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55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Sheet1!$A$1:$J$37</definedName>
  </definedNames>
  <calcPr calcId="125725"/>
</workbook>
</file>

<file path=xl/calcChain.xml><?xml version="1.0" encoding="utf-8"?>
<calcChain xmlns="http://schemas.openxmlformats.org/spreadsheetml/2006/main">
  <c r="C29" i="1"/>
  <c r="C30"/>
  <c r="F24"/>
  <c r="C24"/>
  <c r="C25"/>
  <c r="C26"/>
  <c r="F25"/>
  <c r="D9" s="1"/>
  <c r="E9" s="1"/>
  <c r="C23"/>
  <c r="F29"/>
  <c r="D13" s="1"/>
  <c r="E13" s="1"/>
  <c r="F26"/>
  <c r="D10" s="1"/>
  <c r="E10" s="1"/>
  <c r="I17"/>
  <c r="H17"/>
  <c r="D7"/>
  <c r="E7" s="1"/>
  <c r="D8"/>
  <c r="E8"/>
  <c r="F27"/>
  <c r="D11"/>
  <c r="E11" s="1"/>
  <c r="F28"/>
  <c r="D12" s="1"/>
  <c r="D14"/>
  <c r="E14" s="1"/>
  <c r="F31"/>
  <c r="D15"/>
  <c r="E15" s="1"/>
  <c r="F15" s="1"/>
  <c r="F32"/>
  <c r="D16"/>
  <c r="E16" s="1"/>
  <c r="F16" s="1"/>
  <c r="B17"/>
  <c r="C17"/>
  <c r="G17"/>
  <c r="B33"/>
  <c r="C33"/>
  <c r="D33"/>
  <c r="E33"/>
  <c r="F33"/>
  <c r="D17" l="1"/>
  <c r="E12"/>
  <c r="F17" s="1"/>
  <c r="E17" l="1"/>
</calcChain>
</file>

<file path=xl/sharedStrings.xml><?xml version="1.0" encoding="utf-8"?>
<sst xmlns="http://schemas.openxmlformats.org/spreadsheetml/2006/main" count="50" uniqueCount="35">
  <si>
    <t>Employers with 100 or more employees</t>
  </si>
  <si>
    <t>Amount Needed to Attain Goal for Levels 3 &amp; 4</t>
  </si>
  <si>
    <t>Alexandria</t>
  </si>
  <si>
    <t>Arlington</t>
  </si>
  <si>
    <t>DC</t>
  </si>
  <si>
    <t>Fairfax</t>
  </si>
  <si>
    <t>Frederick</t>
  </si>
  <si>
    <t>Loudoun</t>
  </si>
  <si>
    <t>Montgomery</t>
  </si>
  <si>
    <t>Prince George's</t>
  </si>
  <si>
    <t>PRTC</t>
  </si>
  <si>
    <t>Tri-County</t>
  </si>
  <si>
    <t xml:space="preserve">Total            </t>
  </si>
  <si>
    <t>Employers with less than 100 employees*</t>
  </si>
  <si>
    <t>Level 3</t>
  </si>
  <si>
    <t>Level 4</t>
  </si>
  <si>
    <t>Counted  toward Conformity</t>
  </si>
  <si>
    <t>Employers</t>
  </si>
  <si>
    <t># of employees</t>
  </si>
  <si>
    <t>Total</t>
  </si>
  <si>
    <t>* Companies that have less than 100 employees are added with other companies until the total is 100. This means that the number of employees</t>
  </si>
  <si>
    <t>is the determining factor, not the number of employers, but rather the number of employees.</t>
  </si>
  <si>
    <t>Total Goals ***</t>
  </si>
  <si>
    <t>**this number includes companies less than 100</t>
  </si>
  <si>
    <t>TERM Counts FY08**</t>
  </si>
  <si>
    <t>NEW Confirmed to Date including &lt;100 Employers for Levels 3 &amp; 4</t>
  </si>
  <si>
    <r>
      <t>***</t>
    </r>
    <r>
      <rPr>
        <b/>
        <sz val="8"/>
        <rFont val="Arial"/>
        <family val="2"/>
      </rPr>
      <t>includes new (99) plus maintenance companies (431)</t>
    </r>
  </si>
  <si>
    <t>Goal to attain for new clients</t>
  </si>
  <si>
    <t>Draft</t>
  </si>
  <si>
    <t>Conformity Statement through June 30, 2010</t>
  </si>
  <si>
    <t>through June 30, 2010                 Level 3 Employers</t>
  </si>
  <si>
    <t>through June30, 2010                 Level 4 Employers</t>
  </si>
  <si>
    <t>(through 06-30-10)</t>
  </si>
  <si>
    <t>through June 30, 2010      Levels 3 &amp; 4 &lt;100 Employers</t>
  </si>
  <si>
    <t>ITEM #4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</si>
</sst>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b/>
      <sz val="20"/>
      <name val="Arial"/>
      <family val="2"/>
    </font>
    <font>
      <b/>
      <sz val="15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6"/>
      <name val="Arial"/>
      <family val="2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5" fillId="0" borderId="0" xfId="0" applyFont="1" applyAlignment="1"/>
    <xf numFmtId="0" fontId="6" fillId="0" borderId="1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1" fontId="6" fillId="0" borderId="1" xfId="0" applyNumberFormat="1" applyFont="1" applyBorder="1" applyAlignment="1">
      <alignment horizontal="center" wrapText="1"/>
    </xf>
    <xf numFmtId="1" fontId="6" fillId="0" borderId="5" xfId="0" applyNumberFormat="1" applyFont="1" applyBorder="1" applyAlignment="1">
      <alignment horizontal="center" wrapText="1"/>
    </xf>
    <xf numFmtId="1" fontId="6" fillId="0" borderId="6" xfId="0" applyNumberFormat="1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/>
    </xf>
    <xf numFmtId="1" fontId="6" fillId="0" borderId="8" xfId="0" applyNumberFormat="1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1" fontId="6" fillId="0" borderId="3" xfId="0" applyNumberFormat="1" applyFont="1" applyBorder="1" applyAlignment="1">
      <alignment horizontal="center" wrapText="1"/>
    </xf>
    <xf numFmtId="0" fontId="5" fillId="0" borderId="0" xfId="0" applyFont="1" applyAlignment="1">
      <alignment horizontal="right"/>
    </xf>
    <xf numFmtId="1" fontId="6" fillId="0" borderId="9" xfId="0" applyNumberFormat="1" applyFont="1" applyBorder="1" applyAlignment="1">
      <alignment horizontal="center"/>
    </xf>
    <xf numFmtId="1" fontId="6" fillId="0" borderId="0" xfId="0" applyNumberFormat="1" applyFont="1" applyBorder="1" applyAlignment="1">
      <alignment horizontal="center" wrapText="1"/>
    </xf>
    <xf numFmtId="0" fontId="4" fillId="0" borderId="0" xfId="0" applyFont="1" applyAlignment="1"/>
    <xf numFmtId="0" fontId="6" fillId="0" borderId="9" xfId="0" applyFont="1" applyBorder="1" applyAlignment="1">
      <alignment horizontal="center"/>
    </xf>
    <xf numFmtId="0" fontId="6" fillId="0" borderId="9" xfId="0" applyFont="1" applyBorder="1" applyAlignment="1">
      <alignment horizontal="center" wrapText="1"/>
    </xf>
    <xf numFmtId="1" fontId="6" fillId="0" borderId="9" xfId="0" applyNumberFormat="1" applyFont="1" applyBorder="1" applyAlignment="1">
      <alignment horizontal="center" wrapText="1"/>
    </xf>
    <xf numFmtId="0" fontId="3" fillId="0" borderId="0" xfId="0" applyFont="1" applyAlignment="1">
      <alignment wrapText="1"/>
    </xf>
    <xf numFmtId="1" fontId="6" fillId="0" borderId="7" xfId="0" applyNumberFormat="1" applyFont="1" applyBorder="1" applyAlignment="1">
      <alignment horizontal="center" wrapText="1"/>
    </xf>
    <xf numFmtId="0" fontId="0" fillId="0" borderId="0" xfId="0" applyAlignment="1"/>
    <xf numFmtId="0" fontId="0" fillId="0" borderId="0" xfId="0" applyAlignment="1">
      <alignment wrapText="1"/>
    </xf>
    <xf numFmtId="0" fontId="5" fillId="0" borderId="0" xfId="0" applyFont="1" applyFill="1" applyBorder="1" applyAlignme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0" fillId="0" borderId="0" xfId="0" applyAlignment="1">
      <alignment horizontal="left" vertical="top"/>
    </xf>
    <xf numFmtId="0" fontId="9" fillId="0" borderId="0" xfId="0" applyFont="1" applyAlignment="1">
      <alignment horizontal="left" vertical="top"/>
    </xf>
    <xf numFmtId="0" fontId="8" fillId="0" borderId="0" xfId="0" applyFont="1" applyBorder="1" applyAlignment="1">
      <alignment vertical="top"/>
    </xf>
    <xf numFmtId="0" fontId="8" fillId="0" borderId="0" xfId="0" applyFont="1" applyBorder="1" applyAlignment="1">
      <alignment horizontal="center" vertical="top"/>
    </xf>
    <xf numFmtId="0" fontId="6" fillId="0" borderId="5" xfId="0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6" fillId="0" borderId="0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6"/>
  <sheetViews>
    <sheetView tabSelected="1" showWhiteSpace="0" view="pageLayout" topLeftCell="D1" zoomScaleNormal="100" workbookViewId="0">
      <selection activeCell="E2" sqref="E2"/>
    </sheetView>
  </sheetViews>
  <sheetFormatPr defaultRowHeight="12.75"/>
  <cols>
    <col min="1" max="1" width="30.7109375" customWidth="1"/>
    <col min="2" max="3" width="17.85546875" bestFit="1" customWidth="1"/>
    <col min="4" max="4" width="12.85546875" style="34" customWidth="1"/>
    <col min="5" max="5" width="17.28515625" style="34" customWidth="1"/>
    <col min="6" max="6" width="15.85546875" style="34" customWidth="1"/>
    <col min="7" max="7" width="10.140625" style="34" customWidth="1"/>
    <col min="8" max="8" width="13.42578125" style="34" customWidth="1"/>
    <col min="9" max="9" width="15.85546875" style="36" customWidth="1"/>
  </cols>
  <sheetData>
    <row r="1" spans="1:12" ht="26.25">
      <c r="A1" s="1" t="s">
        <v>28</v>
      </c>
      <c r="B1" s="1"/>
      <c r="C1" s="2"/>
      <c r="D1" s="3"/>
      <c r="E1" s="3"/>
      <c r="F1" s="3"/>
      <c r="G1" s="3"/>
      <c r="H1" s="3"/>
      <c r="I1" s="41" t="s">
        <v>34</v>
      </c>
      <c r="J1" s="41"/>
      <c r="K1" s="40"/>
      <c r="L1" s="39"/>
    </row>
    <row r="2" spans="1:12" ht="19.5">
      <c r="A2" s="4" t="s">
        <v>29</v>
      </c>
      <c r="B2" s="4"/>
      <c r="C2" s="5"/>
      <c r="D2" s="6"/>
      <c r="E2" s="6"/>
      <c r="F2" s="6"/>
      <c r="G2" s="6"/>
      <c r="H2" s="6"/>
      <c r="J2" s="44"/>
      <c r="K2" s="44"/>
      <c r="L2" s="38"/>
    </row>
    <row r="3" spans="1:12" ht="57.75">
      <c r="A3" s="4" t="s">
        <v>0</v>
      </c>
      <c r="B3" s="4"/>
      <c r="C3" s="5"/>
      <c r="D3" s="6"/>
      <c r="E3" s="6"/>
      <c r="G3" s="6"/>
      <c r="H3" s="6" t="s">
        <v>26</v>
      </c>
      <c r="I3" s="37" t="s">
        <v>23</v>
      </c>
      <c r="J3" s="44"/>
      <c r="K3" s="44"/>
      <c r="L3" s="38"/>
    </row>
    <row r="4" spans="1:12" ht="13.5" thickBot="1">
      <c r="A4" s="7"/>
      <c r="B4" s="7"/>
      <c r="C4" s="8"/>
      <c r="D4" s="6"/>
      <c r="E4" s="6"/>
      <c r="F4" s="6"/>
      <c r="G4" s="6"/>
      <c r="H4" s="6"/>
    </row>
    <row r="5" spans="1:12" ht="77.25">
      <c r="A5" s="9"/>
      <c r="B5" s="10" t="s">
        <v>30</v>
      </c>
      <c r="C5" s="10" t="s">
        <v>31</v>
      </c>
      <c r="D5" s="11" t="s">
        <v>33</v>
      </c>
      <c r="E5" s="10" t="s">
        <v>25</v>
      </c>
      <c r="F5" s="10" t="s">
        <v>1</v>
      </c>
      <c r="G5" s="10" t="s">
        <v>27</v>
      </c>
      <c r="H5" s="10" t="s">
        <v>22</v>
      </c>
      <c r="I5" s="10" t="s">
        <v>24</v>
      </c>
      <c r="J5" s="42"/>
      <c r="K5" s="43"/>
      <c r="L5" s="38"/>
    </row>
    <row r="6" spans="1:12" ht="15.75" thickBot="1">
      <c r="A6" s="9"/>
      <c r="B6" s="12"/>
      <c r="C6" s="12"/>
      <c r="D6" s="13"/>
      <c r="E6" s="14" t="s">
        <v>32</v>
      </c>
      <c r="F6" s="14"/>
      <c r="G6" s="14"/>
      <c r="H6" s="14"/>
      <c r="I6" s="12"/>
    </row>
    <row r="7" spans="1:12" ht="15">
      <c r="A7" s="9" t="s">
        <v>2</v>
      </c>
      <c r="B7" s="15">
        <v>7</v>
      </c>
      <c r="C7" s="15">
        <v>4</v>
      </c>
      <c r="D7" s="16">
        <f>F23</f>
        <v>1</v>
      </c>
      <c r="E7" s="17">
        <f>D7+C7+B7</f>
        <v>12</v>
      </c>
      <c r="F7" s="18">
        <v>0</v>
      </c>
      <c r="G7" s="19">
        <v>10</v>
      </c>
      <c r="H7" s="16">
        <v>21</v>
      </c>
      <c r="I7" s="15">
        <v>21</v>
      </c>
    </row>
    <row r="8" spans="1:12" ht="15">
      <c r="A8" s="9" t="s">
        <v>3</v>
      </c>
      <c r="B8" s="20">
        <v>22</v>
      </c>
      <c r="C8" s="20">
        <v>12</v>
      </c>
      <c r="D8" s="21">
        <f>F24</f>
        <v>4.76</v>
      </c>
      <c r="E8" s="21">
        <f>D8+C8+B8</f>
        <v>38.76</v>
      </c>
      <c r="F8" s="21">
        <v>0</v>
      </c>
      <c r="G8" s="22">
        <v>12</v>
      </c>
      <c r="H8" s="21">
        <v>93</v>
      </c>
      <c r="I8" s="20">
        <v>118</v>
      </c>
    </row>
    <row r="9" spans="1:12" ht="15">
      <c r="A9" s="9" t="s">
        <v>4</v>
      </c>
      <c r="B9" s="20">
        <v>14</v>
      </c>
      <c r="C9" s="20">
        <v>5</v>
      </c>
      <c r="D9" s="21">
        <f t="shared" ref="D9:D16" si="0">F25</f>
        <v>7.72</v>
      </c>
      <c r="E9" s="21">
        <f t="shared" ref="E9:E16" si="1">D9+C9+B9</f>
        <v>26.72</v>
      </c>
      <c r="F9" s="21">
        <v>0</v>
      </c>
      <c r="G9" s="22">
        <v>10</v>
      </c>
      <c r="H9" s="21">
        <v>115</v>
      </c>
      <c r="I9" s="20">
        <v>142</v>
      </c>
    </row>
    <row r="10" spans="1:12" ht="15">
      <c r="A10" s="9" t="s">
        <v>5</v>
      </c>
      <c r="B10" s="20">
        <v>68</v>
      </c>
      <c r="C10" s="20">
        <v>27</v>
      </c>
      <c r="D10" s="21">
        <f t="shared" si="0"/>
        <v>10.130000000000001</v>
      </c>
      <c r="E10" s="21">
        <f t="shared" si="1"/>
        <v>105.13</v>
      </c>
      <c r="F10" s="21">
        <v>0</v>
      </c>
      <c r="G10" s="22">
        <v>20</v>
      </c>
      <c r="H10" s="21">
        <v>61</v>
      </c>
      <c r="I10" s="20">
        <v>62</v>
      </c>
    </row>
    <row r="11" spans="1:12" ht="15">
      <c r="A11" s="9" t="s">
        <v>6</v>
      </c>
      <c r="B11" s="20">
        <v>4</v>
      </c>
      <c r="C11" s="20">
        <v>0</v>
      </c>
      <c r="D11" s="21">
        <f t="shared" si="0"/>
        <v>0</v>
      </c>
      <c r="E11" s="21">
        <f t="shared" si="1"/>
        <v>4</v>
      </c>
      <c r="F11" s="21">
        <v>0</v>
      </c>
      <c r="G11" s="22">
        <v>4</v>
      </c>
      <c r="H11" s="21">
        <v>5</v>
      </c>
      <c r="I11" s="20">
        <v>2</v>
      </c>
    </row>
    <row r="12" spans="1:12" ht="15">
      <c r="A12" s="9" t="s">
        <v>7</v>
      </c>
      <c r="B12" s="20">
        <v>8</v>
      </c>
      <c r="C12" s="20">
        <v>2</v>
      </c>
      <c r="D12" s="21">
        <f t="shared" si="0"/>
        <v>0</v>
      </c>
      <c r="E12" s="21">
        <f t="shared" si="1"/>
        <v>10</v>
      </c>
      <c r="F12" s="21">
        <v>0</v>
      </c>
      <c r="G12" s="22">
        <v>9</v>
      </c>
      <c r="H12" s="21">
        <v>17</v>
      </c>
      <c r="I12" s="20">
        <v>10</v>
      </c>
    </row>
    <row r="13" spans="1:12" ht="15">
      <c r="A13" s="9" t="s">
        <v>8</v>
      </c>
      <c r="B13" s="20">
        <v>37</v>
      </c>
      <c r="C13" s="20">
        <v>12</v>
      </c>
      <c r="D13" s="21">
        <f t="shared" si="0"/>
        <v>9.06</v>
      </c>
      <c r="E13" s="21">
        <f t="shared" si="1"/>
        <v>58.06</v>
      </c>
      <c r="F13" s="21">
        <v>0</v>
      </c>
      <c r="G13" s="22">
        <v>22</v>
      </c>
      <c r="H13" s="21">
        <v>172</v>
      </c>
      <c r="I13" s="20">
        <v>100</v>
      </c>
    </row>
    <row r="14" spans="1:12" ht="15">
      <c r="A14" s="9" t="s">
        <v>9</v>
      </c>
      <c r="B14" s="20">
        <v>6</v>
      </c>
      <c r="C14" s="20">
        <v>0</v>
      </c>
      <c r="D14" s="21">
        <f t="shared" si="0"/>
        <v>1</v>
      </c>
      <c r="E14" s="21">
        <f t="shared" si="1"/>
        <v>7</v>
      </c>
      <c r="F14" s="21">
        <v>0</v>
      </c>
      <c r="G14" s="22">
        <v>4</v>
      </c>
      <c r="H14" s="21">
        <v>28</v>
      </c>
      <c r="I14" s="20">
        <v>17</v>
      </c>
    </row>
    <row r="15" spans="1:12" ht="15">
      <c r="A15" s="9" t="s">
        <v>10</v>
      </c>
      <c r="B15" s="20">
        <v>7</v>
      </c>
      <c r="C15" s="20">
        <v>0</v>
      </c>
      <c r="D15" s="21">
        <f t="shared" si="0"/>
        <v>0</v>
      </c>
      <c r="E15" s="21">
        <f t="shared" si="1"/>
        <v>7</v>
      </c>
      <c r="F15" s="21">
        <f>G15-E15</f>
        <v>0</v>
      </c>
      <c r="G15" s="22">
        <v>7</v>
      </c>
      <c r="H15" s="21">
        <v>14</v>
      </c>
      <c r="I15" s="20">
        <v>5</v>
      </c>
    </row>
    <row r="16" spans="1:12" ht="15.75" thickBot="1">
      <c r="A16" s="9" t="s">
        <v>11</v>
      </c>
      <c r="B16" s="12">
        <v>1</v>
      </c>
      <c r="C16" s="12">
        <v>0</v>
      </c>
      <c r="D16" s="21">
        <f t="shared" si="0"/>
        <v>0</v>
      </c>
      <c r="E16" s="21">
        <f t="shared" si="1"/>
        <v>1</v>
      </c>
      <c r="F16" s="21">
        <f>G16-E16</f>
        <v>0</v>
      </c>
      <c r="G16" s="22">
        <v>1</v>
      </c>
      <c r="H16" s="23">
        <v>4</v>
      </c>
      <c r="I16" s="12">
        <v>2</v>
      </c>
    </row>
    <row r="17" spans="1:9" ht="15.75" thickBot="1">
      <c r="A17" s="24" t="s">
        <v>12</v>
      </c>
      <c r="B17" s="25">
        <f t="shared" ref="B17:H17" si="2">SUM(B7:B16)</f>
        <v>174</v>
      </c>
      <c r="C17" s="25">
        <f t="shared" si="2"/>
        <v>62</v>
      </c>
      <c r="D17" s="25">
        <f>SUM(D7:D16)</f>
        <v>33.67</v>
      </c>
      <c r="E17" s="25">
        <f t="shared" si="2"/>
        <v>269.66999999999996</v>
      </c>
      <c r="F17" s="25">
        <f t="shared" si="2"/>
        <v>0</v>
      </c>
      <c r="G17" s="25">
        <f t="shared" si="2"/>
        <v>99</v>
      </c>
      <c r="H17" s="25">
        <f t="shared" si="2"/>
        <v>530</v>
      </c>
      <c r="I17" s="28">
        <f>SUM(I7:I16)</f>
        <v>479</v>
      </c>
    </row>
    <row r="18" spans="1:9">
      <c r="A18" s="7"/>
      <c r="B18" s="7"/>
      <c r="C18" s="8"/>
      <c r="D18" s="6"/>
      <c r="E18" s="6"/>
      <c r="F18" s="26"/>
      <c r="G18" s="6"/>
      <c r="H18" s="6"/>
    </row>
    <row r="19" spans="1:9" ht="19.5">
      <c r="A19" s="4" t="s">
        <v>29</v>
      </c>
      <c r="B19" s="4"/>
      <c r="C19" s="5"/>
      <c r="D19" s="6"/>
      <c r="E19" s="6"/>
      <c r="F19" s="6"/>
      <c r="G19" s="6"/>
      <c r="H19" s="6"/>
    </row>
    <row r="20" spans="1:9" ht="20.25" thickBot="1">
      <c r="A20" s="4" t="s">
        <v>13</v>
      </c>
      <c r="B20" s="4"/>
      <c r="C20" s="5"/>
      <c r="D20" s="6"/>
      <c r="E20" s="6"/>
      <c r="F20" s="6"/>
      <c r="G20" s="6"/>
      <c r="H20" s="6"/>
    </row>
    <row r="21" spans="1:9" ht="39" thickBot="1">
      <c r="A21" s="27"/>
      <c r="B21" s="28" t="s">
        <v>14</v>
      </c>
      <c r="C21" s="28" t="s">
        <v>14</v>
      </c>
      <c r="D21" s="29" t="s">
        <v>15</v>
      </c>
      <c r="E21" s="29" t="s">
        <v>15</v>
      </c>
      <c r="F21" s="30" t="s">
        <v>16</v>
      </c>
      <c r="G21" s="6"/>
      <c r="H21" s="31"/>
    </row>
    <row r="22" spans="1:9" ht="13.5" thickBot="1">
      <c r="A22" s="27"/>
      <c r="B22" s="28" t="s">
        <v>17</v>
      </c>
      <c r="C22" s="28" t="s">
        <v>18</v>
      </c>
      <c r="D22" s="29" t="s">
        <v>17</v>
      </c>
      <c r="E22" s="29" t="s">
        <v>18</v>
      </c>
      <c r="F22" s="30"/>
      <c r="G22" s="6"/>
      <c r="H22" s="31"/>
    </row>
    <row r="23" spans="1:9" ht="15">
      <c r="A23" s="9" t="s">
        <v>2</v>
      </c>
      <c r="B23" s="15">
        <v>3</v>
      </c>
      <c r="C23" s="15">
        <f>13+50+60</f>
        <v>123</v>
      </c>
      <c r="D23" s="10">
        <v>0</v>
      </c>
      <c r="E23" s="10">
        <v>0</v>
      </c>
      <c r="F23" s="32">
        <v>1</v>
      </c>
      <c r="G23" s="6"/>
      <c r="H23" s="31"/>
    </row>
    <row r="24" spans="1:9" ht="15">
      <c r="A24" s="9" t="s">
        <v>3</v>
      </c>
      <c r="B24" s="20">
        <v>21</v>
      </c>
      <c r="C24" s="20">
        <f>385+91</f>
        <v>476</v>
      </c>
      <c r="D24" s="22">
        <v>6</v>
      </c>
      <c r="E24" s="22">
        <v>102</v>
      </c>
      <c r="F24" s="32">
        <f>C24/100</f>
        <v>4.76</v>
      </c>
      <c r="G24" s="6"/>
      <c r="H24" s="31"/>
    </row>
    <row r="25" spans="1:9" ht="15">
      <c r="A25" s="9" t="s">
        <v>4</v>
      </c>
      <c r="B25" s="20">
        <v>26</v>
      </c>
      <c r="C25" s="20">
        <f>650+122</f>
        <v>772</v>
      </c>
      <c r="D25" s="22">
        <v>3</v>
      </c>
      <c r="E25" s="22">
        <v>62</v>
      </c>
      <c r="F25" s="32">
        <f>C25/100</f>
        <v>7.72</v>
      </c>
      <c r="G25" s="6"/>
      <c r="H25" s="31"/>
    </row>
    <row r="26" spans="1:9" ht="15">
      <c r="A26" s="9" t="s">
        <v>5</v>
      </c>
      <c r="B26" s="20">
        <v>16</v>
      </c>
      <c r="C26" s="20">
        <f>70+16+50+85+79+80+30+98+55+45+50+50+80+25+200</f>
        <v>1013</v>
      </c>
      <c r="D26" s="22">
        <v>0</v>
      </c>
      <c r="E26" s="22">
        <v>0</v>
      </c>
      <c r="F26" s="32">
        <f>C26/100</f>
        <v>10.130000000000001</v>
      </c>
      <c r="G26" s="6"/>
      <c r="H26" s="31"/>
    </row>
    <row r="27" spans="1:9" ht="15">
      <c r="A27" s="9" t="s">
        <v>6</v>
      </c>
      <c r="B27" s="20">
        <v>0</v>
      </c>
      <c r="C27" s="20">
        <v>0</v>
      </c>
      <c r="D27" s="22">
        <v>0</v>
      </c>
      <c r="E27" s="22">
        <v>0</v>
      </c>
      <c r="F27" s="32">
        <f t="shared" ref="F27:F32" si="3">SUM(B27:E27)/100</f>
        <v>0</v>
      </c>
      <c r="G27" s="6"/>
      <c r="H27" s="31"/>
    </row>
    <row r="28" spans="1:9" ht="15">
      <c r="A28" s="9" t="s">
        <v>7</v>
      </c>
      <c r="B28" s="20">
        <v>0</v>
      </c>
      <c r="C28" s="20">
        <v>0</v>
      </c>
      <c r="D28" s="22">
        <v>0</v>
      </c>
      <c r="E28" s="22">
        <v>0</v>
      </c>
      <c r="F28" s="32">
        <f t="shared" si="3"/>
        <v>0</v>
      </c>
      <c r="G28" s="6"/>
      <c r="H28" s="31"/>
    </row>
    <row r="29" spans="1:9" ht="15">
      <c r="A29" s="9" t="s">
        <v>8</v>
      </c>
      <c r="B29" s="20">
        <v>58</v>
      </c>
      <c r="C29" s="20">
        <f>612+19+60+56</f>
        <v>747</v>
      </c>
      <c r="D29" s="22">
        <v>13</v>
      </c>
      <c r="E29" s="22">
        <v>159</v>
      </c>
      <c r="F29" s="32">
        <f>(C29+E29)/100</f>
        <v>9.06</v>
      </c>
      <c r="G29" s="6"/>
      <c r="H29" s="31"/>
    </row>
    <row r="30" spans="1:9" ht="15">
      <c r="A30" s="9" t="s">
        <v>9</v>
      </c>
      <c r="B30" s="20">
        <v>2</v>
      </c>
      <c r="C30" s="20">
        <f>88+60</f>
        <v>148</v>
      </c>
      <c r="D30" s="22">
        <v>0</v>
      </c>
      <c r="E30" s="22">
        <v>0</v>
      </c>
      <c r="F30" s="32">
        <v>1</v>
      </c>
      <c r="G30" s="6"/>
      <c r="H30" s="31"/>
    </row>
    <row r="31" spans="1:9" ht="15">
      <c r="A31" s="9" t="s">
        <v>10</v>
      </c>
      <c r="B31" s="20">
        <v>0</v>
      </c>
      <c r="C31" s="20">
        <v>0</v>
      </c>
      <c r="D31" s="22">
        <v>0</v>
      </c>
      <c r="E31" s="22">
        <v>0</v>
      </c>
      <c r="F31" s="32">
        <f t="shared" si="3"/>
        <v>0</v>
      </c>
      <c r="G31" s="6"/>
      <c r="H31" s="31"/>
    </row>
    <row r="32" spans="1:9" ht="15.75" thickBot="1">
      <c r="A32" s="9" t="s">
        <v>11</v>
      </c>
      <c r="B32" s="12">
        <v>0</v>
      </c>
      <c r="C32" s="12">
        <v>0</v>
      </c>
      <c r="D32" s="14">
        <v>0</v>
      </c>
      <c r="E32" s="14">
        <v>0</v>
      </c>
      <c r="F32" s="32">
        <f t="shared" si="3"/>
        <v>0</v>
      </c>
      <c r="G32" s="6"/>
      <c r="H32" s="31"/>
    </row>
    <row r="33" spans="1:8" ht="15.75" thickBot="1">
      <c r="A33" s="24" t="s">
        <v>19</v>
      </c>
      <c r="B33" s="28">
        <f>SUM(B23:B32)</f>
        <v>126</v>
      </c>
      <c r="C33" s="28">
        <f>SUM(C23:C32)</f>
        <v>3279</v>
      </c>
      <c r="D33" s="29">
        <f>SUM(D23:D32)</f>
        <v>22</v>
      </c>
      <c r="E33" s="29">
        <f>SUM(E23:E32)</f>
        <v>323</v>
      </c>
      <c r="F33" s="30">
        <f>SUM(F23:F32)</f>
        <v>33.67</v>
      </c>
      <c r="G33" s="6"/>
      <c r="H33" s="31"/>
    </row>
    <row r="34" spans="1:8">
      <c r="A34" s="33"/>
      <c r="B34" s="33"/>
      <c r="C34" s="33"/>
    </row>
    <row r="35" spans="1:8" ht="15">
      <c r="A35" s="35" t="s">
        <v>20</v>
      </c>
    </row>
    <row r="36" spans="1:8" ht="15">
      <c r="A36" s="35" t="s">
        <v>21</v>
      </c>
    </row>
  </sheetData>
  <mergeCells count="4">
    <mergeCell ref="I1:J1"/>
    <mergeCell ref="J5:K5"/>
    <mergeCell ref="J2:K2"/>
    <mergeCell ref="J3:K3"/>
  </mergeCells>
  <phoneticPr fontId="7" type="noConversion"/>
  <pageMargins left="0.75" right="0.75" top="1" bottom="1" header="0.5" footer="0.5"/>
  <pageSetup scale="6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7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Metropolitan Washington Council of Governments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mhersey</dc:creator>
  <cp:lastModifiedBy>Stacey Walker</cp:lastModifiedBy>
  <cp:lastPrinted>2010-04-19T19:56:58Z</cp:lastPrinted>
  <dcterms:created xsi:type="dcterms:W3CDTF">2008-04-14T15:51:20Z</dcterms:created>
  <dcterms:modified xsi:type="dcterms:W3CDTF">2010-10-14T20:12:33Z</dcterms:modified>
</cp:coreProperties>
</file>