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U:\DRAFTS\Award Notification Letters\Bottled Water\"/>
    </mc:Choice>
  </mc:AlternateContent>
  <xr:revisionPtr revIDLastSave="0" documentId="8_{2D86BCD7-D485-4E95-B33E-719662D2E7DD}" xr6:coauthVersionLast="36" xr6:coauthVersionMax="36" xr10:uidLastSave="{00000000-0000-0000-0000-000000000000}"/>
  <bookViews>
    <workbookView xWindow="0" yWindow="0" windowWidth="23040" windowHeight="9105" xr2:uid="{00000000-000D-0000-FFFF-FFFF00000000}"/>
  </bookViews>
  <sheets>
    <sheet name="Botltled Water Bid Form" sheetId="3" r:id="rId1"/>
  </sheets>
  <definedNames>
    <definedName name="Address">#REF!</definedName>
    <definedName name="IncludeDetails">#REF!</definedName>
    <definedName name="ThankYou">#REF!</definedName>
    <definedName name="TitleHeade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7" i="3" l="1"/>
  <c r="L16" i="3"/>
  <c r="L20" i="3"/>
  <c r="L22" i="3" s="1"/>
  <c r="M12" i="3"/>
  <c r="M11" i="3"/>
  <c r="M4" i="3"/>
  <c r="M3" i="3"/>
  <c r="I22" i="3"/>
  <c r="I20" i="3"/>
  <c r="I17" i="3"/>
  <c r="I16" i="3"/>
  <c r="I12" i="3"/>
  <c r="I11" i="3"/>
  <c r="I10" i="3"/>
  <c r="I9" i="3"/>
  <c r="I4" i="3"/>
  <c r="I3" i="3"/>
  <c r="G11" i="3" l="1"/>
  <c r="G10" i="3"/>
  <c r="G9" i="3"/>
  <c r="G8" i="3"/>
  <c r="G7" i="3"/>
  <c r="G6" i="3"/>
  <c r="G5" i="3"/>
  <c r="G4" i="3"/>
  <c r="G3" i="3"/>
  <c r="G12" i="3" l="1"/>
  <c r="G16" i="3"/>
  <c r="G19" i="3"/>
  <c r="G18" i="3"/>
  <c r="G17" i="3"/>
  <c r="F20" i="3"/>
  <c r="E20" i="3"/>
  <c r="C20" i="3"/>
  <c r="D20" i="3"/>
  <c r="F12" i="3"/>
  <c r="E12" i="3"/>
  <c r="D12" i="3"/>
  <c r="C12" i="3"/>
  <c r="G20" i="3" l="1"/>
</calcChain>
</file>

<file path=xl/sharedStrings.xml><?xml version="1.0" encoding="utf-8"?>
<sst xmlns="http://schemas.openxmlformats.org/spreadsheetml/2006/main" count="98" uniqueCount="51">
  <si>
    <t>Line Item Description</t>
  </si>
  <si>
    <t>WMATA</t>
  </si>
  <si>
    <t>Cecil County Public Schools</t>
  </si>
  <si>
    <t>Frederick County Public Schools</t>
  </si>
  <si>
    <t>Montgomery College</t>
  </si>
  <si>
    <t>WATER, 48 COUNT, 8OZ</t>
  </si>
  <si>
    <t>WATER, 32 COUNT, 500ML/16.9OZ</t>
  </si>
  <si>
    <t>WATER, 24 COUNT, 500ML/16.9OZ</t>
  </si>
  <si>
    <t>WATER, 5GAL BOTTLE</t>
  </si>
  <si>
    <t>WATER, 24 COUNT, 20OZ</t>
  </si>
  <si>
    <t>PAPER CUPS, CONE SHAPED, 200 COUNT, 4.5OZ</t>
  </si>
  <si>
    <t>PLASTIC CUPS, COLD/TRANSLUCENT, 100 COUNT, 9OZ</t>
  </si>
  <si>
    <t>PLASTIC CUPS, COLD/TRANSLUCENT, 50 COUNT, 12OZ</t>
  </si>
  <si>
    <t xml:space="preserve">Line Item Number </t>
  </si>
  <si>
    <t>WATER, 35 COUNT, 8OZ</t>
  </si>
  <si>
    <t>Total Estimated Annual Usage</t>
  </si>
  <si>
    <t>TOTALS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</si>
  <si>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</si>
  <si>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</si>
  <si>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</si>
  <si>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</si>
  <si>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</si>
  <si>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</si>
  <si>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</si>
  <si>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</si>
  <si>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</si>
  <si>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Total Equipment</t>
  </si>
  <si>
    <t>WATER DISPENSER, COLD ONLY, RENTAL</t>
  </si>
  <si>
    <t>WATER DISPENSER, HOT &amp; COLD, RENTAL</t>
  </si>
  <si>
    <t>WATER DISPENSER, COLD ONLY, PURCHASED</t>
  </si>
  <si>
    <t>WATER DISPENSER, HOT &amp; COLD, PURCHASED</t>
  </si>
  <si>
    <t>Total Equipment by Participating Agency</t>
  </si>
  <si>
    <t xml:space="preserve"> Annual Usage by Participating Agency</t>
  </si>
  <si>
    <t>Price per Unit</t>
  </si>
  <si>
    <t>Total Annual Price</t>
  </si>
  <si>
    <t>Emergency Price per Unit</t>
  </si>
  <si>
    <t>Manufacturer's Name</t>
  </si>
  <si>
    <t xml:space="preserve">DS Services </t>
  </si>
  <si>
    <t>Nestle Waters</t>
  </si>
  <si>
    <t>No Bid</t>
  </si>
  <si>
    <t>N/A</t>
  </si>
  <si>
    <t>Crystal Springs</t>
  </si>
  <si>
    <t>DS Services</t>
  </si>
  <si>
    <t>TBD</t>
  </si>
  <si>
    <t>Nestle</t>
  </si>
  <si>
    <t>DART</t>
  </si>
  <si>
    <t>Bare</t>
  </si>
  <si>
    <t>Crystal Mountain</t>
  </si>
  <si>
    <t>MTN Product</t>
  </si>
  <si>
    <t>DS Services Total Cost</t>
  </si>
  <si>
    <t>Nestle Total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</si>
</sst>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;[Red]\-#,##0"/>
  </numFmts>
  <fonts count="9" x14ac:knownFonts="1">
    <font>
      <sz val="11"/>
      <color theme="1"/>
      <name val="Calibri"/>
      <family val="2"/>
      <scheme val="minor"/>
    </font>
    <font>
      <u/>
      <sz val="9"/>
      <color theme="10"/>
      <name val="Trebuchet MS"/>
      <family val="2"/>
    </font>
    <font>
      <sz val="10"/>
      <color theme="1"/>
      <name val="Trebuchet MS"/>
      <family val="2"/>
    </font>
    <font>
      <b/>
      <sz val="10"/>
      <name val="Trebuchet MS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B050"/>
      </left>
      <right style="thin">
        <color indexed="64"/>
      </right>
      <top style="medium">
        <color rgb="FF00B050"/>
      </top>
      <bottom style="medium">
        <color rgb="FF00B050"/>
      </bottom>
      <diagonal/>
    </border>
    <border>
      <left style="thin">
        <color indexed="64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rgb="FFFF0000"/>
      </top>
      <bottom style="medium">
        <color rgb="FFFF0000"/>
      </bottom>
      <diagonal/>
    </border>
  </borders>
  <cellStyleXfs count="3">
    <xf numFmtId="0" fontId="0" fillId="0" borderId="0">
      <alignment horizontal="center"/>
    </xf>
    <xf numFmtId="0" fontId="1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70">
    <xf numFmtId="0" fontId="0" fillId="0" borderId="0" xfId="0">
      <alignment horizontal="center"/>
    </xf>
    <xf numFmtId="49" fontId="2" fillId="0" borderId="2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horizontal="center" vertical="center"/>
    </xf>
    <xf numFmtId="0" fontId="0" fillId="0" borderId="2" xfId="0" applyBorder="1">
      <alignment horizontal="center"/>
    </xf>
    <xf numFmtId="0" fontId="0" fillId="0" borderId="2" xfId="0" applyBorder="1" applyAlignment="1">
      <alignment horizontal="left"/>
    </xf>
    <xf numFmtId="0" fontId="4" fillId="0" borderId="0" xfId="0" applyFont="1">
      <alignment horizontal="center"/>
    </xf>
    <xf numFmtId="0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0" fontId="0" fillId="0" borderId="6" xfId="0" applyBorder="1">
      <alignment horizontal="center"/>
    </xf>
    <xf numFmtId="0" fontId="0" fillId="0" borderId="7" xfId="0" applyBorder="1">
      <alignment horizont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left" vertical="center"/>
    </xf>
    <xf numFmtId="164" fontId="2" fillId="0" borderId="16" xfId="0" applyNumberFormat="1" applyFont="1" applyBorder="1" applyAlignment="1">
      <alignment horizontal="center" vertical="center"/>
    </xf>
    <xf numFmtId="0" fontId="0" fillId="0" borderId="13" xfId="0" applyBorder="1">
      <alignment horizontal="center"/>
    </xf>
    <xf numFmtId="0" fontId="0" fillId="0" borderId="16" xfId="0" applyBorder="1" applyAlignment="1">
      <alignment horizontal="left"/>
    </xf>
    <xf numFmtId="0" fontId="0" fillId="0" borderId="17" xfId="0" applyBorder="1">
      <alignment horizontal="center"/>
    </xf>
    <xf numFmtId="0" fontId="0" fillId="0" borderId="16" xfId="0" applyBorder="1">
      <alignment horizontal="center"/>
    </xf>
    <xf numFmtId="49" fontId="3" fillId="2" borderId="18" xfId="0" applyNumberFormat="1" applyFont="1" applyFill="1" applyBorder="1" applyAlignment="1">
      <alignment horizontal="center" vertical="center" wrapText="1"/>
    </xf>
    <xf numFmtId="49" fontId="3" fillId="2" borderId="19" xfId="0" applyNumberFormat="1" applyFont="1" applyFill="1" applyBorder="1" applyAlignment="1">
      <alignment horizontal="center" vertical="center" wrapText="1"/>
    </xf>
    <xf numFmtId="49" fontId="3" fillId="2" borderId="20" xfId="0" applyNumberFormat="1" applyFont="1" applyFill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3" fillId="2" borderId="24" xfId="0" applyNumberFormat="1" applyFont="1" applyFill="1" applyBorder="1" applyAlignment="1">
      <alignment horizontal="center" vertical="center"/>
    </xf>
    <xf numFmtId="0" fontId="0" fillId="0" borderId="9" xfId="0" applyBorder="1">
      <alignment horizontal="center"/>
    </xf>
    <xf numFmtId="44" fontId="0" fillId="0" borderId="6" xfId="2" applyFont="1" applyBorder="1" applyAlignment="1">
      <alignment horizontal="center"/>
    </xf>
    <xf numFmtId="44" fontId="0" fillId="0" borderId="2" xfId="2" applyFont="1" applyBorder="1" applyAlignment="1">
      <alignment horizontal="center"/>
    </xf>
    <xf numFmtId="44" fontId="0" fillId="0" borderId="8" xfId="2" applyFont="1" applyBorder="1" applyAlignment="1">
      <alignment horizontal="center"/>
    </xf>
    <xf numFmtId="44" fontId="0" fillId="0" borderId="1" xfId="2" applyFont="1" applyBorder="1" applyAlignment="1">
      <alignment horizontal="center"/>
    </xf>
    <xf numFmtId="0" fontId="0" fillId="0" borderId="0" xfId="0" applyBorder="1">
      <alignment horizontal="center"/>
    </xf>
    <xf numFmtId="0" fontId="8" fillId="3" borderId="3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 wrapText="1"/>
    </xf>
    <xf numFmtId="44" fontId="7" fillId="0" borderId="1" xfId="2" applyFont="1" applyBorder="1" applyAlignment="1">
      <alignment horizontal="center"/>
    </xf>
    <xf numFmtId="44" fontId="0" fillId="0" borderId="20" xfId="0" applyNumberFormat="1" applyBorder="1">
      <alignment horizontal="center"/>
    </xf>
    <xf numFmtId="0" fontId="0" fillId="0" borderId="26" xfId="0" applyBorder="1">
      <alignment horizontal="center"/>
    </xf>
    <xf numFmtId="0" fontId="0" fillId="4" borderId="27" xfId="0" applyFill="1" applyBorder="1">
      <alignment horizontal="center"/>
    </xf>
    <xf numFmtId="44" fontId="7" fillId="4" borderId="28" xfId="0" applyNumberFormat="1" applyFont="1" applyFill="1" applyBorder="1">
      <alignment horizontal="center"/>
    </xf>
    <xf numFmtId="49" fontId="2" fillId="0" borderId="32" xfId="0" applyNumberFormat="1" applyFont="1" applyBorder="1" applyAlignment="1">
      <alignment horizontal="center" vertical="center"/>
    </xf>
    <xf numFmtId="49" fontId="2" fillId="0" borderId="33" xfId="0" applyNumberFormat="1" applyFont="1" applyBorder="1" applyAlignment="1">
      <alignment horizontal="left" vertical="center"/>
    </xf>
    <xf numFmtId="164" fontId="2" fillId="0" borderId="33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44" fontId="0" fillId="0" borderId="32" xfId="2" applyFont="1" applyBorder="1" applyAlignment="1">
      <alignment horizontal="center"/>
    </xf>
    <xf numFmtId="44" fontId="0" fillId="0" borderId="33" xfId="2" applyFont="1" applyBorder="1" applyAlignment="1">
      <alignment horizontal="center"/>
    </xf>
    <xf numFmtId="44" fontId="0" fillId="0" borderId="13" xfId="2" applyFont="1" applyBorder="1" applyAlignment="1">
      <alignment horizontal="center"/>
    </xf>
    <xf numFmtId="44" fontId="0" fillId="0" borderId="16" xfId="2" applyFont="1" applyBorder="1" applyAlignment="1">
      <alignment horizontal="center"/>
    </xf>
    <xf numFmtId="49" fontId="2" fillId="0" borderId="29" xfId="0" applyNumberFormat="1" applyFont="1" applyBorder="1" applyAlignment="1">
      <alignment horizontal="center" vertical="center"/>
    </xf>
    <xf numFmtId="49" fontId="2" fillId="0" borderId="30" xfId="0" applyNumberFormat="1" applyFont="1" applyBorder="1" applyAlignment="1">
      <alignment horizontal="left" vertical="center"/>
    </xf>
    <xf numFmtId="164" fontId="2" fillId="0" borderId="30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44" fontId="0" fillId="0" borderId="36" xfId="2" applyFont="1" applyBorder="1" applyAlignment="1">
      <alignment horizontal="center"/>
    </xf>
    <xf numFmtId="44" fontId="0" fillId="0" borderId="30" xfId="2" applyFont="1" applyBorder="1" applyAlignment="1">
      <alignment horizontal="center"/>
    </xf>
    <xf numFmtId="0" fontId="0" fillId="0" borderId="37" xfId="0" applyBorder="1">
      <alignment horizontal="center"/>
    </xf>
    <xf numFmtId="0" fontId="0" fillId="0" borderId="31" xfId="0" applyBorder="1">
      <alignment horizontal="center"/>
    </xf>
    <xf numFmtId="0" fontId="0" fillId="0" borderId="21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2" borderId="8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center" vertical="center" wrapText="1"/>
    </xf>
  </cellXfs>
  <cellStyles count="3">
    <cellStyle name="Currency" xfId="2" builtinId="4"/>
    <cellStyle name="Hyperlink" xfId="1" builtinId="8" customBuiltin="1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3"/>
  <sheetViews>
    <sheetView tabSelected="1" workbookViewId="0">
      <selection activeCell="J24" sqref="J24"/>
    </sheetView>
  </sheetViews>
  <sheetFormatPr defaultRowHeight="15" x14ac:dyDescent="0.25"/>
  <cols>
    <col min="1" max="1" width="9.140625" customWidth="1"/>
    <col min="2" max="2" width="48.42578125" bestFit="1" customWidth="1"/>
    <col min="3" max="3" width="12.42578125" customWidth="1"/>
    <col min="4" max="4" width="11.7109375" customWidth="1"/>
    <col min="5" max="5" width="12.42578125" customWidth="1"/>
    <col min="6" max="6" width="9.5703125" customWidth="1"/>
    <col min="7" max="7" width="10.140625" customWidth="1"/>
    <col min="8" max="8" width="11" customWidth="1"/>
    <col min="9" max="9" width="14.5703125" customWidth="1"/>
    <col min="10" max="10" width="16.140625" bestFit="1" customWidth="1"/>
    <col min="11" max="11" width="16.140625" customWidth="1"/>
    <col min="12" max="12" width="11.5703125" customWidth="1"/>
    <col min="13" max="13" width="14.28515625" customWidth="1"/>
    <col min="14" max="14" width="12.5703125" customWidth="1"/>
    <col min="15" max="15" width="16.7109375" customWidth="1"/>
  </cols>
  <sheetData>
    <row r="1" spans="1:15" ht="17.25" thickBot="1" x14ac:dyDescent="0.35">
      <c r="A1" s="65" t="s">
        <v>13</v>
      </c>
      <c r="B1" s="67" t="s">
        <v>0</v>
      </c>
      <c r="C1" s="62" t="s">
        <v>32</v>
      </c>
      <c r="D1" s="63"/>
      <c r="E1" s="63"/>
      <c r="F1" s="64"/>
      <c r="G1" s="65" t="s">
        <v>15</v>
      </c>
      <c r="H1" s="56" t="s">
        <v>37</v>
      </c>
      <c r="I1" s="57"/>
      <c r="J1" s="57"/>
      <c r="K1" s="57"/>
      <c r="L1" s="57" t="s">
        <v>38</v>
      </c>
      <c r="M1" s="57"/>
      <c r="N1" s="57"/>
      <c r="O1" s="57"/>
    </row>
    <row r="2" spans="1:15" ht="60.75" thickBot="1" x14ac:dyDescent="0.35">
      <c r="A2" s="69"/>
      <c r="B2" s="68"/>
      <c r="C2" s="20" t="s">
        <v>2</v>
      </c>
      <c r="D2" s="21" t="s">
        <v>3</v>
      </c>
      <c r="E2" s="21" t="s">
        <v>4</v>
      </c>
      <c r="F2" s="22" t="s">
        <v>1</v>
      </c>
      <c r="G2" s="66"/>
      <c r="H2" s="32" t="s">
        <v>33</v>
      </c>
      <c r="I2" s="33" t="s">
        <v>34</v>
      </c>
      <c r="J2" s="33" t="s">
        <v>35</v>
      </c>
      <c r="K2" s="34" t="s">
        <v>36</v>
      </c>
      <c r="L2" s="32" t="s">
        <v>33</v>
      </c>
      <c r="M2" s="33" t="s">
        <v>34</v>
      </c>
      <c r="N2" s="33" t="s">
        <v>35</v>
      </c>
      <c r="O2" s="34" t="s">
        <v>36</v>
      </c>
    </row>
    <row r="3" spans="1:15" x14ac:dyDescent="0.25">
      <c r="A3" s="13" t="s">
        <v>17</v>
      </c>
      <c r="B3" s="14" t="s">
        <v>8</v>
      </c>
      <c r="C3" s="15"/>
      <c r="D3" s="15">
        <v>3773</v>
      </c>
      <c r="E3" s="15">
        <v>862</v>
      </c>
      <c r="F3" s="15"/>
      <c r="G3" s="23">
        <f>SUM(C3:F3)</f>
        <v>4635</v>
      </c>
      <c r="H3" s="27">
        <v>5.99</v>
      </c>
      <c r="I3" s="28">
        <f>SUM(G3*H3)</f>
        <v>27763.65</v>
      </c>
      <c r="J3" s="28"/>
      <c r="K3" s="12" t="s">
        <v>41</v>
      </c>
      <c r="L3" s="27">
        <v>4.29</v>
      </c>
      <c r="M3" s="28">
        <f>SUM(L3*G3)</f>
        <v>19884.150000000001</v>
      </c>
      <c r="N3" s="27">
        <v>4.29</v>
      </c>
      <c r="O3" s="12" t="s">
        <v>44</v>
      </c>
    </row>
    <row r="4" spans="1:15" ht="15.75" thickBot="1" x14ac:dyDescent="0.3">
      <c r="A4" s="40" t="s">
        <v>18</v>
      </c>
      <c r="B4" s="41" t="s">
        <v>7</v>
      </c>
      <c r="C4" s="42">
        <v>210</v>
      </c>
      <c r="D4" s="42"/>
      <c r="E4" s="42"/>
      <c r="F4" s="42"/>
      <c r="G4" s="43">
        <f t="shared" ref="G4:G11" si="0">SUM(C4:F4)</f>
        <v>210</v>
      </c>
      <c r="H4" s="44">
        <v>5.99</v>
      </c>
      <c r="I4" s="45">
        <f t="shared" ref="I4:I11" si="1">SUM(G4*H4)</f>
        <v>1257.9000000000001</v>
      </c>
      <c r="J4" s="45"/>
      <c r="K4" s="37" t="s">
        <v>41</v>
      </c>
      <c r="L4" s="44">
        <v>5.49</v>
      </c>
      <c r="M4" s="45">
        <f>SUM(L4*G4)</f>
        <v>1152.9000000000001</v>
      </c>
      <c r="N4" s="44">
        <v>5.49</v>
      </c>
      <c r="O4" s="37" t="s">
        <v>44</v>
      </c>
    </row>
    <row r="5" spans="1:15" ht="15.75" thickBot="1" x14ac:dyDescent="0.3">
      <c r="A5" s="48" t="s">
        <v>19</v>
      </c>
      <c r="B5" s="49" t="s">
        <v>9</v>
      </c>
      <c r="C5" s="50"/>
      <c r="D5" s="50"/>
      <c r="E5" s="50"/>
      <c r="F5" s="50">
        <v>99</v>
      </c>
      <c r="G5" s="51">
        <f t="shared" si="0"/>
        <v>99</v>
      </c>
      <c r="H5" s="52" t="s">
        <v>39</v>
      </c>
      <c r="I5" s="53" t="s">
        <v>40</v>
      </c>
      <c r="J5" s="53"/>
      <c r="K5" s="54"/>
      <c r="L5" s="52" t="s">
        <v>39</v>
      </c>
      <c r="M5" s="53" t="s">
        <v>40</v>
      </c>
      <c r="N5" s="52" t="s">
        <v>39</v>
      </c>
      <c r="O5" s="55"/>
    </row>
    <row r="6" spans="1:15" x14ac:dyDescent="0.25">
      <c r="A6" s="13" t="s">
        <v>20</v>
      </c>
      <c r="B6" s="14" t="s">
        <v>6</v>
      </c>
      <c r="C6" s="15"/>
      <c r="D6" s="15"/>
      <c r="E6" s="15"/>
      <c r="F6" s="15"/>
      <c r="G6" s="23">
        <f t="shared" si="0"/>
        <v>0</v>
      </c>
      <c r="H6" s="46" t="s">
        <v>39</v>
      </c>
      <c r="I6" s="47" t="s">
        <v>40</v>
      </c>
      <c r="J6" s="47"/>
      <c r="K6" s="18"/>
      <c r="L6" s="46" t="s">
        <v>39</v>
      </c>
      <c r="M6" s="47" t="s">
        <v>40</v>
      </c>
      <c r="N6" s="46" t="s">
        <v>39</v>
      </c>
      <c r="O6" s="18"/>
    </row>
    <row r="7" spans="1:15" x14ac:dyDescent="0.25">
      <c r="A7" s="8" t="s">
        <v>21</v>
      </c>
      <c r="B7" s="1" t="s">
        <v>14</v>
      </c>
      <c r="C7" s="2"/>
      <c r="D7" s="2"/>
      <c r="E7" s="2"/>
      <c r="F7" s="2"/>
      <c r="G7" s="24">
        <f t="shared" si="0"/>
        <v>0</v>
      </c>
      <c r="H7" s="27" t="s">
        <v>39</v>
      </c>
      <c r="I7" s="28" t="s">
        <v>40</v>
      </c>
      <c r="J7" s="28"/>
      <c r="K7" s="12"/>
      <c r="L7" s="27" t="s">
        <v>39</v>
      </c>
      <c r="M7" s="28" t="s">
        <v>40</v>
      </c>
      <c r="N7" s="27" t="s">
        <v>39</v>
      </c>
      <c r="O7" s="12"/>
    </row>
    <row r="8" spans="1:15" x14ac:dyDescent="0.25">
      <c r="A8" s="8" t="s">
        <v>22</v>
      </c>
      <c r="B8" s="1" t="s">
        <v>5</v>
      </c>
      <c r="C8" s="2"/>
      <c r="D8" s="2"/>
      <c r="E8" s="2"/>
      <c r="F8" s="2"/>
      <c r="G8" s="24">
        <f t="shared" si="0"/>
        <v>0</v>
      </c>
      <c r="H8" s="27" t="s">
        <v>39</v>
      </c>
      <c r="I8" s="28" t="s">
        <v>40</v>
      </c>
      <c r="J8" s="28"/>
      <c r="K8" s="12"/>
      <c r="L8" s="27">
        <v>15.99</v>
      </c>
      <c r="M8" s="28" t="s">
        <v>43</v>
      </c>
      <c r="N8" s="27">
        <v>15.99</v>
      </c>
      <c r="O8" s="12" t="s">
        <v>44</v>
      </c>
    </row>
    <row r="9" spans="1:15" x14ac:dyDescent="0.25">
      <c r="A9" s="8" t="s">
        <v>23</v>
      </c>
      <c r="B9" s="1" t="s">
        <v>12</v>
      </c>
      <c r="C9" s="2"/>
      <c r="D9" s="2"/>
      <c r="E9" s="2"/>
      <c r="F9" s="2"/>
      <c r="G9" s="24">
        <f t="shared" si="0"/>
        <v>0</v>
      </c>
      <c r="H9" s="27">
        <v>3.99</v>
      </c>
      <c r="I9" s="28">
        <f t="shared" si="1"/>
        <v>0</v>
      </c>
      <c r="J9" s="28"/>
      <c r="K9" s="12" t="s">
        <v>42</v>
      </c>
      <c r="L9" s="27">
        <v>1.99</v>
      </c>
      <c r="M9" s="28" t="s">
        <v>43</v>
      </c>
      <c r="N9" s="27">
        <v>1.99</v>
      </c>
      <c r="O9" s="12" t="s">
        <v>45</v>
      </c>
    </row>
    <row r="10" spans="1:15" x14ac:dyDescent="0.25">
      <c r="A10" s="8" t="s">
        <v>24</v>
      </c>
      <c r="B10" s="1" t="s">
        <v>11</v>
      </c>
      <c r="C10" s="2"/>
      <c r="D10" s="2"/>
      <c r="E10" s="2"/>
      <c r="F10" s="2"/>
      <c r="G10" s="24">
        <f t="shared" si="0"/>
        <v>0</v>
      </c>
      <c r="H10" s="27">
        <v>3.5</v>
      </c>
      <c r="I10" s="28">
        <f t="shared" si="1"/>
        <v>0</v>
      </c>
      <c r="J10" s="28"/>
      <c r="K10" s="12" t="s">
        <v>42</v>
      </c>
      <c r="L10" s="27">
        <v>1.99</v>
      </c>
      <c r="M10" s="28" t="s">
        <v>43</v>
      </c>
      <c r="N10" s="27">
        <v>1.99</v>
      </c>
      <c r="O10" s="12" t="s">
        <v>45</v>
      </c>
    </row>
    <row r="11" spans="1:15" x14ac:dyDescent="0.25">
      <c r="A11" s="8" t="s">
        <v>25</v>
      </c>
      <c r="B11" s="1" t="s">
        <v>10</v>
      </c>
      <c r="C11" s="2"/>
      <c r="D11" s="2">
        <v>1288</v>
      </c>
      <c r="E11" s="2"/>
      <c r="F11" s="2"/>
      <c r="G11" s="24">
        <f t="shared" si="0"/>
        <v>1288</v>
      </c>
      <c r="H11" s="27">
        <v>3.99</v>
      </c>
      <c r="I11" s="28">
        <f t="shared" si="1"/>
        <v>5139.12</v>
      </c>
      <c r="J11" s="28"/>
      <c r="K11" s="12" t="s">
        <v>42</v>
      </c>
      <c r="L11" s="27">
        <v>2.99</v>
      </c>
      <c r="M11" s="28">
        <f>SUM(L11*G11)</f>
        <v>3851.1200000000003</v>
      </c>
      <c r="N11" s="27">
        <v>2.99</v>
      </c>
      <c r="O11" s="12" t="s">
        <v>46</v>
      </c>
    </row>
    <row r="12" spans="1:15" ht="15.75" thickBot="1" x14ac:dyDescent="0.3">
      <c r="A12" s="60" t="s">
        <v>16</v>
      </c>
      <c r="B12" s="61"/>
      <c r="C12" s="9">
        <f t="shared" ref="C12:F12" si="2">SUM(C3:C11)</f>
        <v>210</v>
      </c>
      <c r="D12" s="9">
        <f t="shared" si="2"/>
        <v>5061</v>
      </c>
      <c r="E12" s="9">
        <f t="shared" si="2"/>
        <v>862</v>
      </c>
      <c r="F12" s="9">
        <f t="shared" si="2"/>
        <v>99</v>
      </c>
      <c r="G12" s="25">
        <f>SUM(G3:G11)</f>
        <v>6232</v>
      </c>
      <c r="H12" s="29"/>
      <c r="I12" s="30">
        <f>SUM(I9:I11,I3,I4)</f>
        <v>34160.670000000006</v>
      </c>
      <c r="J12" s="30"/>
      <c r="K12" s="26"/>
      <c r="L12" s="29"/>
      <c r="M12" s="35">
        <f>SUM(M11,M3:M4)</f>
        <v>24888.170000000002</v>
      </c>
      <c r="N12" s="30"/>
      <c r="O12" s="26"/>
    </row>
    <row r="13" spans="1:15" ht="15.75" thickBot="1" x14ac:dyDescent="0.3">
      <c r="A13" s="6"/>
      <c r="B13" s="6"/>
      <c r="C13" s="7"/>
      <c r="D13" s="7"/>
      <c r="E13" s="7"/>
      <c r="F13" s="7"/>
      <c r="G13" s="7"/>
      <c r="H13" s="7"/>
      <c r="L13" s="7"/>
    </row>
    <row r="14" spans="1:15" ht="17.25" thickBot="1" x14ac:dyDescent="0.35">
      <c r="A14" s="65" t="s">
        <v>13</v>
      </c>
      <c r="B14" s="67" t="s">
        <v>0</v>
      </c>
      <c r="C14" s="62" t="s">
        <v>31</v>
      </c>
      <c r="D14" s="63"/>
      <c r="E14" s="63"/>
      <c r="F14" s="64"/>
      <c r="G14" s="65" t="s">
        <v>26</v>
      </c>
    </row>
    <row r="15" spans="1:15" s="5" customFormat="1" ht="60.75" thickBot="1" x14ac:dyDescent="0.35">
      <c r="A15" s="69"/>
      <c r="B15" s="68"/>
      <c r="C15" s="20" t="s">
        <v>2</v>
      </c>
      <c r="D15" s="21" t="s">
        <v>3</v>
      </c>
      <c r="E15" s="21" t="s">
        <v>4</v>
      </c>
      <c r="F15" s="22" t="s">
        <v>1</v>
      </c>
      <c r="G15" s="69"/>
      <c r="H15" s="32" t="s">
        <v>33</v>
      </c>
      <c r="I15" s="33" t="s">
        <v>34</v>
      </c>
      <c r="J15" s="34" t="s">
        <v>36</v>
      </c>
      <c r="K15" s="32" t="s">
        <v>33</v>
      </c>
      <c r="L15" s="33" t="s">
        <v>34</v>
      </c>
      <c r="M15" s="34" t="s">
        <v>36</v>
      </c>
      <c r="N15" s="31"/>
    </row>
    <row r="16" spans="1:15" x14ac:dyDescent="0.25">
      <c r="A16" s="16">
        <v>101</v>
      </c>
      <c r="B16" s="17" t="s">
        <v>27</v>
      </c>
      <c r="C16" s="19"/>
      <c r="D16" s="19">
        <v>29</v>
      </c>
      <c r="E16" s="19">
        <v>174</v>
      </c>
      <c r="F16" s="19"/>
      <c r="G16" s="18">
        <f>SUM(C16:F16)</f>
        <v>203</v>
      </c>
      <c r="H16" s="27">
        <v>2</v>
      </c>
      <c r="I16" s="28">
        <f>SUM(H16*G16*12)</f>
        <v>4872</v>
      </c>
      <c r="J16" s="12" t="s">
        <v>47</v>
      </c>
      <c r="K16" s="27">
        <v>5</v>
      </c>
      <c r="L16" s="28">
        <f>SUM(K16*G16*12)</f>
        <v>12180</v>
      </c>
      <c r="M16" s="12" t="s">
        <v>48</v>
      </c>
      <c r="N16" s="31"/>
    </row>
    <row r="17" spans="1:14" x14ac:dyDescent="0.25">
      <c r="A17" s="11">
        <v>102</v>
      </c>
      <c r="B17" s="4" t="s">
        <v>28</v>
      </c>
      <c r="C17" s="3"/>
      <c r="D17" s="3">
        <v>10</v>
      </c>
      <c r="E17" s="3"/>
      <c r="F17" s="3"/>
      <c r="G17" s="12">
        <f>SUM(C17:F17)</f>
        <v>10</v>
      </c>
      <c r="H17" s="27">
        <v>2</v>
      </c>
      <c r="I17" s="28">
        <f>SUM(G17*H17*12)</f>
        <v>240</v>
      </c>
      <c r="J17" s="12" t="s">
        <v>47</v>
      </c>
      <c r="K17" s="27">
        <v>5</v>
      </c>
      <c r="L17" s="28">
        <f>SUM(K17*G17*12)</f>
        <v>600</v>
      </c>
      <c r="M17" s="12" t="s">
        <v>48</v>
      </c>
      <c r="N17" s="31"/>
    </row>
    <row r="18" spans="1:14" x14ac:dyDescent="0.25">
      <c r="A18" s="11">
        <v>103</v>
      </c>
      <c r="B18" s="4" t="s">
        <v>29</v>
      </c>
      <c r="C18" s="3"/>
      <c r="D18" s="3"/>
      <c r="E18" s="3"/>
      <c r="F18" s="3"/>
      <c r="G18" s="12">
        <f>SUM(C18:F18)</f>
        <v>0</v>
      </c>
      <c r="H18" s="27"/>
      <c r="I18" s="28"/>
      <c r="J18" s="12"/>
      <c r="K18" s="27" t="s">
        <v>39</v>
      </c>
      <c r="L18" s="28" t="s">
        <v>40</v>
      </c>
      <c r="M18" s="12" t="s">
        <v>40</v>
      </c>
      <c r="N18" s="31"/>
    </row>
    <row r="19" spans="1:14" x14ac:dyDescent="0.25">
      <c r="A19" s="11">
        <v>104</v>
      </c>
      <c r="B19" s="4" t="s">
        <v>30</v>
      </c>
      <c r="C19" s="3"/>
      <c r="D19" s="3"/>
      <c r="E19" s="3"/>
      <c r="F19" s="3"/>
      <c r="G19" s="12">
        <f>SUM(C19:F19)</f>
        <v>0</v>
      </c>
      <c r="H19" s="27"/>
      <c r="I19" s="28"/>
      <c r="J19" s="12"/>
      <c r="K19" s="27">
        <v>149.99</v>
      </c>
      <c r="L19" s="28" t="s">
        <v>43</v>
      </c>
      <c r="M19" s="12" t="s">
        <v>48</v>
      </c>
      <c r="N19" s="31"/>
    </row>
    <row r="20" spans="1:14" s="5" customFormat="1" ht="15.75" thickBot="1" x14ac:dyDescent="0.3">
      <c r="A20" s="60" t="s">
        <v>16</v>
      </c>
      <c r="B20" s="61"/>
      <c r="C20" s="9">
        <f t="shared" ref="C20:G20" si="3">SUM(C16:C19)</f>
        <v>0</v>
      </c>
      <c r="D20" s="9">
        <f t="shared" si="3"/>
        <v>39</v>
      </c>
      <c r="E20" s="9">
        <f t="shared" si="3"/>
        <v>174</v>
      </c>
      <c r="F20" s="9">
        <f t="shared" si="3"/>
        <v>0</v>
      </c>
      <c r="G20" s="10">
        <f t="shared" si="3"/>
        <v>213</v>
      </c>
      <c r="H20" s="29"/>
      <c r="I20" s="30">
        <f>SUM(I16:I19)</f>
        <v>5112</v>
      </c>
      <c r="J20" s="37"/>
      <c r="K20" s="29"/>
      <c r="L20" s="35">
        <f>SUM(L16:L17)</f>
        <v>12780</v>
      </c>
      <c r="M20" s="26"/>
      <c r="N20" s="31"/>
    </row>
    <row r="21" spans="1:14" ht="15.75" thickBot="1" x14ac:dyDescent="0.3">
      <c r="J21" s="31"/>
    </row>
    <row r="22" spans="1:14" ht="15.75" thickBot="1" x14ac:dyDescent="0.3">
      <c r="G22" s="58" t="s">
        <v>49</v>
      </c>
      <c r="H22" s="59"/>
      <c r="I22" s="36">
        <f>SUM(I20+I12)</f>
        <v>39272.670000000006</v>
      </c>
      <c r="J22" s="31"/>
      <c r="K22" s="38" t="s">
        <v>50</v>
      </c>
      <c r="L22" s="39">
        <f>SUM(L20,M12)</f>
        <v>37668.17</v>
      </c>
      <c r="M22" s="31"/>
    </row>
    <row r="23" spans="1:14" x14ac:dyDescent="0.25">
      <c r="K23" s="31"/>
    </row>
  </sheetData>
  <mergeCells count="13">
    <mergeCell ref="H1:K1"/>
    <mergeCell ref="L1:O1"/>
    <mergeCell ref="G22:H22"/>
    <mergeCell ref="A12:B12"/>
    <mergeCell ref="A20:B20"/>
    <mergeCell ref="C1:F1"/>
    <mergeCell ref="G1:G2"/>
    <mergeCell ref="B1:B2"/>
    <mergeCell ref="A1:A2"/>
    <mergeCell ref="C14:F14"/>
    <mergeCell ref="G14:G15"/>
    <mergeCell ref="B14:B15"/>
    <mergeCell ref="A14:A15"/>
  </mergeCells>
  <pageMargins left="0.7" right="0.7" top="0.75" bottom="0.75" header="0.3" footer="0.3"/>
  <pageSetup scale="53" fitToHeight="0" orientation="landscape" r:id="rId1"/>
  <ignoredErrors>
    <ignoredError sqref="A3:A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Botltled Water Bid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Evans</dc:creator>
  <cp:lastModifiedBy>Jayme Hardy</cp:lastModifiedBy>
  <cp:lastPrinted>2019-04-10T18:58:05Z</cp:lastPrinted>
  <dcterms:created xsi:type="dcterms:W3CDTF">2018-11-28T15:57:46Z</dcterms:created>
  <dcterms:modified xsi:type="dcterms:W3CDTF">2019-04-10T18:58:27Z</dcterms:modified>
</cp:coreProperties>
</file>