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IR\Wash_SIPs\Ozone Plans\Redesignation Request_Maintenance Plan_2008 Ozone Std UPDATE\"/>
    </mc:Choice>
  </mc:AlternateContent>
  <xr:revisionPtr revIDLastSave="0" documentId="13_ncr:1_{DC9979E1-8FC2-43F2-ABB2-5603CDB07EB8}" xr6:coauthVersionLast="47" xr6:coauthVersionMax="47" xr10:uidLastSave="{00000000-0000-0000-0000-000000000000}"/>
  <bookViews>
    <workbookView xWindow="-110" yWindow="-110" windowWidth="19420" windowHeight="10420" tabRatio="835" xr2:uid="{F685B3CC-A5DF-45BB-AD7B-9AB4E2C9DA73}"/>
  </bookViews>
  <sheets>
    <sheet name="Summary of GF Comparison" sheetId="10" r:id="rId1"/>
    <sheet name="Round 9.2 Employment" sheetId="1" r:id="rId2"/>
    <sheet name="Employment GF_Round 9.2" sheetId="4" r:id="rId3"/>
    <sheet name="Employment GF_2008 O3 RR.MP" sheetId="7" r:id="rId4"/>
    <sheet name="Round 9.2 Population" sheetId="2" r:id="rId5"/>
    <sheet name="Population GF_Round 9.2" sheetId="8" r:id="rId6"/>
    <sheet name="Population GF_2008 O3 RR.MP" sheetId="5" r:id="rId7"/>
    <sheet name="Round 9.2 Households" sheetId="3" r:id="rId8"/>
    <sheet name="Household GF_Round 9.2" sheetId="9" r:id="rId9"/>
    <sheet name="Household GF_2008 O3 RR.MP" sheetId="6" r:id="rId10"/>
    <sheet name="VMT GF_Amends to Visualize 2045" sheetId="11" r:id="rId11"/>
    <sheet name="VMT GF_2008 O3 RR.MP" sheetId="13" r:id="rId12"/>
    <sheet name="Lane Miles GF_Amds. to Visu2045" sheetId="12" r:id="rId13"/>
    <sheet name="Lane Mile GF_2008 O3 RR.MP" sheetId="14" r:id="rId14"/>
  </sheets>
  <definedNames>
    <definedName name="_xlnm.Print_Area" localSheetId="10">'VMT GF_Amends to Visualize 2045'!$B$1:$C$11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13" l="1"/>
  <c r="F15" i="13"/>
  <c r="D15" i="13"/>
  <c r="E15" i="13"/>
  <c r="C15" i="13"/>
  <c r="C12" i="14"/>
  <c r="C11" i="14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G6" i="13"/>
  <c r="F6" i="13"/>
  <c r="G5" i="13"/>
  <c r="F5" i="13"/>
  <c r="G4" i="13"/>
  <c r="F4" i="13"/>
  <c r="G3" i="13"/>
  <c r="F3" i="13"/>
  <c r="D5" i="11" l="1"/>
  <c r="E5" i="11"/>
  <c r="F3" i="12"/>
  <c r="E3" i="12"/>
  <c r="G2" i="4"/>
  <c r="I17" i="5"/>
  <c r="G17" i="5"/>
  <c r="D17" i="5"/>
  <c r="E17" i="5"/>
  <c r="F17" i="5"/>
  <c r="H17" i="5"/>
  <c r="C17" i="5"/>
  <c r="H17" i="6"/>
  <c r="I17" i="6" s="1"/>
  <c r="F17" i="6"/>
  <c r="G17" i="6" s="1"/>
  <c r="E17" i="6"/>
  <c r="D17" i="6"/>
  <c r="C17" i="6"/>
  <c r="I17" i="4"/>
  <c r="G17" i="4"/>
  <c r="I17" i="9"/>
  <c r="G17" i="9"/>
  <c r="I17" i="8"/>
  <c r="G17" i="8"/>
  <c r="H17" i="9"/>
  <c r="F17" i="9"/>
  <c r="E17" i="9"/>
  <c r="D17" i="9"/>
  <c r="C17" i="9"/>
  <c r="H17" i="8"/>
  <c r="F17" i="8"/>
  <c r="E17" i="8"/>
  <c r="D17" i="8"/>
  <c r="C17" i="8"/>
  <c r="H17" i="4"/>
  <c r="D17" i="4"/>
  <c r="E17" i="4"/>
  <c r="F17" i="4"/>
  <c r="D17" i="7"/>
  <c r="E17" i="7"/>
  <c r="F17" i="7"/>
  <c r="H17" i="7"/>
  <c r="C17" i="4"/>
  <c r="P16" i="9"/>
  <c r="O16" i="9"/>
  <c r="P15" i="9"/>
  <c r="O15" i="9"/>
  <c r="P14" i="9"/>
  <c r="O14" i="9"/>
  <c r="P13" i="9"/>
  <c r="O13" i="9"/>
  <c r="P12" i="9"/>
  <c r="O12" i="9"/>
  <c r="P11" i="9"/>
  <c r="O11" i="9"/>
  <c r="P10" i="9"/>
  <c r="O10" i="9"/>
  <c r="P9" i="9"/>
  <c r="O9" i="9"/>
  <c r="P8" i="9"/>
  <c r="O8" i="9"/>
  <c r="P7" i="9"/>
  <c r="O7" i="9"/>
  <c r="P6" i="9"/>
  <c r="O6" i="9"/>
  <c r="P5" i="9"/>
  <c r="O5" i="9"/>
  <c r="P4" i="9"/>
  <c r="O4" i="9"/>
  <c r="P3" i="9"/>
  <c r="O3" i="9"/>
  <c r="P2" i="9"/>
  <c r="O2" i="9"/>
  <c r="O2" i="8"/>
  <c r="P16" i="8"/>
  <c r="O16" i="8"/>
  <c r="P15" i="8"/>
  <c r="O15" i="8"/>
  <c r="P14" i="8"/>
  <c r="O14" i="8"/>
  <c r="P13" i="8"/>
  <c r="O13" i="8"/>
  <c r="P12" i="8"/>
  <c r="O12" i="8"/>
  <c r="P11" i="8"/>
  <c r="O11" i="8"/>
  <c r="P10" i="8"/>
  <c r="O10" i="8"/>
  <c r="P9" i="8"/>
  <c r="O9" i="8"/>
  <c r="P8" i="8"/>
  <c r="O8" i="8"/>
  <c r="P7" i="8"/>
  <c r="O7" i="8"/>
  <c r="P6" i="8"/>
  <c r="O6" i="8"/>
  <c r="P5" i="8"/>
  <c r="O5" i="8"/>
  <c r="P4" i="8"/>
  <c r="O4" i="8"/>
  <c r="P3" i="8"/>
  <c r="O3" i="8"/>
  <c r="P2" i="8"/>
  <c r="O3" i="4"/>
  <c r="P3" i="4"/>
  <c r="O4" i="4"/>
  <c r="P4" i="4"/>
  <c r="O5" i="4"/>
  <c r="P5" i="4"/>
  <c r="O6" i="4"/>
  <c r="P6" i="4"/>
  <c r="O7" i="4"/>
  <c r="P7" i="4"/>
  <c r="O8" i="4"/>
  <c r="P8" i="4"/>
  <c r="O9" i="4"/>
  <c r="P9" i="4"/>
  <c r="O10" i="4"/>
  <c r="P10" i="4"/>
  <c r="O11" i="4"/>
  <c r="P11" i="4"/>
  <c r="O12" i="4"/>
  <c r="P12" i="4"/>
  <c r="O13" i="4"/>
  <c r="P13" i="4"/>
  <c r="O14" i="4"/>
  <c r="P14" i="4"/>
  <c r="O15" i="4"/>
  <c r="P15" i="4"/>
  <c r="O16" i="4"/>
  <c r="P16" i="4"/>
  <c r="P2" i="4"/>
  <c r="O2" i="4"/>
  <c r="I2" i="9"/>
  <c r="G16" i="9"/>
  <c r="G2" i="9"/>
  <c r="G10" i="9"/>
  <c r="G8" i="9"/>
  <c r="C16" i="9"/>
  <c r="I16" i="9" s="1"/>
  <c r="C15" i="9"/>
  <c r="I15" i="9" s="1"/>
  <c r="C14" i="9"/>
  <c r="G14" i="9" s="1"/>
  <c r="C13" i="9"/>
  <c r="I13" i="9" s="1"/>
  <c r="C12" i="9"/>
  <c r="I12" i="9" s="1"/>
  <c r="C11" i="9"/>
  <c r="I11" i="9" s="1"/>
  <c r="C10" i="9"/>
  <c r="I10" i="9" s="1"/>
  <c r="C9" i="9"/>
  <c r="G9" i="9" s="1"/>
  <c r="C8" i="9"/>
  <c r="C7" i="9"/>
  <c r="I7" i="9" s="1"/>
  <c r="C6" i="9"/>
  <c r="I6" i="9" s="1"/>
  <c r="C5" i="9"/>
  <c r="I5" i="9" s="1"/>
  <c r="C4" i="9"/>
  <c r="I4" i="9" s="1"/>
  <c r="C3" i="9"/>
  <c r="I3" i="9" s="1"/>
  <c r="C2" i="9"/>
  <c r="C16" i="8"/>
  <c r="G16" i="8" s="1"/>
  <c r="C15" i="8"/>
  <c r="I15" i="8" s="1"/>
  <c r="C14" i="8"/>
  <c r="G14" i="8" s="1"/>
  <c r="C13" i="8"/>
  <c r="I13" i="8" s="1"/>
  <c r="C12" i="8"/>
  <c r="G12" i="8" s="1"/>
  <c r="C11" i="8"/>
  <c r="I11" i="8" s="1"/>
  <c r="C10" i="8"/>
  <c r="I10" i="8" s="1"/>
  <c r="C9" i="8"/>
  <c r="G9" i="8" s="1"/>
  <c r="C8" i="8"/>
  <c r="G8" i="8" s="1"/>
  <c r="C7" i="8"/>
  <c r="I7" i="8" s="1"/>
  <c r="C6" i="8"/>
  <c r="G6" i="8" s="1"/>
  <c r="C5" i="8"/>
  <c r="I5" i="8" s="1"/>
  <c r="C4" i="8"/>
  <c r="I4" i="8" s="1"/>
  <c r="C3" i="8"/>
  <c r="I3" i="8" s="1"/>
  <c r="C2" i="8"/>
  <c r="C16" i="7"/>
  <c r="I16" i="7" s="1"/>
  <c r="C15" i="7"/>
  <c r="I15" i="7" s="1"/>
  <c r="C14" i="7"/>
  <c r="I14" i="7" s="1"/>
  <c r="C13" i="7"/>
  <c r="I13" i="7" s="1"/>
  <c r="C12" i="7"/>
  <c r="I12" i="7" s="1"/>
  <c r="C11" i="7"/>
  <c r="I11" i="7" s="1"/>
  <c r="C10" i="7"/>
  <c r="G10" i="7" s="1"/>
  <c r="C9" i="7"/>
  <c r="G9" i="7" s="1"/>
  <c r="C8" i="7"/>
  <c r="G8" i="7" s="1"/>
  <c r="C7" i="7"/>
  <c r="I7" i="7" s="1"/>
  <c r="C6" i="7"/>
  <c r="I6" i="7" s="1"/>
  <c r="C5" i="7"/>
  <c r="G5" i="7" s="1"/>
  <c r="C4" i="7"/>
  <c r="I4" i="7" s="1"/>
  <c r="C3" i="7"/>
  <c r="G3" i="7" s="1"/>
  <c r="C2" i="7"/>
  <c r="G2" i="7" s="1"/>
  <c r="I9" i="7" l="1"/>
  <c r="G4" i="7"/>
  <c r="G12" i="7"/>
  <c r="G13" i="7"/>
  <c r="C17" i="7"/>
  <c r="I17" i="7" s="1"/>
  <c r="I5" i="7"/>
  <c r="G11" i="7"/>
  <c r="I2" i="7"/>
  <c r="G15" i="7"/>
  <c r="I10" i="7"/>
  <c r="G7" i="7"/>
  <c r="G7" i="9"/>
  <c r="G3" i="9"/>
  <c r="G11" i="9"/>
  <c r="G15" i="9"/>
  <c r="G4" i="9"/>
  <c r="G12" i="9"/>
  <c r="G5" i="9"/>
  <c r="G13" i="9"/>
  <c r="G6" i="9"/>
  <c r="I16" i="8"/>
  <c r="I14" i="8"/>
  <c r="G11" i="8"/>
  <c r="G10" i="8"/>
  <c r="I9" i="8"/>
  <c r="I8" i="8"/>
  <c r="I6" i="8"/>
  <c r="G3" i="8"/>
  <c r="G2" i="8"/>
  <c r="I14" i="9"/>
  <c r="I9" i="9"/>
  <c r="I8" i="9"/>
  <c r="G4" i="8"/>
  <c r="G7" i="8"/>
  <c r="I12" i="8"/>
  <c r="G15" i="8"/>
  <c r="I2" i="8"/>
  <c r="G5" i="8"/>
  <c r="G13" i="8"/>
  <c r="I8" i="7"/>
  <c r="I3" i="7"/>
  <c r="G6" i="7"/>
  <c r="G14" i="7"/>
  <c r="G16" i="7"/>
  <c r="G17" i="7" l="1"/>
  <c r="C10" i="4"/>
  <c r="I10" i="4" s="1"/>
  <c r="C16" i="6"/>
  <c r="I16" i="6" s="1"/>
  <c r="C15" i="6"/>
  <c r="I15" i="6" s="1"/>
  <c r="G14" i="6"/>
  <c r="C14" i="6"/>
  <c r="I14" i="6" s="1"/>
  <c r="G13" i="6"/>
  <c r="C13" i="6"/>
  <c r="I13" i="6" s="1"/>
  <c r="C12" i="6"/>
  <c r="I12" i="6" s="1"/>
  <c r="I11" i="6"/>
  <c r="G11" i="6"/>
  <c r="C11" i="6"/>
  <c r="I10" i="6"/>
  <c r="G10" i="6"/>
  <c r="C10" i="6"/>
  <c r="C9" i="6"/>
  <c r="I9" i="6" s="1"/>
  <c r="C8" i="6"/>
  <c r="I8" i="6" s="1"/>
  <c r="C7" i="6"/>
  <c r="I7" i="6" s="1"/>
  <c r="G6" i="6"/>
  <c r="C6" i="6"/>
  <c r="I6" i="6" s="1"/>
  <c r="G5" i="6"/>
  <c r="C5" i="6"/>
  <c r="I5" i="6" s="1"/>
  <c r="C4" i="6"/>
  <c r="I4" i="6" s="1"/>
  <c r="I3" i="6"/>
  <c r="G3" i="6"/>
  <c r="C3" i="6"/>
  <c r="I2" i="6"/>
  <c r="G2" i="6"/>
  <c r="C2" i="6"/>
  <c r="L17" i="5"/>
  <c r="K17" i="5"/>
  <c r="J17" i="5"/>
  <c r="I16" i="5"/>
  <c r="C16" i="5"/>
  <c r="G16" i="5" s="1"/>
  <c r="C15" i="5"/>
  <c r="I15" i="5" s="1"/>
  <c r="C14" i="5"/>
  <c r="I14" i="5" s="1"/>
  <c r="C13" i="5"/>
  <c r="I13" i="5" s="1"/>
  <c r="C12" i="5"/>
  <c r="I12" i="5" s="1"/>
  <c r="G11" i="5"/>
  <c r="C11" i="5"/>
  <c r="I11" i="5" s="1"/>
  <c r="G10" i="5"/>
  <c r="C10" i="5"/>
  <c r="I10" i="5" s="1"/>
  <c r="C9" i="5"/>
  <c r="I9" i="5" s="1"/>
  <c r="I8" i="5"/>
  <c r="C8" i="5"/>
  <c r="G8" i="5" s="1"/>
  <c r="C7" i="5"/>
  <c r="I7" i="5" s="1"/>
  <c r="C6" i="5"/>
  <c r="I6" i="5" s="1"/>
  <c r="C5" i="5"/>
  <c r="I5" i="5" s="1"/>
  <c r="G4" i="5"/>
  <c r="C4" i="5"/>
  <c r="I4" i="5" s="1"/>
  <c r="G3" i="5"/>
  <c r="C3" i="5"/>
  <c r="I3" i="5" s="1"/>
  <c r="G2" i="5"/>
  <c r="C2" i="5"/>
  <c r="I2" i="5" s="1"/>
  <c r="C16" i="4"/>
  <c r="I16" i="4" s="1"/>
  <c r="C15" i="4"/>
  <c r="G15" i="4" s="1"/>
  <c r="C14" i="4"/>
  <c r="I14" i="4" s="1"/>
  <c r="C13" i="4"/>
  <c r="I13" i="4" s="1"/>
  <c r="C12" i="4"/>
  <c r="I12" i="4" s="1"/>
  <c r="C11" i="4"/>
  <c r="I11" i="4" s="1"/>
  <c r="C9" i="4"/>
  <c r="I9" i="4" s="1"/>
  <c r="C8" i="4"/>
  <c r="I8" i="4" s="1"/>
  <c r="I7" i="4"/>
  <c r="C7" i="4"/>
  <c r="G7" i="4" s="1"/>
  <c r="C6" i="4"/>
  <c r="I6" i="4" s="1"/>
  <c r="C5" i="4"/>
  <c r="I5" i="4" s="1"/>
  <c r="C4" i="4"/>
  <c r="I4" i="4" s="1"/>
  <c r="C3" i="4"/>
  <c r="I3" i="4" s="1"/>
  <c r="C2" i="4"/>
  <c r="I2" i="4" s="1"/>
  <c r="I15" i="4" l="1"/>
  <c r="G10" i="4"/>
  <c r="G9" i="4"/>
  <c r="G5" i="4"/>
  <c r="G13" i="4"/>
  <c r="G6" i="5"/>
  <c r="G14" i="5"/>
  <c r="G9" i="6"/>
  <c r="G8" i="4"/>
  <c r="G16" i="4"/>
  <c r="G9" i="5"/>
  <c r="G4" i="6"/>
  <c r="G12" i="6"/>
  <c r="G11" i="4"/>
  <c r="G12" i="5"/>
  <c r="G7" i="6"/>
  <c r="G15" i="6"/>
  <c r="G3" i="4"/>
  <c r="G6" i="4"/>
  <c r="G14" i="4"/>
  <c r="G7" i="5"/>
  <c r="G15" i="5"/>
  <c r="G4" i="4"/>
  <c r="G12" i="4"/>
  <c r="G5" i="5"/>
  <c r="G13" i="5"/>
  <c r="G8" i="6"/>
  <c r="G16" i="6"/>
  <c r="H65" i="3" l="1"/>
  <c r="G65" i="3"/>
  <c r="F65" i="3"/>
  <c r="E65" i="3"/>
  <c r="D65" i="3"/>
  <c r="C65" i="3"/>
  <c r="B65" i="3"/>
  <c r="H63" i="3"/>
  <c r="G63" i="3"/>
  <c r="F63" i="3"/>
  <c r="E63" i="3"/>
  <c r="D63" i="3"/>
  <c r="C63" i="3"/>
  <c r="B63" i="3"/>
  <c r="H61" i="3"/>
  <c r="G61" i="3"/>
  <c r="F61" i="3"/>
  <c r="E61" i="3"/>
  <c r="D61" i="3"/>
  <c r="C61" i="3"/>
  <c r="B61" i="3"/>
  <c r="H59" i="3"/>
  <c r="G59" i="3"/>
  <c r="F59" i="3"/>
  <c r="E59" i="3"/>
  <c r="D59" i="3"/>
  <c r="C59" i="3"/>
  <c r="B59" i="3"/>
  <c r="H56" i="3"/>
  <c r="G56" i="3"/>
  <c r="F56" i="3"/>
  <c r="E56" i="3"/>
  <c r="D56" i="3"/>
  <c r="C56" i="3"/>
  <c r="B56" i="3"/>
  <c r="I56" i="3" s="1"/>
  <c r="J56" i="3" s="1"/>
  <c r="I54" i="3"/>
  <c r="J54" i="3" s="1"/>
  <c r="I53" i="3"/>
  <c r="J53" i="3" s="1"/>
  <c r="I52" i="3"/>
  <c r="J52" i="3" s="1"/>
  <c r="I51" i="3"/>
  <c r="J51" i="3" s="1"/>
  <c r="I50" i="3"/>
  <c r="J50" i="3" s="1"/>
  <c r="H47" i="3"/>
  <c r="G47" i="3"/>
  <c r="F47" i="3"/>
  <c r="E47" i="3"/>
  <c r="D47" i="3"/>
  <c r="C47" i="3"/>
  <c r="B47" i="3"/>
  <c r="I45" i="3"/>
  <c r="J45" i="3" s="1"/>
  <c r="I44" i="3"/>
  <c r="J44" i="3" s="1"/>
  <c r="I43" i="3"/>
  <c r="J43" i="3" s="1"/>
  <c r="I42" i="3"/>
  <c r="J42" i="3" s="1"/>
  <c r="I41" i="3"/>
  <c r="J41" i="3" s="1"/>
  <c r="H38" i="3"/>
  <c r="G38" i="3"/>
  <c r="F38" i="3"/>
  <c r="E38" i="3"/>
  <c r="D38" i="3"/>
  <c r="C38" i="3"/>
  <c r="B38" i="3"/>
  <c r="I36" i="3"/>
  <c r="J36" i="3" s="1"/>
  <c r="I35" i="3"/>
  <c r="J35" i="3" s="1"/>
  <c r="I34" i="3"/>
  <c r="J34" i="3" s="1"/>
  <c r="H32" i="3"/>
  <c r="G32" i="3"/>
  <c r="F32" i="3"/>
  <c r="E32" i="3"/>
  <c r="D32" i="3"/>
  <c r="C32" i="3"/>
  <c r="B32" i="3"/>
  <c r="I30" i="3"/>
  <c r="J30" i="3" s="1"/>
  <c r="I29" i="3"/>
  <c r="I28" i="3"/>
  <c r="I27" i="3"/>
  <c r="J27" i="3" s="1"/>
  <c r="I26" i="3"/>
  <c r="J26" i="3" s="1"/>
  <c r="I25" i="3"/>
  <c r="I24" i="3"/>
  <c r="H22" i="3"/>
  <c r="G22" i="3"/>
  <c r="F22" i="3"/>
  <c r="E22" i="3"/>
  <c r="D22" i="3"/>
  <c r="C22" i="3"/>
  <c r="B22" i="3"/>
  <c r="I20" i="3"/>
  <c r="I19" i="3"/>
  <c r="J19" i="3" s="1"/>
  <c r="I18" i="3"/>
  <c r="J18" i="3" s="1"/>
  <c r="I17" i="3"/>
  <c r="I16" i="3"/>
  <c r="I15" i="3"/>
  <c r="J15" i="3" s="1"/>
  <c r="I14" i="3"/>
  <c r="J14" i="3" s="1"/>
  <c r="H12" i="3"/>
  <c r="G12" i="3"/>
  <c r="F12" i="3"/>
  <c r="E12" i="3"/>
  <c r="D12" i="3"/>
  <c r="C12" i="3"/>
  <c r="B12" i="3"/>
  <c r="I10" i="3"/>
  <c r="J10" i="3" s="1"/>
  <c r="I9" i="3"/>
  <c r="I8" i="3"/>
  <c r="J1" i="3"/>
  <c r="H65" i="2"/>
  <c r="G65" i="2"/>
  <c r="F65" i="2"/>
  <c r="E65" i="2"/>
  <c r="D65" i="2"/>
  <c r="C65" i="2"/>
  <c r="B65" i="2"/>
  <c r="H63" i="2"/>
  <c r="G63" i="2"/>
  <c r="F63" i="2"/>
  <c r="E63" i="2"/>
  <c r="D63" i="2"/>
  <c r="C63" i="2"/>
  <c r="B63" i="2"/>
  <c r="H61" i="2"/>
  <c r="G61" i="2"/>
  <c r="F61" i="2"/>
  <c r="E61" i="2"/>
  <c r="D61" i="2"/>
  <c r="C61" i="2"/>
  <c r="B61" i="2"/>
  <c r="H59" i="2"/>
  <c r="G59" i="2"/>
  <c r="F59" i="2"/>
  <c r="E59" i="2"/>
  <c r="D59" i="2"/>
  <c r="C59" i="2"/>
  <c r="B59" i="2"/>
  <c r="H56" i="2"/>
  <c r="G56" i="2"/>
  <c r="F56" i="2"/>
  <c r="E56" i="2"/>
  <c r="D56" i="2"/>
  <c r="C56" i="2"/>
  <c r="B56" i="2"/>
  <c r="I54" i="2"/>
  <c r="J54" i="2" s="1"/>
  <c r="I53" i="2"/>
  <c r="J53" i="2" s="1"/>
  <c r="I52" i="2"/>
  <c r="J52" i="2" s="1"/>
  <c r="I51" i="2"/>
  <c r="J51" i="2" s="1"/>
  <c r="I50" i="2"/>
  <c r="J50" i="2" s="1"/>
  <c r="H47" i="2"/>
  <c r="G47" i="2"/>
  <c r="F47" i="2"/>
  <c r="E47" i="2"/>
  <c r="D47" i="2"/>
  <c r="C47" i="2"/>
  <c r="B47" i="2"/>
  <c r="I45" i="2"/>
  <c r="J45" i="2" s="1"/>
  <c r="I44" i="2"/>
  <c r="J44" i="2" s="1"/>
  <c r="I43" i="2"/>
  <c r="J43" i="2" s="1"/>
  <c r="I42" i="2"/>
  <c r="J42" i="2" s="1"/>
  <c r="I41" i="2"/>
  <c r="J41" i="2" s="1"/>
  <c r="H38" i="2"/>
  <c r="G38" i="2"/>
  <c r="F38" i="2"/>
  <c r="E38" i="2"/>
  <c r="D38" i="2"/>
  <c r="C38" i="2"/>
  <c r="B38" i="2"/>
  <c r="I36" i="2"/>
  <c r="J36" i="2" s="1"/>
  <c r="I35" i="2"/>
  <c r="J35" i="2" s="1"/>
  <c r="I34" i="2"/>
  <c r="J34" i="2" s="1"/>
  <c r="H32" i="2"/>
  <c r="G32" i="2"/>
  <c r="F32" i="2"/>
  <c r="E32" i="2"/>
  <c r="D32" i="2"/>
  <c r="C32" i="2"/>
  <c r="B32" i="2"/>
  <c r="I30" i="2"/>
  <c r="J30" i="2" s="1"/>
  <c r="I29" i="2"/>
  <c r="J29" i="2" s="1"/>
  <c r="I28" i="2"/>
  <c r="I27" i="2"/>
  <c r="I26" i="2"/>
  <c r="J26" i="2" s="1"/>
  <c r="I25" i="2"/>
  <c r="J25" i="2" s="1"/>
  <c r="I24" i="2"/>
  <c r="H22" i="2"/>
  <c r="G22" i="2"/>
  <c r="F22" i="2"/>
  <c r="E22" i="2"/>
  <c r="D22" i="2"/>
  <c r="C22" i="2"/>
  <c r="B22" i="2"/>
  <c r="I20" i="2"/>
  <c r="J20" i="2" s="1"/>
  <c r="I19" i="2"/>
  <c r="I18" i="2"/>
  <c r="J18" i="2" s="1"/>
  <c r="I17" i="2"/>
  <c r="J17" i="2" s="1"/>
  <c r="I16" i="2"/>
  <c r="J16" i="2" s="1"/>
  <c r="I15" i="2"/>
  <c r="I14" i="2"/>
  <c r="J14" i="2" s="1"/>
  <c r="H12" i="2"/>
  <c r="G12" i="2"/>
  <c r="F12" i="2"/>
  <c r="E12" i="2"/>
  <c r="D12" i="2"/>
  <c r="C12" i="2"/>
  <c r="B12" i="2"/>
  <c r="I10" i="2"/>
  <c r="J10" i="2" s="1"/>
  <c r="I9" i="2"/>
  <c r="J9" i="2" s="1"/>
  <c r="I8" i="2"/>
  <c r="J8" i="2" s="1"/>
  <c r="J1" i="2"/>
  <c r="J1" i="1"/>
  <c r="I8" i="1"/>
  <c r="J8" i="1" s="1"/>
  <c r="I9" i="1"/>
  <c r="J9" i="1" s="1"/>
  <c r="I10" i="1"/>
  <c r="J10" i="1" s="1"/>
  <c r="B12" i="1"/>
  <c r="C12" i="1"/>
  <c r="D12" i="1"/>
  <c r="E12" i="1"/>
  <c r="F12" i="1"/>
  <c r="G12" i="1"/>
  <c r="H12" i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B22" i="1"/>
  <c r="C22" i="1"/>
  <c r="D22" i="1"/>
  <c r="E22" i="1"/>
  <c r="F22" i="1"/>
  <c r="G22" i="1"/>
  <c r="H22" i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B32" i="1"/>
  <c r="C32" i="1"/>
  <c r="D32" i="1"/>
  <c r="E32" i="1"/>
  <c r="F32" i="1"/>
  <c r="G32" i="1"/>
  <c r="H32" i="1"/>
  <c r="I34" i="1"/>
  <c r="J34" i="1" s="1"/>
  <c r="I35" i="1"/>
  <c r="J35" i="1" s="1"/>
  <c r="I36" i="1"/>
  <c r="J36" i="1" s="1"/>
  <c r="B38" i="1"/>
  <c r="C38" i="1"/>
  <c r="D38" i="1"/>
  <c r="E38" i="1"/>
  <c r="F38" i="1"/>
  <c r="G38" i="1"/>
  <c r="H38" i="1"/>
  <c r="I41" i="1"/>
  <c r="J41" i="1" s="1"/>
  <c r="I42" i="1"/>
  <c r="J42" i="1" s="1"/>
  <c r="I43" i="1"/>
  <c r="J43" i="1" s="1"/>
  <c r="I44" i="1"/>
  <c r="J44" i="1" s="1"/>
  <c r="I45" i="1"/>
  <c r="J45" i="1" s="1"/>
  <c r="B47" i="1"/>
  <c r="C47" i="1"/>
  <c r="D47" i="1"/>
  <c r="E47" i="1"/>
  <c r="F47" i="1"/>
  <c r="G47" i="1"/>
  <c r="H47" i="1"/>
  <c r="I50" i="1"/>
  <c r="J50" i="1" s="1"/>
  <c r="I51" i="1"/>
  <c r="J51" i="1" s="1"/>
  <c r="I52" i="1"/>
  <c r="J52" i="1" s="1"/>
  <c r="I53" i="1"/>
  <c r="J53" i="1" s="1"/>
  <c r="I54" i="1"/>
  <c r="J54" i="1" s="1"/>
  <c r="B56" i="1"/>
  <c r="C56" i="1"/>
  <c r="D56" i="1"/>
  <c r="E56" i="1"/>
  <c r="F56" i="1"/>
  <c r="G56" i="1"/>
  <c r="H56" i="1"/>
  <c r="B59" i="1"/>
  <c r="C59" i="1"/>
  <c r="D59" i="1"/>
  <c r="E59" i="1"/>
  <c r="F59" i="1"/>
  <c r="G59" i="1"/>
  <c r="H59" i="1"/>
  <c r="I59" i="1" s="1"/>
  <c r="B61" i="1"/>
  <c r="C61" i="1"/>
  <c r="D61" i="1"/>
  <c r="E61" i="1"/>
  <c r="F61" i="1"/>
  <c r="G61" i="1"/>
  <c r="H61" i="1"/>
  <c r="B63" i="1"/>
  <c r="C63" i="1"/>
  <c r="D63" i="1"/>
  <c r="E63" i="1"/>
  <c r="F63" i="1"/>
  <c r="G63" i="1"/>
  <c r="H63" i="1"/>
  <c r="B65" i="1"/>
  <c r="C65" i="1"/>
  <c r="D65" i="1"/>
  <c r="E65" i="1"/>
  <c r="F65" i="1"/>
  <c r="G65" i="1"/>
  <c r="H65" i="1"/>
  <c r="I65" i="2" l="1"/>
  <c r="J65" i="2" s="1"/>
  <c r="I59" i="2"/>
  <c r="I47" i="3"/>
  <c r="J47" i="3" s="1"/>
  <c r="I12" i="3"/>
  <c r="J12" i="3" s="1"/>
  <c r="I38" i="3"/>
  <c r="J38" i="3" s="1"/>
  <c r="I59" i="3"/>
  <c r="J59" i="3" s="1"/>
  <c r="I32" i="3"/>
  <c r="J32" i="3" s="1"/>
  <c r="I61" i="3"/>
  <c r="J61" i="3" s="1"/>
  <c r="I63" i="3"/>
  <c r="K16" i="3" s="1"/>
  <c r="I22" i="3"/>
  <c r="J22" i="3" s="1"/>
  <c r="I65" i="3"/>
  <c r="J65" i="3" s="1"/>
  <c r="J9" i="3"/>
  <c r="J17" i="3"/>
  <c r="J25" i="3"/>
  <c r="J29" i="3"/>
  <c r="J8" i="3"/>
  <c r="J16" i="3"/>
  <c r="J20" i="3"/>
  <c r="J24" i="3"/>
  <c r="J28" i="3"/>
  <c r="I38" i="2"/>
  <c r="J38" i="2" s="1"/>
  <c r="I47" i="2"/>
  <c r="J47" i="2" s="1"/>
  <c r="I56" i="2"/>
  <c r="J56" i="2" s="1"/>
  <c r="I22" i="2"/>
  <c r="J22" i="2" s="1"/>
  <c r="I12" i="2"/>
  <c r="J12" i="2" s="1"/>
  <c r="I32" i="2"/>
  <c r="I63" i="2"/>
  <c r="K24" i="2" s="1"/>
  <c r="I61" i="2"/>
  <c r="J61" i="2" s="1"/>
  <c r="K12" i="2"/>
  <c r="J59" i="2"/>
  <c r="J32" i="2"/>
  <c r="J24" i="2"/>
  <c r="J28" i="2"/>
  <c r="J15" i="2"/>
  <c r="J19" i="2"/>
  <c r="J27" i="2"/>
  <c r="I65" i="1"/>
  <c r="J65" i="1" s="1"/>
  <c r="I56" i="1"/>
  <c r="J56" i="1" s="1"/>
  <c r="I47" i="1"/>
  <c r="J47" i="1" s="1"/>
  <c r="I38" i="1"/>
  <c r="J38" i="1" s="1"/>
  <c r="I61" i="1"/>
  <c r="I22" i="1"/>
  <c r="I12" i="1"/>
  <c r="I63" i="1"/>
  <c r="K17" i="1" s="1"/>
  <c r="I32" i="1"/>
  <c r="J32" i="1" s="1"/>
  <c r="J12" i="1"/>
  <c r="K16" i="1"/>
  <c r="K25" i="1"/>
  <c r="K8" i="1"/>
  <c r="J59" i="1"/>
  <c r="K59" i="1"/>
  <c r="K29" i="1"/>
  <c r="K27" i="1"/>
  <c r="K9" i="1"/>
  <c r="K19" i="1"/>
  <c r="K10" i="1"/>
  <c r="K22" i="1" l="1"/>
  <c r="K26" i="1"/>
  <c r="K61" i="1"/>
  <c r="K12" i="1"/>
  <c r="K32" i="1"/>
  <c r="K28" i="1"/>
  <c r="J63" i="1"/>
  <c r="K32" i="2"/>
  <c r="K30" i="2"/>
  <c r="K9" i="2"/>
  <c r="K32" i="3"/>
  <c r="K26" i="3"/>
  <c r="K24" i="3"/>
  <c r="K28" i="3"/>
  <c r="K25" i="3"/>
  <c r="K30" i="3"/>
  <c r="K8" i="3"/>
  <c r="K14" i="3"/>
  <c r="K19" i="3"/>
  <c r="K29" i="3"/>
  <c r="K15" i="3"/>
  <c r="K20" i="3"/>
  <c r="K10" i="3"/>
  <c r="K22" i="3"/>
  <c r="J63" i="3"/>
  <c r="K59" i="3"/>
  <c r="K63" i="3"/>
  <c r="K9" i="3"/>
  <c r="J22" i="1"/>
  <c r="K12" i="3"/>
  <c r="K18" i="3"/>
  <c r="K27" i="3"/>
  <c r="K61" i="3"/>
  <c r="K17" i="3"/>
  <c r="K16" i="2"/>
  <c r="K17" i="2"/>
  <c r="K29" i="2"/>
  <c r="K22" i="2"/>
  <c r="K18" i="2"/>
  <c r="K25" i="2"/>
  <c r="K61" i="2"/>
  <c r="K59" i="2"/>
  <c r="K27" i="2"/>
  <c r="K19" i="2"/>
  <c r="K20" i="2"/>
  <c r="K8" i="2"/>
  <c r="K26" i="2"/>
  <c r="K63" i="2"/>
  <c r="K15" i="2"/>
  <c r="K28" i="2"/>
  <c r="K10" i="2"/>
  <c r="J63" i="2"/>
  <c r="K14" i="2"/>
  <c r="K15" i="1"/>
  <c r="K14" i="1"/>
  <c r="K30" i="1"/>
  <c r="K20" i="1"/>
  <c r="J61" i="1"/>
  <c r="K24" i="1"/>
  <c r="K18" i="1"/>
  <c r="K63" i="1"/>
</calcChain>
</file>

<file path=xl/sharedStrings.xml><?xml version="1.0" encoding="utf-8"?>
<sst xmlns="http://schemas.openxmlformats.org/spreadsheetml/2006/main" count="427" uniqueCount="157">
  <si>
    <t>(Thousands)</t>
  </si>
  <si>
    <t>2015 to 2045</t>
  </si>
  <si>
    <t>COG/TPB Planning Area</t>
  </si>
  <si>
    <t>% Change</t>
  </si>
  <si>
    <t>JURISDICTION</t>
  </si>
  <si>
    <t>Number</t>
  </si>
  <si>
    <t>Share</t>
  </si>
  <si>
    <t xml:space="preserve">City of Manassas Park  </t>
  </si>
  <si>
    <t xml:space="preserve">City of Falls Church  </t>
  </si>
  <si>
    <t xml:space="preserve">District of Columbia   </t>
  </si>
  <si>
    <t xml:space="preserve">City of Fairfax </t>
  </si>
  <si>
    <t>Arlington County</t>
  </si>
  <si>
    <t xml:space="preserve">City of Manassas  </t>
  </si>
  <si>
    <t xml:space="preserve">City of Alexandria   </t>
  </si>
  <si>
    <t>Charles County</t>
  </si>
  <si>
    <t xml:space="preserve">Central Jurisdictions  </t>
  </si>
  <si>
    <t xml:space="preserve">Montgomery County </t>
  </si>
  <si>
    <t xml:space="preserve">Frederick County  </t>
  </si>
  <si>
    <t xml:space="preserve">   City of Rockville (1)  </t>
  </si>
  <si>
    <t xml:space="preserve">   City of Gaithersburg (1)</t>
  </si>
  <si>
    <t xml:space="preserve">Prince William County   </t>
  </si>
  <si>
    <t xml:space="preserve">Prince George's County  </t>
  </si>
  <si>
    <t xml:space="preserve">Loudoun County   </t>
  </si>
  <si>
    <t>Fairfax County (2)</t>
  </si>
  <si>
    <t>Fairfax County</t>
  </si>
  <si>
    <t xml:space="preserve">Inner Suburbs  </t>
  </si>
  <si>
    <t>Central Jurisdictions</t>
  </si>
  <si>
    <t xml:space="preserve">   City of Frederick (3)</t>
  </si>
  <si>
    <t xml:space="preserve">Outer Suburbs   </t>
  </si>
  <si>
    <t>Anne Arundel County (4)</t>
  </si>
  <si>
    <t>n/a</t>
  </si>
  <si>
    <t>Carroll County (4)</t>
  </si>
  <si>
    <t>Howard County (4)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</si>
  <si>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</si>
  <si>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</si>
  <si>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</si>
  <si>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</si>
  <si>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</si>
  <si>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 xml:space="preserve">Stafford County  (5)  </t>
  </si>
  <si>
    <t>City of Fredericksburg (5)</t>
  </si>
  <si>
    <t>Fredericksburg Area Jurisdictions</t>
  </si>
  <si>
    <t>Calvert County (6)</t>
  </si>
  <si>
    <t>St. Mary's County (6)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</si>
  <si>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</si>
  <si>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</si>
  <si>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</si>
  <si>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</si>
  <si>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</si>
  <si>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</si>
  <si>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</si>
  <si>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</si>
  <si>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</si>
  <si>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</si>
  <si>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>(2) Forecasts for all years include Fairfax County Government employees working at the Fairfax County Judicial Center.</t>
  </si>
  <si>
    <t>(3) Included in Frederick County total.</t>
  </si>
  <si>
    <t xml:space="preserve">(4) Source: Baltimore Metropolitan Council, Round 9A. Endorsed by the Baltimore Regional Transportation Board on July 28, 2020. </t>
  </si>
  <si>
    <t>(5) Source: George Washington Regional Commission / Fredericksburg Area MPO, 2050 Socioeconomic Data Projections revised in November 2018.</t>
  </si>
  <si>
    <t>(6) Projections from 2015 to 2040 prepared by the Maryland Department of Planning, Historical and Projected Total Jobs by Place of Work, January 2015.</t>
  </si>
  <si>
    <t xml:space="preserve">Arlington County   </t>
  </si>
  <si>
    <t xml:space="preserve">   City of Rockville (1)   </t>
  </si>
  <si>
    <t xml:space="preserve">Prince George's County   </t>
  </si>
  <si>
    <t xml:space="preserve">   City of Frederick (2)</t>
  </si>
  <si>
    <t xml:space="preserve">Outer Suburbs  </t>
  </si>
  <si>
    <t>Anne Arundel County (3)</t>
  </si>
  <si>
    <t>Carroll County (3)</t>
  </si>
  <si>
    <t>Howard County (3)</t>
  </si>
  <si>
    <t>King George County (4)</t>
  </si>
  <si>
    <t>Spotsylvania County (4)</t>
  </si>
  <si>
    <t xml:space="preserve">Stafford County (4)  </t>
  </si>
  <si>
    <t>City of Fredericksburg (4)</t>
  </si>
  <si>
    <t xml:space="preserve">Calvert County (5)  </t>
  </si>
  <si>
    <t>St. Mary's County (5)</t>
  </si>
  <si>
    <t>(2) Included in Frederick County total.</t>
  </si>
  <si>
    <t>(3) Source: Baltimore Metropolitan Council, Round 9A. Endorsed by the Baltimore Regional Transportation Board on July 28, 2020.</t>
  </si>
  <si>
    <t>(4) Source: George Washington Regional Commission / Fredericksburg Area MPO, 2050 Socioeconomic Data Projections revised in November 2018.</t>
  </si>
  <si>
    <t>Population for FAMPO jurisdictions does not include Group Quarters Population.</t>
  </si>
  <si>
    <t xml:space="preserve">(5) Projections from 2015 to 2045 prepared by the Maryland Department of Planning, Historical and Projected Total Population, August 2017. </t>
  </si>
  <si>
    <t xml:space="preserve">City of Alexandria  </t>
  </si>
  <si>
    <t xml:space="preserve">   City of Rockville (1)</t>
  </si>
  <si>
    <t>City of Fairfax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</si>
  <si>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</si>
  <si>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</si>
  <si>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</si>
  <si>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</si>
  <si>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Stafford County (4)   </t>
  </si>
  <si>
    <t xml:space="preserve">(5) Projections from 2015 to 2045 prepared by the Maryland Department of Planning, Historical and Projected Households for Maryland's Jurisdictions, August 2017. </t>
  </si>
  <si>
    <t>Final Round 9.2 Cooperative Forecasts</t>
  </si>
  <si>
    <t>Summary of Employment Forecasts</t>
  </si>
  <si>
    <t>Summary of Population Forecasts</t>
  </si>
  <si>
    <t>Summary of Household Forecasts</t>
  </si>
  <si>
    <t>FIPS</t>
  </si>
  <si>
    <t>2025/2014</t>
  </si>
  <si>
    <t>2030/2014</t>
  </si>
  <si>
    <t>Calvert County (3)</t>
  </si>
  <si>
    <t xml:space="preserve">Calvert County (3)  </t>
  </si>
  <si>
    <t xml:space="preserve">Fairfax County (2)   </t>
  </si>
  <si>
    <t>TOTAL</t>
  </si>
  <si>
    <t>2025/2014 2008 O3 RR/MP</t>
  </si>
  <si>
    <t>2030/2014 2008 O3 RR/MP</t>
  </si>
  <si>
    <t>Diff (2025 GF)</t>
  </si>
  <si>
    <t>Diff (2030 GF)</t>
  </si>
  <si>
    <t>Round 9.2</t>
  </si>
  <si>
    <t>2008 O3 RR/MP</t>
  </si>
  <si>
    <t>Growth Factor</t>
  </si>
  <si>
    <t>2008 Ozone NAAQS Maintenance Plan</t>
  </si>
  <si>
    <t>COG Cooperative Forecasts 9.2 (Final)</t>
  </si>
  <si>
    <t>Employment (2025/2014)</t>
  </si>
  <si>
    <t>Employment (2030/2014)</t>
  </si>
  <si>
    <t>Population (2025/2014)</t>
  </si>
  <si>
    <t>Population (2030/2014)</t>
  </si>
  <si>
    <t>Household (2025/2014)</t>
  </si>
  <si>
    <t>Household (2030/2014)</t>
  </si>
  <si>
    <t>SIMULATED AVERAGE WEEKDAY VMT FOR OZONE NON-ATTAINMENT AREA</t>
  </si>
  <si>
    <t>YEAR</t>
  </si>
  <si>
    <t>VMT</t>
  </si>
  <si>
    <t xml:space="preserve"> </t>
  </si>
  <si>
    <t>Non-Attainment Area figures are form following directory</t>
  </si>
  <si>
    <t>V:\CGV2_4_Conformity_2022_Update_Viz2045\Summary\Non_Attainment_Area_Summary\NA_Area_Summary_Program</t>
  </si>
  <si>
    <t>For 2014: V:\CGV2_4_Conformity_2022_Update_Viz2045\Summary\Non_Attainment_Area_Summary\2014_V24_Validation\Summary_Program</t>
  </si>
  <si>
    <t>2014 is based on the Version V2.4 Model, Round 9.1a, and 2020 Amendment to Visualize 2045</t>
  </si>
  <si>
    <t>Other years are based on the Version 2.4 Model, Round 9.2, and 2022 Update to Visualize 2045</t>
  </si>
  <si>
    <t>This is network VMT'; local VMT is not included</t>
  </si>
  <si>
    <t>Non-Attainment Area AM Lane Miles</t>
  </si>
  <si>
    <t>Year</t>
  </si>
  <si>
    <t>Total</t>
  </si>
  <si>
    <t>Note: 2014 is from the model validation work for Version 2.4, based on the 2020 Amendment to Visualize 2045 and Round 9.1a; V:\CGV2_4_Conformity_2022_Update_Viz2045\Summary\Non_Attainment_Area_Summary\2014_V24_Validation\Lane_Miles</t>
  </si>
  <si>
    <t>Other years are based on Version 2.4, Round 9.2, and 2022 Update to Visualize 2045; V:\CGV2_4_Conformity_2022_Update_Viz2045\Summary\Non_Attainment_Area_Summary\Lane_Miles</t>
  </si>
  <si>
    <t>Source: See Dusan Vusan's email dt. 10.5.2022.</t>
  </si>
  <si>
    <t>VMT (2025/2014)</t>
  </si>
  <si>
    <t>VMT (2030/2014)</t>
  </si>
  <si>
    <t>2020 &amp; 2022 Amendments to Visualize 2045</t>
  </si>
  <si>
    <t>Lane Miles (2025/2014)</t>
  </si>
  <si>
    <t>Lane Miles (2030/2014)</t>
  </si>
  <si>
    <t>Distances by Jurisdiction in 2008 Ozone NAAQS RR/MP (Miles)</t>
  </si>
  <si>
    <t>Jurisdiction</t>
  </si>
  <si>
    <t>District of Columbia</t>
  </si>
  <si>
    <t>Calvert County</t>
  </si>
  <si>
    <t>Frederick County</t>
  </si>
  <si>
    <t>Montgomery County</t>
  </si>
  <si>
    <t>Prince George's County</t>
  </si>
  <si>
    <t>Loudoun County</t>
  </si>
  <si>
    <t>Prince William County</t>
  </si>
  <si>
    <t>Alexandria city</t>
  </si>
  <si>
    <t>Jinchul Park (DTP) email dt. 05.02.17</t>
  </si>
  <si>
    <t>Total Lane Miles (2016 CLRP)</t>
  </si>
  <si>
    <t>Total (LOV+(HOV/HOT))</t>
  </si>
  <si>
    <t>Source:</t>
  </si>
  <si>
    <t>Anant C. Email Dt. 04.19.2017</t>
  </si>
  <si>
    <t>% of Area/Mar VOC emission asscoiated with SCCs using households as growth surrogate=2.36</t>
  </si>
  <si>
    <t>% of Area/Mar NOx emission asscoiated with SCCs using households as growth surrogate=0</t>
  </si>
  <si>
    <t>% of Area/Mar VOC emission asscoiated with SCCs using population as growth surrogate=60.0</t>
  </si>
  <si>
    <t>% of Area/Mar NOx emission asscoiated with SCCs using population as growth surrogate=26.22</t>
  </si>
  <si>
    <t>% of Area/Mar VOC emission asscoiated with SCCs using VMT/Lane Miles as growth surrogate=7.40</t>
  </si>
  <si>
    <t>% of Area/Mar NOx emission asscoiated with SCCs using VMT/Lane Miles as growth surrogate=0</t>
  </si>
  <si>
    <t>% of Area/Mar VOC emission asscoiated with SCCs using MOVES2014a refueling emission=3.19</t>
  </si>
  <si>
    <t>% of Area/Mar NOx emission asscoiated with SCCs using MOVES2014a refueling emission=0</t>
  </si>
  <si>
    <t>Note: TPB's preliminary sensitivity study showed VOC emission reductions of 18% and 14% in 2025 and 2030 respectively compared to MOVES2014b (Jane Posey, MWAQC-TAC, 9/13, 2022).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</si>
</sst>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0.000"/>
    <numFmt numFmtId="165" formatCode="#,##0.0"/>
    <numFmt numFmtId="166" formatCode="0.0%"/>
    <numFmt numFmtId="167" formatCode="0.0"/>
    <numFmt numFmtId="168" formatCode="0_);\(0\)"/>
    <numFmt numFmtId="169" formatCode="#,##0.0000"/>
    <numFmt numFmtId="170" formatCode="0.0000"/>
    <numFmt numFmtId="171" formatCode="#,##0.000"/>
    <numFmt numFmtId="172" formatCode="_(* #,##0_);_(* \(#,##0\);_(* &quot;-&quot;??_);_(@_)"/>
    <numFmt numFmtId="173" formatCode="_(* #,##0.0000_);_(* \(#,##0.00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i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b/>
      <sz val="7.5"/>
      <name val="Times New Roman"/>
      <family val="1"/>
    </font>
    <font>
      <sz val="7"/>
      <name val="Times New Roman"/>
      <family val="1"/>
    </font>
    <font>
      <b/>
      <sz val="10"/>
      <color rgb="FF0070C0"/>
      <name val="Times New Roman"/>
      <family val="1"/>
    </font>
    <font>
      <sz val="10"/>
      <color rgb="FF0070C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4"/>
      <name val="Times New Roman"/>
      <family val="1"/>
    </font>
    <font>
      <sz val="10"/>
      <color theme="4"/>
      <name val="Times New Roman"/>
      <family val="1"/>
    </font>
    <font>
      <b/>
      <sz val="10"/>
      <color rgb="FF00B050"/>
      <name val="Times New Roman"/>
      <family val="1"/>
    </font>
    <font>
      <sz val="10"/>
      <color rgb="FF00B05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Arial"/>
    </font>
    <font>
      <sz val="10"/>
      <name val="Franklin Gothic Book"/>
      <family val="2"/>
    </font>
    <font>
      <b/>
      <sz val="12"/>
      <name val="Franklin Gothic Book"/>
      <family val="2"/>
    </font>
    <font>
      <sz val="12"/>
      <name val="Franklin Gothic Book"/>
      <family val="2"/>
    </font>
    <font>
      <b/>
      <sz val="10"/>
      <name val="Franklin Gothic Book"/>
      <family val="2"/>
    </font>
    <font>
      <b/>
      <sz val="10"/>
      <name val="Arial"/>
      <family val="2"/>
    </font>
    <font>
      <sz val="10"/>
      <color rgb="FF00B050"/>
      <name val="Arial"/>
      <family val="2"/>
    </font>
    <font>
      <sz val="12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>
      <alignment vertical="top"/>
    </xf>
    <xf numFmtId="4" fontId="5" fillId="2" borderId="0" applyFont="0" applyFill="0" applyBorder="0" applyAlignment="0" applyProtection="0"/>
  </cellStyleXfs>
  <cellXfs count="172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wrapText="1"/>
    </xf>
    <xf numFmtId="0" fontId="2" fillId="0" borderId="3" xfId="0" applyFont="1" applyBorder="1"/>
    <xf numFmtId="0" fontId="9" fillId="0" borderId="4" xfId="0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/>
    <xf numFmtId="1" fontId="7" fillId="0" borderId="0" xfId="0" applyNumberFormat="1" applyFont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0" fontId="7" fillId="0" borderId="0" xfId="0" applyFont="1"/>
    <xf numFmtId="165" fontId="2" fillId="0" borderId="0" xfId="0" applyNumberFormat="1" applyFont="1"/>
    <xf numFmtId="166" fontId="2" fillId="0" borderId="0" xfId="0" applyNumberFormat="1" applyFont="1"/>
    <xf numFmtId="0" fontId="2" fillId="0" borderId="6" xfId="0" applyFont="1" applyBorder="1"/>
    <xf numFmtId="164" fontId="2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165" fontId="8" fillId="0" borderId="0" xfId="0" applyNumberFormat="1" applyFont="1"/>
    <xf numFmtId="165" fontId="2" fillId="0" borderId="6" xfId="0" applyNumberFormat="1" applyFont="1" applyBorder="1"/>
    <xf numFmtId="167" fontId="2" fillId="0" borderId="0" xfId="0" applyNumberFormat="1" applyFont="1"/>
    <xf numFmtId="165" fontId="7" fillId="0" borderId="6" xfId="0" applyNumberFormat="1" applyFont="1" applyBorder="1"/>
    <xf numFmtId="166" fontId="7" fillId="0" borderId="7" xfId="0" applyNumberFormat="1" applyFont="1" applyBorder="1"/>
    <xf numFmtId="166" fontId="7" fillId="0" borderId="8" xfId="0" applyNumberFormat="1" applyFont="1" applyBorder="1"/>
    <xf numFmtId="165" fontId="7" fillId="0" borderId="0" xfId="0" applyNumberFormat="1" applyFont="1"/>
    <xf numFmtId="166" fontId="7" fillId="0" borderId="0" xfId="0" applyNumberFormat="1" applyFont="1"/>
    <xf numFmtId="0" fontId="4" fillId="0" borderId="0" xfId="0" applyFont="1"/>
    <xf numFmtId="166" fontId="2" fillId="0" borderId="7" xfId="0" applyNumberFormat="1" applyFont="1" applyBorder="1"/>
    <xf numFmtId="166" fontId="2" fillId="0" borderId="8" xfId="0" applyNumberFormat="1" applyFont="1" applyBorder="1"/>
    <xf numFmtId="165" fontId="2" fillId="0" borderId="0" xfId="1" applyNumberFormat="1" applyFont="1"/>
    <xf numFmtId="0" fontId="8" fillId="0" borderId="0" xfId="0" applyFont="1"/>
    <xf numFmtId="165" fontId="2" fillId="0" borderId="0" xfId="0" applyNumberFormat="1" applyFont="1" applyAlignment="1">
      <alignment horizontal="right"/>
    </xf>
    <xf numFmtId="0" fontId="7" fillId="0" borderId="8" xfId="0" applyFont="1" applyBorder="1" applyAlignment="1">
      <alignment horizontal="right"/>
    </xf>
    <xf numFmtId="0" fontId="11" fillId="0" borderId="8" xfId="0" applyFont="1" applyBorder="1" applyAlignment="1">
      <alignment horizontal="right"/>
    </xf>
    <xf numFmtId="164" fontId="2" fillId="0" borderId="0" xfId="0" applyNumberFormat="1" applyFont="1"/>
    <xf numFmtId="165" fontId="2" fillId="0" borderId="6" xfId="0" applyNumberFormat="1" applyFont="1" applyBorder="1" applyAlignment="1">
      <alignment horizontal="right"/>
    </xf>
    <xf numFmtId="166" fontId="7" fillId="0" borderId="8" xfId="0" applyNumberFormat="1" applyFont="1" applyBorder="1" applyAlignment="1">
      <alignment horizontal="right"/>
    </xf>
    <xf numFmtId="0" fontId="12" fillId="0" borderId="0" xfId="0" applyFont="1"/>
    <xf numFmtId="165" fontId="7" fillId="0" borderId="9" xfId="0" applyNumberFormat="1" applyFont="1" applyBorder="1"/>
    <xf numFmtId="165" fontId="7" fillId="0" borderId="1" xfId="0" applyNumberFormat="1" applyFont="1" applyBorder="1"/>
    <xf numFmtId="166" fontId="7" fillId="0" borderId="10" xfId="0" applyNumberFormat="1" applyFont="1" applyBorder="1"/>
    <xf numFmtId="167" fontId="7" fillId="0" borderId="6" xfId="0" applyNumberFormat="1" applyFont="1" applyBorder="1"/>
    <xf numFmtId="165" fontId="7" fillId="0" borderId="1" xfId="1" applyNumberFormat="1" applyFont="1" applyBorder="1"/>
    <xf numFmtId="165" fontId="7" fillId="0" borderId="10" xfId="1" applyNumberFormat="1" applyFont="1" applyBorder="1"/>
    <xf numFmtId="166" fontId="7" fillId="0" borderId="11" xfId="0" applyNumberFormat="1" applyFont="1" applyBorder="1"/>
    <xf numFmtId="1" fontId="13" fillId="0" borderId="0" xfId="0" applyNumberFormat="1" applyFont="1"/>
    <xf numFmtId="1" fontId="7" fillId="0" borderId="0" xfId="0" applyNumberFormat="1" applyFont="1"/>
    <xf numFmtId="0" fontId="14" fillId="0" borderId="0" xfId="0" applyFont="1"/>
    <xf numFmtId="0" fontId="7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 applyAlignment="1">
      <alignment horizontal="right"/>
    </xf>
    <xf numFmtId="0" fontId="7" fillId="0" borderId="0" xfId="0" applyFont="1" applyAlignment="1">
      <alignment horizontal="right"/>
    </xf>
    <xf numFmtId="165" fontId="11" fillId="0" borderId="6" xfId="0" applyNumberFormat="1" applyFont="1" applyBorder="1"/>
    <xf numFmtId="166" fontId="11" fillId="0" borderId="7" xfId="0" applyNumberFormat="1" applyFont="1" applyBorder="1"/>
    <xf numFmtId="0" fontId="2" fillId="0" borderId="6" xfId="0" applyFont="1" applyBorder="1" applyAlignment="1">
      <alignment horizontal="right"/>
    </xf>
    <xf numFmtId="166" fontId="7" fillId="0" borderId="7" xfId="0" applyNumberFormat="1" applyFont="1" applyBorder="1" applyAlignment="1">
      <alignment horizontal="right"/>
    </xf>
    <xf numFmtId="166" fontId="7" fillId="0" borderId="0" xfId="0" applyNumberFormat="1" applyFont="1" applyAlignment="1">
      <alignment horizontal="right"/>
    </xf>
    <xf numFmtId="0" fontId="11" fillId="0" borderId="6" xfId="0" applyFont="1" applyBorder="1"/>
    <xf numFmtId="0" fontId="7" fillId="0" borderId="9" xfId="0" applyFont="1" applyBorder="1"/>
    <xf numFmtId="165" fontId="7" fillId="0" borderId="10" xfId="0" applyNumberFormat="1" applyFont="1" applyBorder="1"/>
    <xf numFmtId="164" fontId="12" fillId="0" borderId="0" xfId="0" applyNumberFormat="1" applyFont="1"/>
    <xf numFmtId="0" fontId="10" fillId="0" borderId="0" xfId="0" applyFont="1"/>
    <xf numFmtId="0" fontId="15" fillId="0" borderId="0" xfId="0" applyFont="1" applyAlignment="1">
      <alignment horizontal="center"/>
    </xf>
    <xf numFmtId="49" fontId="15" fillId="0" borderId="0" xfId="0" applyNumberFormat="1" applyFont="1" applyAlignment="1">
      <alignment horizontal="center"/>
    </xf>
    <xf numFmtId="168" fontId="2" fillId="0" borderId="0" xfId="2" applyNumberFormat="1" applyFont="1" applyFill="1" applyBorder="1"/>
    <xf numFmtId="167" fontId="16" fillId="0" borderId="0" xfId="0" applyNumberFormat="1" applyFont="1"/>
    <xf numFmtId="169" fontId="16" fillId="0" borderId="0" xfId="0" applyNumberFormat="1" applyFont="1"/>
    <xf numFmtId="168" fontId="2" fillId="0" borderId="0" xfId="2" applyNumberFormat="1" applyFont="1" applyBorder="1"/>
    <xf numFmtId="0" fontId="16" fillId="0" borderId="0" xfId="0" applyFont="1"/>
    <xf numFmtId="2" fontId="15" fillId="0" borderId="0" xfId="0" applyNumberFormat="1" applyFont="1" applyAlignment="1">
      <alignment horizontal="center"/>
    </xf>
    <xf numFmtId="1" fontId="2" fillId="0" borderId="0" xfId="0" applyNumberFormat="1" applyFont="1"/>
    <xf numFmtId="170" fontId="16" fillId="0" borderId="0" xfId="0" applyNumberFormat="1" applyFont="1"/>
    <xf numFmtId="2" fontId="16" fillId="0" borderId="0" xfId="0" applyNumberFormat="1" applyFont="1"/>
    <xf numFmtId="0" fontId="18" fillId="0" borderId="0" xfId="0" applyFont="1"/>
    <xf numFmtId="0" fontId="19" fillId="0" borderId="0" xfId="0" applyFont="1" applyAlignment="1">
      <alignment horizontal="center"/>
    </xf>
    <xf numFmtId="167" fontId="20" fillId="0" borderId="0" xfId="0" applyNumberFormat="1" applyFont="1"/>
    <xf numFmtId="49" fontId="19" fillId="0" borderId="0" xfId="0" applyNumberFormat="1" applyFont="1" applyAlignment="1">
      <alignment horizontal="center"/>
    </xf>
    <xf numFmtId="169" fontId="20" fillId="0" borderId="0" xfId="0" applyNumberFormat="1" applyFont="1"/>
    <xf numFmtId="170" fontId="20" fillId="0" borderId="0" xfId="0" applyNumberFormat="1" applyFont="1"/>
    <xf numFmtId="4" fontId="17" fillId="0" borderId="0" xfId="0" applyNumberFormat="1" applyFont="1"/>
    <xf numFmtId="4" fontId="18" fillId="0" borderId="0" xfId="0" applyNumberFormat="1" applyFont="1"/>
    <xf numFmtId="171" fontId="16" fillId="0" borderId="0" xfId="0" applyNumberFormat="1" applyFont="1"/>
    <xf numFmtId="164" fontId="16" fillId="0" borderId="0" xfId="0" applyNumberFormat="1" applyFont="1"/>
    <xf numFmtId="171" fontId="20" fillId="0" borderId="0" xfId="0" applyNumberFormat="1" applyFont="1"/>
    <xf numFmtId="0" fontId="21" fillId="0" borderId="0" xfId="0" applyFont="1" applyAlignment="1">
      <alignment wrapText="1"/>
    </xf>
    <xf numFmtId="170" fontId="22" fillId="0" borderId="0" xfId="0" applyNumberFormat="1" applyFont="1"/>
    <xf numFmtId="164" fontId="22" fillId="0" borderId="0" xfId="0" applyNumberFormat="1" applyFont="1"/>
    <xf numFmtId="167" fontId="22" fillId="0" borderId="0" xfId="0" applyNumberFormat="1" applyFont="1"/>
    <xf numFmtId="0" fontId="22" fillId="0" borderId="0" xfId="0" applyFont="1"/>
    <xf numFmtId="0" fontId="0" fillId="0" borderId="12" xfId="0" applyBorder="1"/>
    <xf numFmtId="0" fontId="24" fillId="0" borderId="12" xfId="0" applyFont="1" applyBorder="1"/>
    <xf numFmtId="2" fontId="24" fillId="0" borderId="12" xfId="0" applyNumberFormat="1" applyFont="1" applyBorder="1"/>
    <xf numFmtId="0" fontId="23" fillId="0" borderId="12" xfId="0" applyFont="1" applyBorder="1"/>
    <xf numFmtId="2" fontId="23" fillId="0" borderId="12" xfId="0" applyNumberFormat="1" applyFont="1" applyBorder="1"/>
    <xf numFmtId="0" fontId="25" fillId="2" borderId="0" xfId="3" applyFill="1" applyAlignment="1"/>
    <xf numFmtId="0" fontId="26" fillId="2" borderId="0" xfId="3" applyFont="1" applyFill="1" applyAlignment="1"/>
    <xf numFmtId="0" fontId="27" fillId="2" borderId="0" xfId="3" applyFont="1" applyFill="1" applyAlignment="1">
      <alignment horizontal="centerContinuous"/>
    </xf>
    <xf numFmtId="0" fontId="28" fillId="2" borderId="0" xfId="3" applyFont="1" applyFill="1" applyAlignment="1">
      <alignment horizontal="centerContinuous"/>
    </xf>
    <xf numFmtId="0" fontId="27" fillId="2" borderId="0" xfId="3" applyFont="1" applyFill="1" applyAlignment="1">
      <alignment horizontal="left"/>
    </xf>
    <xf numFmtId="0" fontId="29" fillId="2" borderId="13" xfId="3" applyFont="1" applyFill="1" applyBorder="1" applyAlignment="1">
      <alignment horizontal="center"/>
    </xf>
    <xf numFmtId="0" fontId="29" fillId="2" borderId="14" xfId="3" applyFont="1" applyFill="1" applyBorder="1" applyAlignment="1">
      <alignment horizontal="center"/>
    </xf>
    <xf numFmtId="0" fontId="29" fillId="2" borderId="15" xfId="3" applyFont="1" applyFill="1" applyBorder="1" applyAlignment="1">
      <alignment horizontal="center"/>
    </xf>
    <xf numFmtId="0" fontId="29" fillId="2" borderId="16" xfId="3" applyFont="1" applyFill="1" applyBorder="1" applyAlignment="1">
      <alignment horizontal="center"/>
    </xf>
    <xf numFmtId="0" fontId="30" fillId="2" borderId="17" xfId="3" applyFont="1" applyFill="1" applyBorder="1" applyAlignment="1">
      <alignment horizontal="center"/>
    </xf>
    <xf numFmtId="3" fontId="26" fillId="0" borderId="18" xfId="4" applyNumberFormat="1" applyFont="1" applyFill="1" applyBorder="1"/>
    <xf numFmtId="3" fontId="31" fillId="2" borderId="0" xfId="3" applyNumberFormat="1" applyFont="1" applyFill="1" applyAlignment="1"/>
    <xf numFmtId="0" fontId="30" fillId="2" borderId="19" xfId="3" applyFont="1" applyFill="1" applyBorder="1" applyAlignment="1">
      <alignment horizontal="center"/>
    </xf>
    <xf numFmtId="3" fontId="26" fillId="0" borderId="20" xfId="4" applyNumberFormat="1" applyFont="1" applyFill="1" applyBorder="1"/>
    <xf numFmtId="3" fontId="26" fillId="0" borderId="21" xfId="4" applyNumberFormat="1" applyFont="1" applyFill="1" applyBorder="1"/>
    <xf numFmtId="3" fontId="26" fillId="2" borderId="0" xfId="3" applyNumberFormat="1" applyFont="1" applyFill="1" applyAlignment="1"/>
    <xf numFmtId="0" fontId="32" fillId="2" borderId="0" xfId="3" applyFont="1" applyFill="1" applyAlignment="1">
      <alignment horizontal="left" textRotation="180"/>
    </xf>
    <xf numFmtId="0" fontId="30" fillId="2" borderId="22" xfId="3" applyFont="1" applyFill="1" applyBorder="1" applyAlignment="1">
      <alignment horizontal="center"/>
    </xf>
    <xf numFmtId="3" fontId="26" fillId="0" borderId="23" xfId="4" applyNumberFormat="1" applyFont="1" applyFill="1" applyBorder="1"/>
    <xf numFmtId="0" fontId="32" fillId="3" borderId="0" xfId="3" applyFont="1" applyFill="1" applyAlignment="1">
      <alignment horizontal="left" textRotation="180"/>
    </xf>
    <xf numFmtId="0" fontId="30" fillId="3" borderId="22" xfId="3" applyFont="1" applyFill="1" applyBorder="1" applyAlignment="1">
      <alignment horizontal="center"/>
    </xf>
    <xf numFmtId="3" fontId="26" fillId="4" borderId="23" xfId="4" applyNumberFormat="1" applyFont="1" applyFill="1" applyBorder="1"/>
    <xf numFmtId="0" fontId="26" fillId="3" borderId="0" xfId="3" applyFont="1" applyFill="1" applyAlignment="1"/>
    <xf numFmtId="3" fontId="31" fillId="3" borderId="0" xfId="3" applyNumberFormat="1" applyFont="1" applyFill="1" applyAlignment="1"/>
    <xf numFmtId="3" fontId="26" fillId="3" borderId="0" xfId="3" applyNumberFormat="1" applyFont="1" applyFill="1" applyAlignment="1"/>
    <xf numFmtId="0" fontId="25" fillId="3" borderId="0" xfId="3" applyFill="1" applyAlignment="1"/>
    <xf numFmtId="0" fontId="30" fillId="2" borderId="24" xfId="3" applyFont="1" applyFill="1" applyBorder="1" applyAlignment="1">
      <alignment horizontal="center"/>
    </xf>
    <xf numFmtId="3" fontId="26" fillId="0" borderId="25" xfId="4" applyNumberFormat="1" applyFont="1" applyFill="1" applyBorder="1"/>
    <xf numFmtId="0" fontId="5" fillId="2" borderId="0" xfId="3" applyFont="1" applyFill="1" applyAlignment="1"/>
    <xf numFmtId="3" fontId="25" fillId="2" borderId="0" xfId="3" applyNumberFormat="1" applyFill="1" applyAlignment="1"/>
    <xf numFmtId="0" fontId="33" fillId="4" borderId="0" xfId="0" applyFont="1" applyFill="1"/>
    <xf numFmtId="0" fontId="33" fillId="0" borderId="0" xfId="0" applyFont="1"/>
    <xf numFmtId="0" fontId="33" fillId="0" borderId="26" xfId="0" applyFont="1" applyBorder="1" applyAlignment="1">
      <alignment horizontal="left" vertical="center"/>
    </xf>
    <xf numFmtId="0" fontId="34" fillId="0" borderId="27" xfId="0" applyFont="1" applyBorder="1" applyAlignment="1">
      <alignment horizontal="center" vertical="center"/>
    </xf>
    <xf numFmtId="0" fontId="33" fillId="0" borderId="28" xfId="0" applyFont="1" applyBorder="1" applyAlignment="1">
      <alignment horizontal="left" vertical="center"/>
    </xf>
    <xf numFmtId="3" fontId="33" fillId="0" borderId="29" xfId="2" applyNumberFormat="1" applyFont="1" applyBorder="1" applyAlignment="1">
      <alignment horizontal="center" vertical="center"/>
    </xf>
    <xf numFmtId="0" fontId="33" fillId="0" borderId="30" xfId="0" applyFont="1" applyBorder="1" applyAlignment="1">
      <alignment horizontal="left" vertical="center"/>
    </xf>
    <xf numFmtId="0" fontId="33" fillId="0" borderId="31" xfId="0" applyFont="1" applyBorder="1" applyAlignment="1">
      <alignment horizontal="left" vertical="center"/>
    </xf>
    <xf numFmtId="3" fontId="33" fillId="0" borderId="32" xfId="2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3" fontId="33" fillId="0" borderId="0" xfId="2" applyNumberFormat="1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3" fontId="0" fillId="0" borderId="0" xfId="0" applyNumberFormat="1"/>
    <xf numFmtId="0" fontId="0" fillId="0" borderId="0" xfId="0" applyAlignment="1">
      <alignment horizontal="center"/>
    </xf>
    <xf numFmtId="170" fontId="0" fillId="0" borderId="0" xfId="0" applyNumberFormat="1"/>
    <xf numFmtId="2" fontId="0" fillId="0" borderId="0" xfId="0" applyNumberFormat="1"/>
    <xf numFmtId="0" fontId="26" fillId="0" borderId="0" xfId="3" applyFont="1" applyFill="1" applyAlignment="1"/>
    <xf numFmtId="3" fontId="31" fillId="0" borderId="0" xfId="3" applyNumberFormat="1" applyFont="1" applyFill="1" applyAlignment="1"/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35" fillId="0" borderId="12" xfId="0" applyNumberFormat="1" applyFont="1" applyBorder="1"/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8" fontId="35" fillId="0" borderId="0" xfId="2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72" fontId="0" fillId="0" borderId="0" xfId="2" applyNumberFormat="1" applyFont="1"/>
    <xf numFmtId="0" fontId="0" fillId="0" borderId="0" xfId="0" applyAlignment="1">
      <alignment horizontal="right"/>
    </xf>
    <xf numFmtId="173" fontId="0" fillId="0" borderId="0" xfId="2" applyNumberFormat="1" applyFont="1" applyAlignment="1"/>
    <xf numFmtId="0" fontId="24" fillId="0" borderId="12" xfId="0" applyFont="1" applyFill="1" applyBorder="1"/>
    <xf numFmtId="15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2" fontId="38" fillId="0" borderId="12" xfId="0" applyNumberFormat="1" applyFont="1" applyBorder="1"/>
    <xf numFmtId="0" fontId="38" fillId="0" borderId="12" xfId="0" applyFont="1" applyBorder="1"/>
    <xf numFmtId="0" fontId="38" fillId="0" borderId="12" xfId="0" applyFont="1" applyFill="1" applyBorder="1"/>
  </cellXfs>
  <cellStyles count="5">
    <cellStyle name="Comma" xfId="2" builtinId="3"/>
    <cellStyle name="Comma 2" xfId="4" xr:uid="{4E68A2F6-D79D-4DF0-B0C7-402A7A95B435}"/>
    <cellStyle name="Normal" xfId="0" builtinId="0"/>
    <cellStyle name="Normal 2" xfId="3" xr:uid="{46F2EE67-21D7-40E8-B504-EEAB463578C8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023DB-69C1-4D1C-990B-977C58A6E108}">
  <dimension ref="A2:C26"/>
  <sheetViews>
    <sheetView tabSelected="1" workbookViewId="0"/>
  </sheetViews>
  <sheetFormatPr defaultRowHeight="14.5" x14ac:dyDescent="0.35"/>
  <cols>
    <col min="1" max="1" width="22.1796875" bestFit="1" customWidth="1"/>
    <col min="2" max="2" width="32.90625" bestFit="1" customWidth="1"/>
    <col min="3" max="3" width="37.6328125" customWidth="1"/>
  </cols>
  <sheetData>
    <row r="2" spans="1:3" x14ac:dyDescent="0.35">
      <c r="A2" s="96" t="s">
        <v>103</v>
      </c>
      <c r="B2" s="96" t="s">
        <v>104</v>
      </c>
      <c r="C2" s="96" t="s">
        <v>105</v>
      </c>
    </row>
    <row r="3" spans="1:3" x14ac:dyDescent="0.35">
      <c r="A3" s="97" t="s">
        <v>106</v>
      </c>
      <c r="B3" s="98">
        <v>1.1446599363731276</v>
      </c>
      <c r="C3" s="98">
        <v>1.1445737605085384</v>
      </c>
    </row>
    <row r="4" spans="1:3" x14ac:dyDescent="0.35">
      <c r="A4" s="97" t="s">
        <v>107</v>
      </c>
      <c r="B4" s="98">
        <v>1.2099583252617627</v>
      </c>
      <c r="C4" s="98">
        <v>1.2080879795869921</v>
      </c>
    </row>
    <row r="5" spans="1:3" x14ac:dyDescent="0.35">
      <c r="A5" s="99" t="s">
        <v>108</v>
      </c>
      <c r="B5" s="100">
        <v>1.1206114436170933</v>
      </c>
      <c r="C5" s="100">
        <v>1.1252785396848806</v>
      </c>
    </row>
    <row r="6" spans="1:3" x14ac:dyDescent="0.35">
      <c r="A6" s="99" t="s">
        <v>109</v>
      </c>
      <c r="B6" s="100">
        <v>1.1687714629734252</v>
      </c>
      <c r="C6" s="100">
        <v>1.1799838944304162</v>
      </c>
    </row>
    <row r="7" spans="1:3" x14ac:dyDescent="0.35">
      <c r="A7" s="170" t="s">
        <v>110</v>
      </c>
      <c r="B7" s="169">
        <v>1.1371551433960034</v>
      </c>
      <c r="C7" s="169">
        <v>1.1341116747447118</v>
      </c>
    </row>
    <row r="8" spans="1:3" x14ac:dyDescent="0.35">
      <c r="A8" s="99" t="s">
        <v>111</v>
      </c>
      <c r="B8" s="100">
        <v>1.1946793176960024</v>
      </c>
      <c r="C8" s="100">
        <v>1.196960717763019</v>
      </c>
    </row>
    <row r="9" spans="1:3" x14ac:dyDescent="0.35">
      <c r="A9" s="99"/>
      <c r="B9" s="96" t="s">
        <v>104</v>
      </c>
      <c r="C9" s="151" t="s">
        <v>130</v>
      </c>
    </row>
    <row r="10" spans="1:3" x14ac:dyDescent="0.35">
      <c r="A10" s="161" t="s">
        <v>128</v>
      </c>
      <c r="B10" s="98">
        <v>1.1159168849643799</v>
      </c>
      <c r="C10" s="98">
        <v>1.1187401182400392</v>
      </c>
    </row>
    <row r="11" spans="1:3" x14ac:dyDescent="0.35">
      <c r="A11" s="171" t="s">
        <v>129</v>
      </c>
      <c r="B11" s="169">
        <v>1.1683896360524364</v>
      </c>
      <c r="C11" s="169">
        <v>1.1631572010456477</v>
      </c>
    </row>
    <row r="12" spans="1:3" x14ac:dyDescent="0.35">
      <c r="A12" s="170" t="s">
        <v>131</v>
      </c>
      <c r="B12" s="169">
        <v>1.0558119286025249</v>
      </c>
      <c r="C12" s="169">
        <v>1.0399154731157549</v>
      </c>
    </row>
    <row r="13" spans="1:3" x14ac:dyDescent="0.35">
      <c r="A13" s="97" t="s">
        <v>132</v>
      </c>
      <c r="B13" s="98">
        <v>1.064214192424902</v>
      </c>
      <c r="C13" s="98">
        <v>1.0585818267198872</v>
      </c>
    </row>
    <row r="15" spans="1:3" x14ac:dyDescent="0.35">
      <c r="A15" t="s">
        <v>150</v>
      </c>
    </row>
    <row r="16" spans="1:3" x14ac:dyDescent="0.35">
      <c r="A16" t="s">
        <v>151</v>
      </c>
    </row>
    <row r="18" spans="1:1" x14ac:dyDescent="0.35">
      <c r="A18" t="s">
        <v>148</v>
      </c>
    </row>
    <row r="19" spans="1:1" x14ac:dyDescent="0.35">
      <c r="A19" t="s">
        <v>149</v>
      </c>
    </row>
    <row r="21" spans="1:1" x14ac:dyDescent="0.35">
      <c r="A21" t="s">
        <v>152</v>
      </c>
    </row>
    <row r="22" spans="1:1" x14ac:dyDescent="0.35">
      <c r="A22" t="s">
        <v>153</v>
      </c>
    </row>
    <row r="24" spans="1:1" x14ac:dyDescent="0.35">
      <c r="A24" t="s">
        <v>154</v>
      </c>
    </row>
    <row r="25" spans="1:1" x14ac:dyDescent="0.35">
      <c r="A25" t="s">
        <v>155</v>
      </c>
    </row>
    <row r="26" spans="1:1" x14ac:dyDescent="0.35">
      <c r="A26" t="s">
        <v>156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05CD-B550-4C47-BA7C-CE77D39077D3}">
  <dimension ref="A1:L73"/>
  <sheetViews>
    <sheetView zoomScale="80" zoomScaleNormal="80" workbookViewId="0">
      <selection activeCell="E27" sqref="E27"/>
    </sheetView>
  </sheetViews>
  <sheetFormatPr defaultRowHeight="13" x14ac:dyDescent="0.3"/>
  <cols>
    <col min="1" max="1" width="25.26953125" style="1" customWidth="1"/>
    <col min="2" max="8" width="8.81640625" style="1" customWidth="1"/>
    <col min="9" max="9" width="9.1796875" style="1" customWidth="1"/>
    <col min="10" max="10" width="9.81640625" style="1" customWidth="1"/>
    <col min="11" max="11" width="12.453125" style="1" customWidth="1"/>
    <col min="12" max="12" width="10.26953125" style="1" bestFit="1" customWidth="1"/>
    <col min="13" max="173" width="9.1796875" style="1"/>
    <col min="174" max="174" width="11" style="1" customWidth="1"/>
    <col min="175" max="175" width="0.54296875" style="1" customWidth="1"/>
    <col min="176" max="176" width="26.453125" style="1" customWidth="1"/>
    <col min="177" max="182" width="0" style="1" hidden="1" customWidth="1"/>
    <col min="183" max="183" width="0.1796875" style="1" customWidth="1"/>
    <col min="184" max="190" width="8.81640625" style="1" customWidth="1"/>
    <col min="191" max="191" width="9.1796875" style="1"/>
    <col min="192" max="192" width="9.81640625" style="1" customWidth="1"/>
    <col min="193" max="193" width="13.7265625" style="1" customWidth="1"/>
    <col min="194" max="194" width="9.1796875" style="1"/>
    <col min="195" max="195" width="10.7265625" style="1" customWidth="1"/>
    <col min="196" max="196" width="19.1796875" style="1" customWidth="1"/>
    <col min="197" max="198" width="9.54296875" style="1" customWidth="1"/>
    <col min="199" max="199" width="25.26953125" style="1" customWidth="1"/>
    <col min="200" max="227" width="9.54296875" style="1" customWidth="1"/>
    <col min="228" max="429" width="9.1796875" style="1"/>
    <col min="430" max="430" width="11" style="1" customWidth="1"/>
    <col min="431" max="431" width="0.54296875" style="1" customWidth="1"/>
    <col min="432" max="432" width="26.453125" style="1" customWidth="1"/>
    <col min="433" max="438" width="0" style="1" hidden="1" customWidth="1"/>
    <col min="439" max="439" width="0.1796875" style="1" customWidth="1"/>
    <col min="440" max="446" width="8.81640625" style="1" customWidth="1"/>
    <col min="447" max="447" width="9.1796875" style="1"/>
    <col min="448" max="448" width="9.81640625" style="1" customWidth="1"/>
    <col min="449" max="449" width="13.7265625" style="1" customWidth="1"/>
    <col min="450" max="450" width="9.1796875" style="1"/>
    <col min="451" max="451" width="10.7265625" style="1" customWidth="1"/>
    <col min="452" max="452" width="19.1796875" style="1" customWidth="1"/>
    <col min="453" max="454" width="9.54296875" style="1" customWidth="1"/>
    <col min="455" max="455" width="25.26953125" style="1" customWidth="1"/>
    <col min="456" max="483" width="9.54296875" style="1" customWidth="1"/>
    <col min="484" max="685" width="9.1796875" style="1"/>
    <col min="686" max="686" width="11" style="1" customWidth="1"/>
    <col min="687" max="687" width="0.54296875" style="1" customWidth="1"/>
    <col min="688" max="688" width="26.453125" style="1" customWidth="1"/>
    <col min="689" max="694" width="0" style="1" hidden="1" customWidth="1"/>
    <col min="695" max="695" width="0.1796875" style="1" customWidth="1"/>
    <col min="696" max="702" width="8.81640625" style="1" customWidth="1"/>
    <col min="703" max="703" width="9.1796875" style="1"/>
    <col min="704" max="704" width="9.81640625" style="1" customWidth="1"/>
    <col min="705" max="705" width="13.7265625" style="1" customWidth="1"/>
    <col min="706" max="706" width="9.1796875" style="1"/>
    <col min="707" max="707" width="10.7265625" style="1" customWidth="1"/>
    <col min="708" max="708" width="19.1796875" style="1" customWidth="1"/>
    <col min="709" max="710" width="9.54296875" style="1" customWidth="1"/>
    <col min="711" max="711" width="25.26953125" style="1" customWidth="1"/>
    <col min="712" max="739" width="9.54296875" style="1" customWidth="1"/>
    <col min="740" max="941" width="9.1796875" style="1"/>
    <col min="942" max="942" width="11" style="1" customWidth="1"/>
    <col min="943" max="943" width="0.54296875" style="1" customWidth="1"/>
    <col min="944" max="944" width="26.453125" style="1" customWidth="1"/>
    <col min="945" max="950" width="0" style="1" hidden="1" customWidth="1"/>
    <col min="951" max="951" width="0.1796875" style="1" customWidth="1"/>
    <col min="952" max="958" width="8.81640625" style="1" customWidth="1"/>
    <col min="959" max="959" width="9.1796875" style="1"/>
    <col min="960" max="960" width="9.81640625" style="1" customWidth="1"/>
    <col min="961" max="961" width="13.7265625" style="1" customWidth="1"/>
    <col min="962" max="962" width="9.1796875" style="1"/>
    <col min="963" max="963" width="10.7265625" style="1" customWidth="1"/>
    <col min="964" max="964" width="19.1796875" style="1" customWidth="1"/>
    <col min="965" max="966" width="9.54296875" style="1" customWidth="1"/>
    <col min="967" max="967" width="25.26953125" style="1" customWidth="1"/>
    <col min="968" max="995" width="9.54296875" style="1" customWidth="1"/>
    <col min="996" max="1197" width="9.1796875" style="1"/>
    <col min="1198" max="1198" width="11" style="1" customWidth="1"/>
    <col min="1199" max="1199" width="0.54296875" style="1" customWidth="1"/>
    <col min="1200" max="1200" width="26.453125" style="1" customWidth="1"/>
    <col min="1201" max="1206" width="0" style="1" hidden="1" customWidth="1"/>
    <col min="1207" max="1207" width="0.1796875" style="1" customWidth="1"/>
    <col min="1208" max="1214" width="8.81640625" style="1" customWidth="1"/>
    <col min="1215" max="1215" width="9.1796875" style="1"/>
    <col min="1216" max="1216" width="9.81640625" style="1" customWidth="1"/>
    <col min="1217" max="1217" width="13.7265625" style="1" customWidth="1"/>
    <col min="1218" max="1218" width="9.1796875" style="1"/>
    <col min="1219" max="1219" width="10.7265625" style="1" customWidth="1"/>
    <col min="1220" max="1220" width="19.1796875" style="1" customWidth="1"/>
    <col min="1221" max="1222" width="9.54296875" style="1" customWidth="1"/>
    <col min="1223" max="1223" width="25.26953125" style="1" customWidth="1"/>
    <col min="1224" max="1251" width="9.54296875" style="1" customWidth="1"/>
    <col min="1252" max="1453" width="9.1796875" style="1"/>
    <col min="1454" max="1454" width="11" style="1" customWidth="1"/>
    <col min="1455" max="1455" width="0.54296875" style="1" customWidth="1"/>
    <col min="1456" max="1456" width="26.453125" style="1" customWidth="1"/>
    <col min="1457" max="1462" width="0" style="1" hidden="1" customWidth="1"/>
    <col min="1463" max="1463" width="0.1796875" style="1" customWidth="1"/>
    <col min="1464" max="1470" width="8.81640625" style="1" customWidth="1"/>
    <col min="1471" max="1471" width="9.1796875" style="1"/>
    <col min="1472" max="1472" width="9.81640625" style="1" customWidth="1"/>
    <col min="1473" max="1473" width="13.7265625" style="1" customWidth="1"/>
    <col min="1474" max="1474" width="9.1796875" style="1"/>
    <col min="1475" max="1475" width="10.7265625" style="1" customWidth="1"/>
    <col min="1476" max="1476" width="19.1796875" style="1" customWidth="1"/>
    <col min="1477" max="1478" width="9.54296875" style="1" customWidth="1"/>
    <col min="1479" max="1479" width="25.26953125" style="1" customWidth="1"/>
    <col min="1480" max="1507" width="9.54296875" style="1" customWidth="1"/>
    <col min="1508" max="1709" width="9.1796875" style="1"/>
    <col min="1710" max="1710" width="11" style="1" customWidth="1"/>
    <col min="1711" max="1711" width="0.54296875" style="1" customWidth="1"/>
    <col min="1712" max="1712" width="26.453125" style="1" customWidth="1"/>
    <col min="1713" max="1718" width="0" style="1" hidden="1" customWidth="1"/>
    <col min="1719" max="1719" width="0.1796875" style="1" customWidth="1"/>
    <col min="1720" max="1726" width="8.81640625" style="1" customWidth="1"/>
    <col min="1727" max="1727" width="9.1796875" style="1"/>
    <col min="1728" max="1728" width="9.81640625" style="1" customWidth="1"/>
    <col min="1729" max="1729" width="13.7265625" style="1" customWidth="1"/>
    <col min="1730" max="1730" width="9.1796875" style="1"/>
    <col min="1731" max="1731" width="10.7265625" style="1" customWidth="1"/>
    <col min="1732" max="1732" width="19.1796875" style="1" customWidth="1"/>
    <col min="1733" max="1734" width="9.54296875" style="1" customWidth="1"/>
    <col min="1735" max="1735" width="25.26953125" style="1" customWidth="1"/>
    <col min="1736" max="1763" width="9.54296875" style="1" customWidth="1"/>
    <col min="1764" max="1965" width="9.1796875" style="1"/>
    <col min="1966" max="1966" width="11" style="1" customWidth="1"/>
    <col min="1967" max="1967" width="0.54296875" style="1" customWidth="1"/>
    <col min="1968" max="1968" width="26.453125" style="1" customWidth="1"/>
    <col min="1969" max="1974" width="0" style="1" hidden="1" customWidth="1"/>
    <col min="1975" max="1975" width="0.1796875" style="1" customWidth="1"/>
    <col min="1976" max="1982" width="8.81640625" style="1" customWidth="1"/>
    <col min="1983" max="1983" width="9.1796875" style="1"/>
    <col min="1984" max="1984" width="9.81640625" style="1" customWidth="1"/>
    <col min="1985" max="1985" width="13.7265625" style="1" customWidth="1"/>
    <col min="1986" max="1986" width="9.1796875" style="1"/>
    <col min="1987" max="1987" width="10.7265625" style="1" customWidth="1"/>
    <col min="1988" max="1988" width="19.1796875" style="1" customWidth="1"/>
    <col min="1989" max="1990" width="9.54296875" style="1" customWidth="1"/>
    <col min="1991" max="1991" width="25.26953125" style="1" customWidth="1"/>
    <col min="1992" max="2019" width="9.54296875" style="1" customWidth="1"/>
    <col min="2020" max="2221" width="9.1796875" style="1"/>
    <col min="2222" max="2222" width="11" style="1" customWidth="1"/>
    <col min="2223" max="2223" width="0.54296875" style="1" customWidth="1"/>
    <col min="2224" max="2224" width="26.453125" style="1" customWidth="1"/>
    <col min="2225" max="2230" width="0" style="1" hidden="1" customWidth="1"/>
    <col min="2231" max="2231" width="0.1796875" style="1" customWidth="1"/>
    <col min="2232" max="2238" width="8.81640625" style="1" customWidth="1"/>
    <col min="2239" max="2239" width="9.1796875" style="1"/>
    <col min="2240" max="2240" width="9.81640625" style="1" customWidth="1"/>
    <col min="2241" max="2241" width="13.7265625" style="1" customWidth="1"/>
    <col min="2242" max="2242" width="9.1796875" style="1"/>
    <col min="2243" max="2243" width="10.7265625" style="1" customWidth="1"/>
    <col min="2244" max="2244" width="19.1796875" style="1" customWidth="1"/>
    <col min="2245" max="2246" width="9.54296875" style="1" customWidth="1"/>
    <col min="2247" max="2247" width="25.26953125" style="1" customWidth="1"/>
    <col min="2248" max="2275" width="9.54296875" style="1" customWidth="1"/>
    <col min="2276" max="2477" width="9.1796875" style="1"/>
    <col min="2478" max="2478" width="11" style="1" customWidth="1"/>
    <col min="2479" max="2479" width="0.54296875" style="1" customWidth="1"/>
    <col min="2480" max="2480" width="26.453125" style="1" customWidth="1"/>
    <col min="2481" max="2486" width="0" style="1" hidden="1" customWidth="1"/>
    <col min="2487" max="2487" width="0.1796875" style="1" customWidth="1"/>
    <col min="2488" max="2494" width="8.81640625" style="1" customWidth="1"/>
    <col min="2495" max="2495" width="9.1796875" style="1"/>
    <col min="2496" max="2496" width="9.81640625" style="1" customWidth="1"/>
    <col min="2497" max="2497" width="13.7265625" style="1" customWidth="1"/>
    <col min="2498" max="2498" width="9.1796875" style="1"/>
    <col min="2499" max="2499" width="10.7265625" style="1" customWidth="1"/>
    <col min="2500" max="2500" width="19.1796875" style="1" customWidth="1"/>
    <col min="2501" max="2502" width="9.54296875" style="1" customWidth="1"/>
    <col min="2503" max="2503" width="25.26953125" style="1" customWidth="1"/>
    <col min="2504" max="2531" width="9.54296875" style="1" customWidth="1"/>
    <col min="2532" max="2733" width="9.1796875" style="1"/>
    <col min="2734" max="2734" width="11" style="1" customWidth="1"/>
    <col min="2735" max="2735" width="0.54296875" style="1" customWidth="1"/>
    <col min="2736" max="2736" width="26.453125" style="1" customWidth="1"/>
    <col min="2737" max="2742" width="0" style="1" hidden="1" customWidth="1"/>
    <col min="2743" max="2743" width="0.1796875" style="1" customWidth="1"/>
    <col min="2744" max="2750" width="8.81640625" style="1" customWidth="1"/>
    <col min="2751" max="2751" width="9.1796875" style="1"/>
    <col min="2752" max="2752" width="9.81640625" style="1" customWidth="1"/>
    <col min="2753" max="2753" width="13.7265625" style="1" customWidth="1"/>
    <col min="2754" max="2754" width="9.1796875" style="1"/>
    <col min="2755" max="2755" width="10.7265625" style="1" customWidth="1"/>
    <col min="2756" max="2756" width="19.1796875" style="1" customWidth="1"/>
    <col min="2757" max="2758" width="9.54296875" style="1" customWidth="1"/>
    <col min="2759" max="2759" width="25.26953125" style="1" customWidth="1"/>
    <col min="2760" max="2787" width="9.54296875" style="1" customWidth="1"/>
    <col min="2788" max="2989" width="9.1796875" style="1"/>
    <col min="2990" max="2990" width="11" style="1" customWidth="1"/>
    <col min="2991" max="2991" width="0.54296875" style="1" customWidth="1"/>
    <col min="2992" max="2992" width="26.453125" style="1" customWidth="1"/>
    <col min="2993" max="2998" width="0" style="1" hidden="1" customWidth="1"/>
    <col min="2999" max="2999" width="0.1796875" style="1" customWidth="1"/>
    <col min="3000" max="3006" width="8.81640625" style="1" customWidth="1"/>
    <col min="3007" max="3007" width="9.1796875" style="1"/>
    <col min="3008" max="3008" width="9.81640625" style="1" customWidth="1"/>
    <col min="3009" max="3009" width="13.7265625" style="1" customWidth="1"/>
    <col min="3010" max="3010" width="9.1796875" style="1"/>
    <col min="3011" max="3011" width="10.7265625" style="1" customWidth="1"/>
    <col min="3012" max="3012" width="19.1796875" style="1" customWidth="1"/>
    <col min="3013" max="3014" width="9.54296875" style="1" customWidth="1"/>
    <col min="3015" max="3015" width="25.26953125" style="1" customWidth="1"/>
    <col min="3016" max="3043" width="9.54296875" style="1" customWidth="1"/>
    <col min="3044" max="3245" width="9.1796875" style="1"/>
    <col min="3246" max="3246" width="11" style="1" customWidth="1"/>
    <col min="3247" max="3247" width="0.54296875" style="1" customWidth="1"/>
    <col min="3248" max="3248" width="26.453125" style="1" customWidth="1"/>
    <col min="3249" max="3254" width="0" style="1" hidden="1" customWidth="1"/>
    <col min="3255" max="3255" width="0.1796875" style="1" customWidth="1"/>
    <col min="3256" max="3262" width="8.81640625" style="1" customWidth="1"/>
    <col min="3263" max="3263" width="9.1796875" style="1"/>
    <col min="3264" max="3264" width="9.81640625" style="1" customWidth="1"/>
    <col min="3265" max="3265" width="13.7265625" style="1" customWidth="1"/>
    <col min="3266" max="3266" width="9.1796875" style="1"/>
    <col min="3267" max="3267" width="10.7265625" style="1" customWidth="1"/>
    <col min="3268" max="3268" width="19.1796875" style="1" customWidth="1"/>
    <col min="3269" max="3270" width="9.54296875" style="1" customWidth="1"/>
    <col min="3271" max="3271" width="25.26953125" style="1" customWidth="1"/>
    <col min="3272" max="3299" width="9.54296875" style="1" customWidth="1"/>
    <col min="3300" max="3501" width="9.1796875" style="1"/>
    <col min="3502" max="3502" width="11" style="1" customWidth="1"/>
    <col min="3503" max="3503" width="0.54296875" style="1" customWidth="1"/>
    <col min="3504" max="3504" width="26.453125" style="1" customWidth="1"/>
    <col min="3505" max="3510" width="0" style="1" hidden="1" customWidth="1"/>
    <col min="3511" max="3511" width="0.1796875" style="1" customWidth="1"/>
    <col min="3512" max="3518" width="8.81640625" style="1" customWidth="1"/>
    <col min="3519" max="3519" width="9.1796875" style="1"/>
    <col min="3520" max="3520" width="9.81640625" style="1" customWidth="1"/>
    <col min="3521" max="3521" width="13.7265625" style="1" customWidth="1"/>
    <col min="3522" max="3522" width="9.1796875" style="1"/>
    <col min="3523" max="3523" width="10.7265625" style="1" customWidth="1"/>
    <col min="3524" max="3524" width="19.1796875" style="1" customWidth="1"/>
    <col min="3525" max="3526" width="9.54296875" style="1" customWidth="1"/>
    <col min="3527" max="3527" width="25.26953125" style="1" customWidth="1"/>
    <col min="3528" max="3555" width="9.54296875" style="1" customWidth="1"/>
    <col min="3556" max="3757" width="9.1796875" style="1"/>
    <col min="3758" max="3758" width="11" style="1" customWidth="1"/>
    <col min="3759" max="3759" width="0.54296875" style="1" customWidth="1"/>
    <col min="3760" max="3760" width="26.453125" style="1" customWidth="1"/>
    <col min="3761" max="3766" width="0" style="1" hidden="1" customWidth="1"/>
    <col min="3767" max="3767" width="0.1796875" style="1" customWidth="1"/>
    <col min="3768" max="3774" width="8.81640625" style="1" customWidth="1"/>
    <col min="3775" max="3775" width="9.1796875" style="1"/>
    <col min="3776" max="3776" width="9.81640625" style="1" customWidth="1"/>
    <col min="3777" max="3777" width="13.7265625" style="1" customWidth="1"/>
    <col min="3778" max="3778" width="9.1796875" style="1"/>
    <col min="3779" max="3779" width="10.7265625" style="1" customWidth="1"/>
    <col min="3780" max="3780" width="19.1796875" style="1" customWidth="1"/>
    <col min="3781" max="3782" width="9.54296875" style="1" customWidth="1"/>
    <col min="3783" max="3783" width="25.26953125" style="1" customWidth="1"/>
    <col min="3784" max="3811" width="9.54296875" style="1" customWidth="1"/>
    <col min="3812" max="4013" width="9.1796875" style="1"/>
    <col min="4014" max="4014" width="11" style="1" customWidth="1"/>
    <col min="4015" max="4015" width="0.54296875" style="1" customWidth="1"/>
    <col min="4016" max="4016" width="26.453125" style="1" customWidth="1"/>
    <col min="4017" max="4022" width="0" style="1" hidden="1" customWidth="1"/>
    <col min="4023" max="4023" width="0.1796875" style="1" customWidth="1"/>
    <col min="4024" max="4030" width="8.81640625" style="1" customWidth="1"/>
    <col min="4031" max="4031" width="9.1796875" style="1"/>
    <col min="4032" max="4032" width="9.81640625" style="1" customWidth="1"/>
    <col min="4033" max="4033" width="13.7265625" style="1" customWidth="1"/>
    <col min="4034" max="4034" width="9.1796875" style="1"/>
    <col min="4035" max="4035" width="10.7265625" style="1" customWidth="1"/>
    <col min="4036" max="4036" width="19.1796875" style="1" customWidth="1"/>
    <col min="4037" max="4038" width="9.54296875" style="1" customWidth="1"/>
    <col min="4039" max="4039" width="25.26953125" style="1" customWidth="1"/>
    <col min="4040" max="4067" width="9.54296875" style="1" customWidth="1"/>
    <col min="4068" max="4269" width="9.1796875" style="1"/>
    <col min="4270" max="4270" width="11" style="1" customWidth="1"/>
    <col min="4271" max="4271" width="0.54296875" style="1" customWidth="1"/>
    <col min="4272" max="4272" width="26.453125" style="1" customWidth="1"/>
    <col min="4273" max="4278" width="0" style="1" hidden="1" customWidth="1"/>
    <col min="4279" max="4279" width="0.1796875" style="1" customWidth="1"/>
    <col min="4280" max="4286" width="8.81640625" style="1" customWidth="1"/>
    <col min="4287" max="4287" width="9.1796875" style="1"/>
    <col min="4288" max="4288" width="9.81640625" style="1" customWidth="1"/>
    <col min="4289" max="4289" width="13.7265625" style="1" customWidth="1"/>
    <col min="4290" max="4290" width="9.1796875" style="1"/>
    <col min="4291" max="4291" width="10.7265625" style="1" customWidth="1"/>
    <col min="4292" max="4292" width="19.1796875" style="1" customWidth="1"/>
    <col min="4293" max="4294" width="9.54296875" style="1" customWidth="1"/>
    <col min="4295" max="4295" width="25.26953125" style="1" customWidth="1"/>
    <col min="4296" max="4323" width="9.54296875" style="1" customWidth="1"/>
    <col min="4324" max="4525" width="9.1796875" style="1"/>
    <col min="4526" max="4526" width="11" style="1" customWidth="1"/>
    <col min="4527" max="4527" width="0.54296875" style="1" customWidth="1"/>
    <col min="4528" max="4528" width="26.453125" style="1" customWidth="1"/>
    <col min="4529" max="4534" width="0" style="1" hidden="1" customWidth="1"/>
    <col min="4535" max="4535" width="0.1796875" style="1" customWidth="1"/>
    <col min="4536" max="4542" width="8.81640625" style="1" customWidth="1"/>
    <col min="4543" max="4543" width="9.1796875" style="1"/>
    <col min="4544" max="4544" width="9.81640625" style="1" customWidth="1"/>
    <col min="4545" max="4545" width="13.7265625" style="1" customWidth="1"/>
    <col min="4546" max="4546" width="9.1796875" style="1"/>
    <col min="4547" max="4547" width="10.7265625" style="1" customWidth="1"/>
    <col min="4548" max="4548" width="19.1796875" style="1" customWidth="1"/>
    <col min="4549" max="4550" width="9.54296875" style="1" customWidth="1"/>
    <col min="4551" max="4551" width="25.26953125" style="1" customWidth="1"/>
    <col min="4552" max="4579" width="9.54296875" style="1" customWidth="1"/>
    <col min="4580" max="4781" width="9.1796875" style="1"/>
    <col min="4782" max="4782" width="11" style="1" customWidth="1"/>
    <col min="4783" max="4783" width="0.54296875" style="1" customWidth="1"/>
    <col min="4784" max="4784" width="26.453125" style="1" customWidth="1"/>
    <col min="4785" max="4790" width="0" style="1" hidden="1" customWidth="1"/>
    <col min="4791" max="4791" width="0.1796875" style="1" customWidth="1"/>
    <col min="4792" max="4798" width="8.81640625" style="1" customWidth="1"/>
    <col min="4799" max="4799" width="9.1796875" style="1"/>
    <col min="4800" max="4800" width="9.81640625" style="1" customWidth="1"/>
    <col min="4801" max="4801" width="13.7265625" style="1" customWidth="1"/>
    <col min="4802" max="4802" width="9.1796875" style="1"/>
    <col min="4803" max="4803" width="10.7265625" style="1" customWidth="1"/>
    <col min="4804" max="4804" width="19.1796875" style="1" customWidth="1"/>
    <col min="4805" max="4806" width="9.54296875" style="1" customWidth="1"/>
    <col min="4807" max="4807" width="25.26953125" style="1" customWidth="1"/>
    <col min="4808" max="4835" width="9.54296875" style="1" customWidth="1"/>
    <col min="4836" max="5037" width="9.1796875" style="1"/>
    <col min="5038" max="5038" width="11" style="1" customWidth="1"/>
    <col min="5039" max="5039" width="0.54296875" style="1" customWidth="1"/>
    <col min="5040" max="5040" width="26.453125" style="1" customWidth="1"/>
    <col min="5041" max="5046" width="0" style="1" hidden="1" customWidth="1"/>
    <col min="5047" max="5047" width="0.1796875" style="1" customWidth="1"/>
    <col min="5048" max="5054" width="8.81640625" style="1" customWidth="1"/>
    <col min="5055" max="5055" width="9.1796875" style="1"/>
    <col min="5056" max="5056" width="9.81640625" style="1" customWidth="1"/>
    <col min="5057" max="5057" width="13.7265625" style="1" customWidth="1"/>
    <col min="5058" max="5058" width="9.1796875" style="1"/>
    <col min="5059" max="5059" width="10.7265625" style="1" customWidth="1"/>
    <col min="5060" max="5060" width="19.1796875" style="1" customWidth="1"/>
    <col min="5061" max="5062" width="9.54296875" style="1" customWidth="1"/>
    <col min="5063" max="5063" width="25.26953125" style="1" customWidth="1"/>
    <col min="5064" max="5091" width="9.54296875" style="1" customWidth="1"/>
    <col min="5092" max="5293" width="9.1796875" style="1"/>
    <col min="5294" max="5294" width="11" style="1" customWidth="1"/>
    <col min="5295" max="5295" width="0.54296875" style="1" customWidth="1"/>
    <col min="5296" max="5296" width="26.453125" style="1" customWidth="1"/>
    <col min="5297" max="5302" width="0" style="1" hidden="1" customWidth="1"/>
    <col min="5303" max="5303" width="0.1796875" style="1" customWidth="1"/>
    <col min="5304" max="5310" width="8.81640625" style="1" customWidth="1"/>
    <col min="5311" max="5311" width="9.1796875" style="1"/>
    <col min="5312" max="5312" width="9.81640625" style="1" customWidth="1"/>
    <col min="5313" max="5313" width="13.7265625" style="1" customWidth="1"/>
    <col min="5314" max="5314" width="9.1796875" style="1"/>
    <col min="5315" max="5315" width="10.7265625" style="1" customWidth="1"/>
    <col min="5316" max="5316" width="19.1796875" style="1" customWidth="1"/>
    <col min="5317" max="5318" width="9.54296875" style="1" customWidth="1"/>
    <col min="5319" max="5319" width="25.26953125" style="1" customWidth="1"/>
    <col min="5320" max="5347" width="9.54296875" style="1" customWidth="1"/>
    <col min="5348" max="5549" width="9.1796875" style="1"/>
    <col min="5550" max="5550" width="11" style="1" customWidth="1"/>
    <col min="5551" max="5551" width="0.54296875" style="1" customWidth="1"/>
    <col min="5552" max="5552" width="26.453125" style="1" customWidth="1"/>
    <col min="5553" max="5558" width="0" style="1" hidden="1" customWidth="1"/>
    <col min="5559" max="5559" width="0.1796875" style="1" customWidth="1"/>
    <col min="5560" max="5566" width="8.81640625" style="1" customWidth="1"/>
    <col min="5567" max="5567" width="9.1796875" style="1"/>
    <col min="5568" max="5568" width="9.81640625" style="1" customWidth="1"/>
    <col min="5569" max="5569" width="13.7265625" style="1" customWidth="1"/>
    <col min="5570" max="5570" width="9.1796875" style="1"/>
    <col min="5571" max="5571" width="10.7265625" style="1" customWidth="1"/>
    <col min="5572" max="5572" width="19.1796875" style="1" customWidth="1"/>
    <col min="5573" max="5574" width="9.54296875" style="1" customWidth="1"/>
    <col min="5575" max="5575" width="25.26953125" style="1" customWidth="1"/>
    <col min="5576" max="5603" width="9.54296875" style="1" customWidth="1"/>
    <col min="5604" max="5805" width="9.1796875" style="1"/>
    <col min="5806" max="5806" width="11" style="1" customWidth="1"/>
    <col min="5807" max="5807" width="0.54296875" style="1" customWidth="1"/>
    <col min="5808" max="5808" width="26.453125" style="1" customWidth="1"/>
    <col min="5809" max="5814" width="0" style="1" hidden="1" customWidth="1"/>
    <col min="5815" max="5815" width="0.1796875" style="1" customWidth="1"/>
    <col min="5816" max="5822" width="8.81640625" style="1" customWidth="1"/>
    <col min="5823" max="5823" width="9.1796875" style="1"/>
    <col min="5824" max="5824" width="9.81640625" style="1" customWidth="1"/>
    <col min="5825" max="5825" width="13.7265625" style="1" customWidth="1"/>
    <col min="5826" max="5826" width="9.1796875" style="1"/>
    <col min="5827" max="5827" width="10.7265625" style="1" customWidth="1"/>
    <col min="5828" max="5828" width="19.1796875" style="1" customWidth="1"/>
    <col min="5829" max="5830" width="9.54296875" style="1" customWidth="1"/>
    <col min="5831" max="5831" width="25.26953125" style="1" customWidth="1"/>
    <col min="5832" max="5859" width="9.54296875" style="1" customWidth="1"/>
    <col min="5860" max="6061" width="9.1796875" style="1"/>
    <col min="6062" max="6062" width="11" style="1" customWidth="1"/>
    <col min="6063" max="6063" width="0.54296875" style="1" customWidth="1"/>
    <col min="6064" max="6064" width="26.453125" style="1" customWidth="1"/>
    <col min="6065" max="6070" width="0" style="1" hidden="1" customWidth="1"/>
    <col min="6071" max="6071" width="0.1796875" style="1" customWidth="1"/>
    <col min="6072" max="6078" width="8.81640625" style="1" customWidth="1"/>
    <col min="6079" max="6079" width="9.1796875" style="1"/>
    <col min="6080" max="6080" width="9.81640625" style="1" customWidth="1"/>
    <col min="6081" max="6081" width="13.7265625" style="1" customWidth="1"/>
    <col min="6082" max="6082" width="9.1796875" style="1"/>
    <col min="6083" max="6083" width="10.7265625" style="1" customWidth="1"/>
    <col min="6084" max="6084" width="19.1796875" style="1" customWidth="1"/>
    <col min="6085" max="6086" width="9.54296875" style="1" customWidth="1"/>
    <col min="6087" max="6087" width="25.26953125" style="1" customWidth="1"/>
    <col min="6088" max="6115" width="9.54296875" style="1" customWidth="1"/>
    <col min="6116" max="6317" width="9.1796875" style="1"/>
    <col min="6318" max="6318" width="11" style="1" customWidth="1"/>
    <col min="6319" max="6319" width="0.54296875" style="1" customWidth="1"/>
    <col min="6320" max="6320" width="26.453125" style="1" customWidth="1"/>
    <col min="6321" max="6326" width="0" style="1" hidden="1" customWidth="1"/>
    <col min="6327" max="6327" width="0.1796875" style="1" customWidth="1"/>
    <col min="6328" max="6334" width="8.81640625" style="1" customWidth="1"/>
    <col min="6335" max="6335" width="9.1796875" style="1"/>
    <col min="6336" max="6336" width="9.81640625" style="1" customWidth="1"/>
    <col min="6337" max="6337" width="13.7265625" style="1" customWidth="1"/>
    <col min="6338" max="6338" width="9.1796875" style="1"/>
    <col min="6339" max="6339" width="10.7265625" style="1" customWidth="1"/>
    <col min="6340" max="6340" width="19.1796875" style="1" customWidth="1"/>
    <col min="6341" max="6342" width="9.54296875" style="1" customWidth="1"/>
    <col min="6343" max="6343" width="25.26953125" style="1" customWidth="1"/>
    <col min="6344" max="6371" width="9.54296875" style="1" customWidth="1"/>
    <col min="6372" max="6573" width="9.1796875" style="1"/>
    <col min="6574" max="6574" width="11" style="1" customWidth="1"/>
    <col min="6575" max="6575" width="0.54296875" style="1" customWidth="1"/>
    <col min="6576" max="6576" width="26.453125" style="1" customWidth="1"/>
    <col min="6577" max="6582" width="0" style="1" hidden="1" customWidth="1"/>
    <col min="6583" max="6583" width="0.1796875" style="1" customWidth="1"/>
    <col min="6584" max="6590" width="8.81640625" style="1" customWidth="1"/>
    <col min="6591" max="6591" width="9.1796875" style="1"/>
    <col min="6592" max="6592" width="9.81640625" style="1" customWidth="1"/>
    <col min="6593" max="6593" width="13.7265625" style="1" customWidth="1"/>
    <col min="6594" max="6594" width="9.1796875" style="1"/>
    <col min="6595" max="6595" width="10.7265625" style="1" customWidth="1"/>
    <col min="6596" max="6596" width="19.1796875" style="1" customWidth="1"/>
    <col min="6597" max="6598" width="9.54296875" style="1" customWidth="1"/>
    <col min="6599" max="6599" width="25.26953125" style="1" customWidth="1"/>
    <col min="6600" max="6627" width="9.54296875" style="1" customWidth="1"/>
    <col min="6628" max="6829" width="9.1796875" style="1"/>
    <col min="6830" max="6830" width="11" style="1" customWidth="1"/>
    <col min="6831" max="6831" width="0.54296875" style="1" customWidth="1"/>
    <col min="6832" max="6832" width="26.453125" style="1" customWidth="1"/>
    <col min="6833" max="6838" width="0" style="1" hidden="1" customWidth="1"/>
    <col min="6839" max="6839" width="0.1796875" style="1" customWidth="1"/>
    <col min="6840" max="6846" width="8.81640625" style="1" customWidth="1"/>
    <col min="6847" max="6847" width="9.1796875" style="1"/>
    <col min="6848" max="6848" width="9.81640625" style="1" customWidth="1"/>
    <col min="6849" max="6849" width="13.7265625" style="1" customWidth="1"/>
    <col min="6850" max="6850" width="9.1796875" style="1"/>
    <col min="6851" max="6851" width="10.7265625" style="1" customWidth="1"/>
    <col min="6852" max="6852" width="19.1796875" style="1" customWidth="1"/>
    <col min="6853" max="6854" width="9.54296875" style="1" customWidth="1"/>
    <col min="6855" max="6855" width="25.26953125" style="1" customWidth="1"/>
    <col min="6856" max="6883" width="9.54296875" style="1" customWidth="1"/>
    <col min="6884" max="7085" width="9.1796875" style="1"/>
    <col min="7086" max="7086" width="11" style="1" customWidth="1"/>
    <col min="7087" max="7087" width="0.54296875" style="1" customWidth="1"/>
    <col min="7088" max="7088" width="26.453125" style="1" customWidth="1"/>
    <col min="7089" max="7094" width="0" style="1" hidden="1" customWidth="1"/>
    <col min="7095" max="7095" width="0.1796875" style="1" customWidth="1"/>
    <col min="7096" max="7102" width="8.81640625" style="1" customWidth="1"/>
    <col min="7103" max="7103" width="9.1796875" style="1"/>
    <col min="7104" max="7104" width="9.81640625" style="1" customWidth="1"/>
    <col min="7105" max="7105" width="13.7265625" style="1" customWidth="1"/>
    <col min="7106" max="7106" width="9.1796875" style="1"/>
    <col min="7107" max="7107" width="10.7265625" style="1" customWidth="1"/>
    <col min="7108" max="7108" width="19.1796875" style="1" customWidth="1"/>
    <col min="7109" max="7110" width="9.54296875" style="1" customWidth="1"/>
    <col min="7111" max="7111" width="25.26953125" style="1" customWidth="1"/>
    <col min="7112" max="7139" width="9.54296875" style="1" customWidth="1"/>
    <col min="7140" max="7341" width="9.1796875" style="1"/>
    <col min="7342" max="7342" width="11" style="1" customWidth="1"/>
    <col min="7343" max="7343" width="0.54296875" style="1" customWidth="1"/>
    <col min="7344" max="7344" width="26.453125" style="1" customWidth="1"/>
    <col min="7345" max="7350" width="0" style="1" hidden="1" customWidth="1"/>
    <col min="7351" max="7351" width="0.1796875" style="1" customWidth="1"/>
    <col min="7352" max="7358" width="8.81640625" style="1" customWidth="1"/>
    <col min="7359" max="7359" width="9.1796875" style="1"/>
    <col min="7360" max="7360" width="9.81640625" style="1" customWidth="1"/>
    <col min="7361" max="7361" width="13.7265625" style="1" customWidth="1"/>
    <col min="7362" max="7362" width="9.1796875" style="1"/>
    <col min="7363" max="7363" width="10.7265625" style="1" customWidth="1"/>
    <col min="7364" max="7364" width="19.1796875" style="1" customWidth="1"/>
    <col min="7365" max="7366" width="9.54296875" style="1" customWidth="1"/>
    <col min="7367" max="7367" width="25.26953125" style="1" customWidth="1"/>
    <col min="7368" max="7395" width="9.54296875" style="1" customWidth="1"/>
    <col min="7396" max="7597" width="9.1796875" style="1"/>
    <col min="7598" max="7598" width="11" style="1" customWidth="1"/>
    <col min="7599" max="7599" width="0.54296875" style="1" customWidth="1"/>
    <col min="7600" max="7600" width="26.453125" style="1" customWidth="1"/>
    <col min="7601" max="7606" width="0" style="1" hidden="1" customWidth="1"/>
    <col min="7607" max="7607" width="0.1796875" style="1" customWidth="1"/>
    <col min="7608" max="7614" width="8.81640625" style="1" customWidth="1"/>
    <col min="7615" max="7615" width="9.1796875" style="1"/>
    <col min="7616" max="7616" width="9.81640625" style="1" customWidth="1"/>
    <col min="7617" max="7617" width="13.7265625" style="1" customWidth="1"/>
    <col min="7618" max="7618" width="9.1796875" style="1"/>
    <col min="7619" max="7619" width="10.7265625" style="1" customWidth="1"/>
    <col min="7620" max="7620" width="19.1796875" style="1" customWidth="1"/>
    <col min="7621" max="7622" width="9.54296875" style="1" customWidth="1"/>
    <col min="7623" max="7623" width="25.26953125" style="1" customWidth="1"/>
    <col min="7624" max="7651" width="9.54296875" style="1" customWidth="1"/>
    <col min="7652" max="7853" width="9.1796875" style="1"/>
    <col min="7854" max="7854" width="11" style="1" customWidth="1"/>
    <col min="7855" max="7855" width="0.54296875" style="1" customWidth="1"/>
    <col min="7856" max="7856" width="26.453125" style="1" customWidth="1"/>
    <col min="7857" max="7862" width="0" style="1" hidden="1" customWidth="1"/>
    <col min="7863" max="7863" width="0.1796875" style="1" customWidth="1"/>
    <col min="7864" max="7870" width="8.81640625" style="1" customWidth="1"/>
    <col min="7871" max="7871" width="9.1796875" style="1"/>
    <col min="7872" max="7872" width="9.81640625" style="1" customWidth="1"/>
    <col min="7873" max="7873" width="13.7265625" style="1" customWidth="1"/>
    <col min="7874" max="7874" width="9.1796875" style="1"/>
    <col min="7875" max="7875" width="10.7265625" style="1" customWidth="1"/>
    <col min="7876" max="7876" width="19.1796875" style="1" customWidth="1"/>
    <col min="7877" max="7878" width="9.54296875" style="1" customWidth="1"/>
    <col min="7879" max="7879" width="25.26953125" style="1" customWidth="1"/>
    <col min="7880" max="7907" width="9.54296875" style="1" customWidth="1"/>
    <col min="7908" max="8109" width="9.1796875" style="1"/>
    <col min="8110" max="8110" width="11" style="1" customWidth="1"/>
    <col min="8111" max="8111" width="0.54296875" style="1" customWidth="1"/>
    <col min="8112" max="8112" width="26.453125" style="1" customWidth="1"/>
    <col min="8113" max="8118" width="0" style="1" hidden="1" customWidth="1"/>
    <col min="8119" max="8119" width="0.1796875" style="1" customWidth="1"/>
    <col min="8120" max="8126" width="8.81640625" style="1" customWidth="1"/>
    <col min="8127" max="8127" width="9.1796875" style="1"/>
    <col min="8128" max="8128" width="9.81640625" style="1" customWidth="1"/>
    <col min="8129" max="8129" width="13.7265625" style="1" customWidth="1"/>
    <col min="8130" max="8130" width="9.1796875" style="1"/>
    <col min="8131" max="8131" width="10.7265625" style="1" customWidth="1"/>
    <col min="8132" max="8132" width="19.1796875" style="1" customWidth="1"/>
    <col min="8133" max="8134" width="9.54296875" style="1" customWidth="1"/>
    <col min="8135" max="8135" width="25.26953125" style="1" customWidth="1"/>
    <col min="8136" max="8163" width="9.54296875" style="1" customWidth="1"/>
    <col min="8164" max="8365" width="9.1796875" style="1"/>
    <col min="8366" max="8366" width="11" style="1" customWidth="1"/>
    <col min="8367" max="8367" width="0.54296875" style="1" customWidth="1"/>
    <col min="8368" max="8368" width="26.453125" style="1" customWidth="1"/>
    <col min="8369" max="8374" width="0" style="1" hidden="1" customWidth="1"/>
    <col min="8375" max="8375" width="0.1796875" style="1" customWidth="1"/>
    <col min="8376" max="8382" width="8.81640625" style="1" customWidth="1"/>
    <col min="8383" max="8383" width="9.1796875" style="1"/>
    <col min="8384" max="8384" width="9.81640625" style="1" customWidth="1"/>
    <col min="8385" max="8385" width="13.7265625" style="1" customWidth="1"/>
    <col min="8386" max="8386" width="9.1796875" style="1"/>
    <col min="8387" max="8387" width="10.7265625" style="1" customWidth="1"/>
    <col min="8388" max="8388" width="19.1796875" style="1" customWidth="1"/>
    <col min="8389" max="8390" width="9.54296875" style="1" customWidth="1"/>
    <col min="8391" max="8391" width="25.26953125" style="1" customWidth="1"/>
    <col min="8392" max="8419" width="9.54296875" style="1" customWidth="1"/>
    <col min="8420" max="8621" width="9.1796875" style="1"/>
    <col min="8622" max="8622" width="11" style="1" customWidth="1"/>
    <col min="8623" max="8623" width="0.54296875" style="1" customWidth="1"/>
    <col min="8624" max="8624" width="26.453125" style="1" customWidth="1"/>
    <col min="8625" max="8630" width="0" style="1" hidden="1" customWidth="1"/>
    <col min="8631" max="8631" width="0.1796875" style="1" customWidth="1"/>
    <col min="8632" max="8638" width="8.81640625" style="1" customWidth="1"/>
    <col min="8639" max="8639" width="9.1796875" style="1"/>
    <col min="8640" max="8640" width="9.81640625" style="1" customWidth="1"/>
    <col min="8641" max="8641" width="13.7265625" style="1" customWidth="1"/>
    <col min="8642" max="8642" width="9.1796875" style="1"/>
    <col min="8643" max="8643" width="10.7265625" style="1" customWidth="1"/>
    <col min="8644" max="8644" width="19.1796875" style="1" customWidth="1"/>
    <col min="8645" max="8646" width="9.54296875" style="1" customWidth="1"/>
    <col min="8647" max="8647" width="25.26953125" style="1" customWidth="1"/>
    <col min="8648" max="8675" width="9.54296875" style="1" customWidth="1"/>
    <col min="8676" max="8877" width="9.1796875" style="1"/>
    <col min="8878" max="8878" width="11" style="1" customWidth="1"/>
    <col min="8879" max="8879" width="0.54296875" style="1" customWidth="1"/>
    <col min="8880" max="8880" width="26.453125" style="1" customWidth="1"/>
    <col min="8881" max="8886" width="0" style="1" hidden="1" customWidth="1"/>
    <col min="8887" max="8887" width="0.1796875" style="1" customWidth="1"/>
    <col min="8888" max="8894" width="8.81640625" style="1" customWidth="1"/>
    <col min="8895" max="8895" width="9.1796875" style="1"/>
    <col min="8896" max="8896" width="9.81640625" style="1" customWidth="1"/>
    <col min="8897" max="8897" width="13.7265625" style="1" customWidth="1"/>
    <col min="8898" max="8898" width="9.1796875" style="1"/>
    <col min="8899" max="8899" width="10.7265625" style="1" customWidth="1"/>
    <col min="8900" max="8900" width="19.1796875" style="1" customWidth="1"/>
    <col min="8901" max="8902" width="9.54296875" style="1" customWidth="1"/>
    <col min="8903" max="8903" width="25.26953125" style="1" customWidth="1"/>
    <col min="8904" max="8931" width="9.54296875" style="1" customWidth="1"/>
    <col min="8932" max="9133" width="9.1796875" style="1"/>
    <col min="9134" max="9134" width="11" style="1" customWidth="1"/>
    <col min="9135" max="9135" width="0.54296875" style="1" customWidth="1"/>
    <col min="9136" max="9136" width="26.453125" style="1" customWidth="1"/>
    <col min="9137" max="9142" width="0" style="1" hidden="1" customWidth="1"/>
    <col min="9143" max="9143" width="0.1796875" style="1" customWidth="1"/>
    <col min="9144" max="9150" width="8.81640625" style="1" customWidth="1"/>
    <col min="9151" max="9151" width="9.1796875" style="1"/>
    <col min="9152" max="9152" width="9.81640625" style="1" customWidth="1"/>
    <col min="9153" max="9153" width="13.7265625" style="1" customWidth="1"/>
    <col min="9154" max="9154" width="9.1796875" style="1"/>
    <col min="9155" max="9155" width="10.7265625" style="1" customWidth="1"/>
    <col min="9156" max="9156" width="19.1796875" style="1" customWidth="1"/>
    <col min="9157" max="9158" width="9.54296875" style="1" customWidth="1"/>
    <col min="9159" max="9159" width="25.26953125" style="1" customWidth="1"/>
    <col min="9160" max="9187" width="9.54296875" style="1" customWidth="1"/>
    <col min="9188" max="9389" width="9.1796875" style="1"/>
    <col min="9390" max="9390" width="11" style="1" customWidth="1"/>
    <col min="9391" max="9391" width="0.54296875" style="1" customWidth="1"/>
    <col min="9392" max="9392" width="26.453125" style="1" customWidth="1"/>
    <col min="9393" max="9398" width="0" style="1" hidden="1" customWidth="1"/>
    <col min="9399" max="9399" width="0.1796875" style="1" customWidth="1"/>
    <col min="9400" max="9406" width="8.81640625" style="1" customWidth="1"/>
    <col min="9407" max="9407" width="9.1796875" style="1"/>
    <col min="9408" max="9408" width="9.81640625" style="1" customWidth="1"/>
    <col min="9409" max="9409" width="13.7265625" style="1" customWidth="1"/>
    <col min="9410" max="9410" width="9.1796875" style="1"/>
    <col min="9411" max="9411" width="10.7265625" style="1" customWidth="1"/>
    <col min="9412" max="9412" width="19.1796875" style="1" customWidth="1"/>
    <col min="9413" max="9414" width="9.54296875" style="1" customWidth="1"/>
    <col min="9415" max="9415" width="25.26953125" style="1" customWidth="1"/>
    <col min="9416" max="9443" width="9.54296875" style="1" customWidth="1"/>
    <col min="9444" max="9645" width="9.1796875" style="1"/>
    <col min="9646" max="9646" width="11" style="1" customWidth="1"/>
    <col min="9647" max="9647" width="0.54296875" style="1" customWidth="1"/>
    <col min="9648" max="9648" width="26.453125" style="1" customWidth="1"/>
    <col min="9649" max="9654" width="0" style="1" hidden="1" customWidth="1"/>
    <col min="9655" max="9655" width="0.1796875" style="1" customWidth="1"/>
    <col min="9656" max="9662" width="8.81640625" style="1" customWidth="1"/>
    <col min="9663" max="9663" width="9.1796875" style="1"/>
    <col min="9664" max="9664" width="9.81640625" style="1" customWidth="1"/>
    <col min="9665" max="9665" width="13.7265625" style="1" customWidth="1"/>
    <col min="9666" max="9666" width="9.1796875" style="1"/>
    <col min="9667" max="9667" width="10.7265625" style="1" customWidth="1"/>
    <col min="9668" max="9668" width="19.1796875" style="1" customWidth="1"/>
    <col min="9669" max="9670" width="9.54296875" style="1" customWidth="1"/>
    <col min="9671" max="9671" width="25.26953125" style="1" customWidth="1"/>
    <col min="9672" max="9699" width="9.54296875" style="1" customWidth="1"/>
    <col min="9700" max="9901" width="9.1796875" style="1"/>
    <col min="9902" max="9902" width="11" style="1" customWidth="1"/>
    <col min="9903" max="9903" width="0.54296875" style="1" customWidth="1"/>
    <col min="9904" max="9904" width="26.453125" style="1" customWidth="1"/>
    <col min="9905" max="9910" width="0" style="1" hidden="1" customWidth="1"/>
    <col min="9911" max="9911" width="0.1796875" style="1" customWidth="1"/>
    <col min="9912" max="9918" width="8.81640625" style="1" customWidth="1"/>
    <col min="9919" max="9919" width="9.1796875" style="1"/>
    <col min="9920" max="9920" width="9.81640625" style="1" customWidth="1"/>
    <col min="9921" max="9921" width="13.7265625" style="1" customWidth="1"/>
    <col min="9922" max="9922" width="9.1796875" style="1"/>
    <col min="9923" max="9923" width="10.7265625" style="1" customWidth="1"/>
    <col min="9924" max="9924" width="19.1796875" style="1" customWidth="1"/>
    <col min="9925" max="9926" width="9.54296875" style="1" customWidth="1"/>
    <col min="9927" max="9927" width="25.26953125" style="1" customWidth="1"/>
    <col min="9928" max="9955" width="9.54296875" style="1" customWidth="1"/>
    <col min="9956" max="10157" width="9.1796875" style="1"/>
    <col min="10158" max="10158" width="11" style="1" customWidth="1"/>
    <col min="10159" max="10159" width="0.54296875" style="1" customWidth="1"/>
    <col min="10160" max="10160" width="26.453125" style="1" customWidth="1"/>
    <col min="10161" max="10166" width="0" style="1" hidden="1" customWidth="1"/>
    <col min="10167" max="10167" width="0.1796875" style="1" customWidth="1"/>
    <col min="10168" max="10174" width="8.81640625" style="1" customWidth="1"/>
    <col min="10175" max="10175" width="9.1796875" style="1"/>
    <col min="10176" max="10176" width="9.81640625" style="1" customWidth="1"/>
    <col min="10177" max="10177" width="13.7265625" style="1" customWidth="1"/>
    <col min="10178" max="10178" width="9.1796875" style="1"/>
    <col min="10179" max="10179" width="10.7265625" style="1" customWidth="1"/>
    <col min="10180" max="10180" width="19.1796875" style="1" customWidth="1"/>
    <col min="10181" max="10182" width="9.54296875" style="1" customWidth="1"/>
    <col min="10183" max="10183" width="25.26953125" style="1" customWidth="1"/>
    <col min="10184" max="10211" width="9.54296875" style="1" customWidth="1"/>
    <col min="10212" max="10413" width="9.1796875" style="1"/>
    <col min="10414" max="10414" width="11" style="1" customWidth="1"/>
    <col min="10415" max="10415" width="0.54296875" style="1" customWidth="1"/>
    <col min="10416" max="10416" width="26.453125" style="1" customWidth="1"/>
    <col min="10417" max="10422" width="0" style="1" hidden="1" customWidth="1"/>
    <col min="10423" max="10423" width="0.1796875" style="1" customWidth="1"/>
    <col min="10424" max="10430" width="8.81640625" style="1" customWidth="1"/>
    <col min="10431" max="10431" width="9.1796875" style="1"/>
    <col min="10432" max="10432" width="9.81640625" style="1" customWidth="1"/>
    <col min="10433" max="10433" width="13.7265625" style="1" customWidth="1"/>
    <col min="10434" max="10434" width="9.1796875" style="1"/>
    <col min="10435" max="10435" width="10.7265625" style="1" customWidth="1"/>
    <col min="10436" max="10436" width="19.1796875" style="1" customWidth="1"/>
    <col min="10437" max="10438" width="9.54296875" style="1" customWidth="1"/>
    <col min="10439" max="10439" width="25.26953125" style="1" customWidth="1"/>
    <col min="10440" max="10467" width="9.54296875" style="1" customWidth="1"/>
    <col min="10468" max="10669" width="9.1796875" style="1"/>
    <col min="10670" max="10670" width="11" style="1" customWidth="1"/>
    <col min="10671" max="10671" width="0.54296875" style="1" customWidth="1"/>
    <col min="10672" max="10672" width="26.453125" style="1" customWidth="1"/>
    <col min="10673" max="10678" width="0" style="1" hidden="1" customWidth="1"/>
    <col min="10679" max="10679" width="0.1796875" style="1" customWidth="1"/>
    <col min="10680" max="10686" width="8.81640625" style="1" customWidth="1"/>
    <col min="10687" max="10687" width="9.1796875" style="1"/>
    <col min="10688" max="10688" width="9.81640625" style="1" customWidth="1"/>
    <col min="10689" max="10689" width="13.7265625" style="1" customWidth="1"/>
    <col min="10690" max="10690" width="9.1796875" style="1"/>
    <col min="10691" max="10691" width="10.7265625" style="1" customWidth="1"/>
    <col min="10692" max="10692" width="19.1796875" style="1" customWidth="1"/>
    <col min="10693" max="10694" width="9.54296875" style="1" customWidth="1"/>
    <col min="10695" max="10695" width="25.26953125" style="1" customWidth="1"/>
    <col min="10696" max="10723" width="9.54296875" style="1" customWidth="1"/>
    <col min="10724" max="10925" width="9.1796875" style="1"/>
    <col min="10926" max="10926" width="11" style="1" customWidth="1"/>
    <col min="10927" max="10927" width="0.54296875" style="1" customWidth="1"/>
    <col min="10928" max="10928" width="26.453125" style="1" customWidth="1"/>
    <col min="10929" max="10934" width="0" style="1" hidden="1" customWidth="1"/>
    <col min="10935" max="10935" width="0.1796875" style="1" customWidth="1"/>
    <col min="10936" max="10942" width="8.81640625" style="1" customWidth="1"/>
    <col min="10943" max="10943" width="9.1796875" style="1"/>
    <col min="10944" max="10944" width="9.81640625" style="1" customWidth="1"/>
    <col min="10945" max="10945" width="13.7265625" style="1" customWidth="1"/>
    <col min="10946" max="10946" width="9.1796875" style="1"/>
    <col min="10947" max="10947" width="10.7265625" style="1" customWidth="1"/>
    <col min="10948" max="10948" width="19.1796875" style="1" customWidth="1"/>
    <col min="10949" max="10950" width="9.54296875" style="1" customWidth="1"/>
    <col min="10951" max="10951" width="25.26953125" style="1" customWidth="1"/>
    <col min="10952" max="10979" width="9.54296875" style="1" customWidth="1"/>
    <col min="10980" max="11181" width="9.1796875" style="1"/>
    <col min="11182" max="11182" width="11" style="1" customWidth="1"/>
    <col min="11183" max="11183" width="0.54296875" style="1" customWidth="1"/>
    <col min="11184" max="11184" width="26.453125" style="1" customWidth="1"/>
    <col min="11185" max="11190" width="0" style="1" hidden="1" customWidth="1"/>
    <col min="11191" max="11191" width="0.1796875" style="1" customWidth="1"/>
    <col min="11192" max="11198" width="8.81640625" style="1" customWidth="1"/>
    <col min="11199" max="11199" width="9.1796875" style="1"/>
    <col min="11200" max="11200" width="9.81640625" style="1" customWidth="1"/>
    <col min="11201" max="11201" width="13.7265625" style="1" customWidth="1"/>
    <col min="11202" max="11202" width="9.1796875" style="1"/>
    <col min="11203" max="11203" width="10.7265625" style="1" customWidth="1"/>
    <col min="11204" max="11204" width="19.1796875" style="1" customWidth="1"/>
    <col min="11205" max="11206" width="9.54296875" style="1" customWidth="1"/>
    <col min="11207" max="11207" width="25.26953125" style="1" customWidth="1"/>
    <col min="11208" max="11235" width="9.54296875" style="1" customWidth="1"/>
    <col min="11236" max="11437" width="9.1796875" style="1"/>
    <col min="11438" max="11438" width="11" style="1" customWidth="1"/>
    <col min="11439" max="11439" width="0.54296875" style="1" customWidth="1"/>
    <col min="11440" max="11440" width="26.453125" style="1" customWidth="1"/>
    <col min="11441" max="11446" width="0" style="1" hidden="1" customWidth="1"/>
    <col min="11447" max="11447" width="0.1796875" style="1" customWidth="1"/>
    <col min="11448" max="11454" width="8.81640625" style="1" customWidth="1"/>
    <col min="11455" max="11455" width="9.1796875" style="1"/>
    <col min="11456" max="11456" width="9.81640625" style="1" customWidth="1"/>
    <col min="11457" max="11457" width="13.7265625" style="1" customWidth="1"/>
    <col min="11458" max="11458" width="9.1796875" style="1"/>
    <col min="11459" max="11459" width="10.7265625" style="1" customWidth="1"/>
    <col min="11460" max="11460" width="19.1796875" style="1" customWidth="1"/>
    <col min="11461" max="11462" width="9.54296875" style="1" customWidth="1"/>
    <col min="11463" max="11463" width="25.26953125" style="1" customWidth="1"/>
    <col min="11464" max="11491" width="9.54296875" style="1" customWidth="1"/>
    <col min="11492" max="11693" width="9.1796875" style="1"/>
    <col min="11694" max="11694" width="11" style="1" customWidth="1"/>
    <col min="11695" max="11695" width="0.54296875" style="1" customWidth="1"/>
    <col min="11696" max="11696" width="26.453125" style="1" customWidth="1"/>
    <col min="11697" max="11702" width="0" style="1" hidden="1" customWidth="1"/>
    <col min="11703" max="11703" width="0.1796875" style="1" customWidth="1"/>
    <col min="11704" max="11710" width="8.81640625" style="1" customWidth="1"/>
    <col min="11711" max="11711" width="9.1796875" style="1"/>
    <col min="11712" max="11712" width="9.81640625" style="1" customWidth="1"/>
    <col min="11713" max="11713" width="13.7265625" style="1" customWidth="1"/>
    <col min="11714" max="11714" width="9.1796875" style="1"/>
    <col min="11715" max="11715" width="10.7265625" style="1" customWidth="1"/>
    <col min="11716" max="11716" width="19.1796875" style="1" customWidth="1"/>
    <col min="11717" max="11718" width="9.54296875" style="1" customWidth="1"/>
    <col min="11719" max="11719" width="25.26953125" style="1" customWidth="1"/>
    <col min="11720" max="11747" width="9.54296875" style="1" customWidth="1"/>
    <col min="11748" max="11949" width="9.1796875" style="1"/>
    <col min="11950" max="11950" width="11" style="1" customWidth="1"/>
    <col min="11951" max="11951" width="0.54296875" style="1" customWidth="1"/>
    <col min="11952" max="11952" width="26.453125" style="1" customWidth="1"/>
    <col min="11953" max="11958" width="0" style="1" hidden="1" customWidth="1"/>
    <col min="11959" max="11959" width="0.1796875" style="1" customWidth="1"/>
    <col min="11960" max="11966" width="8.81640625" style="1" customWidth="1"/>
    <col min="11967" max="11967" width="9.1796875" style="1"/>
    <col min="11968" max="11968" width="9.81640625" style="1" customWidth="1"/>
    <col min="11969" max="11969" width="13.7265625" style="1" customWidth="1"/>
    <col min="11970" max="11970" width="9.1796875" style="1"/>
    <col min="11971" max="11971" width="10.7265625" style="1" customWidth="1"/>
    <col min="11972" max="11972" width="19.1796875" style="1" customWidth="1"/>
    <col min="11973" max="11974" width="9.54296875" style="1" customWidth="1"/>
    <col min="11975" max="11975" width="25.26953125" style="1" customWidth="1"/>
    <col min="11976" max="12003" width="9.54296875" style="1" customWidth="1"/>
    <col min="12004" max="12205" width="9.1796875" style="1"/>
    <col min="12206" max="12206" width="11" style="1" customWidth="1"/>
    <col min="12207" max="12207" width="0.54296875" style="1" customWidth="1"/>
    <col min="12208" max="12208" width="26.453125" style="1" customWidth="1"/>
    <col min="12209" max="12214" width="0" style="1" hidden="1" customWidth="1"/>
    <col min="12215" max="12215" width="0.1796875" style="1" customWidth="1"/>
    <col min="12216" max="12222" width="8.81640625" style="1" customWidth="1"/>
    <col min="12223" max="12223" width="9.1796875" style="1"/>
    <col min="12224" max="12224" width="9.81640625" style="1" customWidth="1"/>
    <col min="12225" max="12225" width="13.7265625" style="1" customWidth="1"/>
    <col min="12226" max="12226" width="9.1796875" style="1"/>
    <col min="12227" max="12227" width="10.7265625" style="1" customWidth="1"/>
    <col min="12228" max="12228" width="19.1796875" style="1" customWidth="1"/>
    <col min="12229" max="12230" width="9.54296875" style="1" customWidth="1"/>
    <col min="12231" max="12231" width="25.26953125" style="1" customWidth="1"/>
    <col min="12232" max="12259" width="9.54296875" style="1" customWidth="1"/>
    <col min="12260" max="12461" width="9.1796875" style="1"/>
    <col min="12462" max="12462" width="11" style="1" customWidth="1"/>
    <col min="12463" max="12463" width="0.54296875" style="1" customWidth="1"/>
    <col min="12464" max="12464" width="26.453125" style="1" customWidth="1"/>
    <col min="12465" max="12470" width="0" style="1" hidden="1" customWidth="1"/>
    <col min="12471" max="12471" width="0.1796875" style="1" customWidth="1"/>
    <col min="12472" max="12478" width="8.81640625" style="1" customWidth="1"/>
    <col min="12479" max="12479" width="9.1796875" style="1"/>
    <col min="12480" max="12480" width="9.81640625" style="1" customWidth="1"/>
    <col min="12481" max="12481" width="13.7265625" style="1" customWidth="1"/>
    <col min="12482" max="12482" width="9.1796875" style="1"/>
    <col min="12483" max="12483" width="10.7265625" style="1" customWidth="1"/>
    <col min="12484" max="12484" width="19.1796875" style="1" customWidth="1"/>
    <col min="12485" max="12486" width="9.54296875" style="1" customWidth="1"/>
    <col min="12487" max="12487" width="25.26953125" style="1" customWidth="1"/>
    <col min="12488" max="12515" width="9.54296875" style="1" customWidth="1"/>
    <col min="12516" max="12717" width="9.1796875" style="1"/>
    <col min="12718" max="12718" width="11" style="1" customWidth="1"/>
    <col min="12719" max="12719" width="0.54296875" style="1" customWidth="1"/>
    <col min="12720" max="12720" width="26.453125" style="1" customWidth="1"/>
    <col min="12721" max="12726" width="0" style="1" hidden="1" customWidth="1"/>
    <col min="12727" max="12727" width="0.1796875" style="1" customWidth="1"/>
    <col min="12728" max="12734" width="8.81640625" style="1" customWidth="1"/>
    <col min="12735" max="12735" width="9.1796875" style="1"/>
    <col min="12736" max="12736" width="9.81640625" style="1" customWidth="1"/>
    <col min="12737" max="12737" width="13.7265625" style="1" customWidth="1"/>
    <col min="12738" max="12738" width="9.1796875" style="1"/>
    <col min="12739" max="12739" width="10.7265625" style="1" customWidth="1"/>
    <col min="12740" max="12740" width="19.1796875" style="1" customWidth="1"/>
    <col min="12741" max="12742" width="9.54296875" style="1" customWidth="1"/>
    <col min="12743" max="12743" width="25.26953125" style="1" customWidth="1"/>
    <col min="12744" max="12771" width="9.54296875" style="1" customWidth="1"/>
    <col min="12772" max="12973" width="9.1796875" style="1"/>
    <col min="12974" max="12974" width="11" style="1" customWidth="1"/>
    <col min="12975" max="12975" width="0.54296875" style="1" customWidth="1"/>
    <col min="12976" max="12976" width="26.453125" style="1" customWidth="1"/>
    <col min="12977" max="12982" width="0" style="1" hidden="1" customWidth="1"/>
    <col min="12983" max="12983" width="0.1796875" style="1" customWidth="1"/>
    <col min="12984" max="12990" width="8.81640625" style="1" customWidth="1"/>
    <col min="12991" max="12991" width="9.1796875" style="1"/>
    <col min="12992" max="12992" width="9.81640625" style="1" customWidth="1"/>
    <col min="12993" max="12993" width="13.7265625" style="1" customWidth="1"/>
    <col min="12994" max="12994" width="9.1796875" style="1"/>
    <col min="12995" max="12995" width="10.7265625" style="1" customWidth="1"/>
    <col min="12996" max="12996" width="19.1796875" style="1" customWidth="1"/>
    <col min="12997" max="12998" width="9.54296875" style="1" customWidth="1"/>
    <col min="12999" max="12999" width="25.26953125" style="1" customWidth="1"/>
    <col min="13000" max="13027" width="9.54296875" style="1" customWidth="1"/>
    <col min="13028" max="13229" width="9.1796875" style="1"/>
    <col min="13230" max="13230" width="11" style="1" customWidth="1"/>
    <col min="13231" max="13231" width="0.54296875" style="1" customWidth="1"/>
    <col min="13232" max="13232" width="26.453125" style="1" customWidth="1"/>
    <col min="13233" max="13238" width="0" style="1" hidden="1" customWidth="1"/>
    <col min="13239" max="13239" width="0.1796875" style="1" customWidth="1"/>
    <col min="13240" max="13246" width="8.81640625" style="1" customWidth="1"/>
    <col min="13247" max="13247" width="9.1796875" style="1"/>
    <col min="13248" max="13248" width="9.81640625" style="1" customWidth="1"/>
    <col min="13249" max="13249" width="13.7265625" style="1" customWidth="1"/>
    <col min="13250" max="13250" width="9.1796875" style="1"/>
    <col min="13251" max="13251" width="10.7265625" style="1" customWidth="1"/>
    <col min="13252" max="13252" width="19.1796875" style="1" customWidth="1"/>
    <col min="13253" max="13254" width="9.54296875" style="1" customWidth="1"/>
    <col min="13255" max="13255" width="25.26953125" style="1" customWidth="1"/>
    <col min="13256" max="13283" width="9.54296875" style="1" customWidth="1"/>
    <col min="13284" max="13485" width="9.1796875" style="1"/>
    <col min="13486" max="13486" width="11" style="1" customWidth="1"/>
    <col min="13487" max="13487" width="0.54296875" style="1" customWidth="1"/>
    <col min="13488" max="13488" width="26.453125" style="1" customWidth="1"/>
    <col min="13489" max="13494" width="0" style="1" hidden="1" customWidth="1"/>
    <col min="13495" max="13495" width="0.1796875" style="1" customWidth="1"/>
    <col min="13496" max="13502" width="8.81640625" style="1" customWidth="1"/>
    <col min="13503" max="13503" width="9.1796875" style="1"/>
    <col min="13504" max="13504" width="9.81640625" style="1" customWidth="1"/>
    <col min="13505" max="13505" width="13.7265625" style="1" customWidth="1"/>
    <col min="13506" max="13506" width="9.1796875" style="1"/>
    <col min="13507" max="13507" width="10.7265625" style="1" customWidth="1"/>
    <col min="13508" max="13508" width="19.1796875" style="1" customWidth="1"/>
    <col min="13509" max="13510" width="9.54296875" style="1" customWidth="1"/>
    <col min="13511" max="13511" width="25.26953125" style="1" customWidth="1"/>
    <col min="13512" max="13539" width="9.54296875" style="1" customWidth="1"/>
    <col min="13540" max="13741" width="9.1796875" style="1"/>
    <col min="13742" max="13742" width="11" style="1" customWidth="1"/>
    <col min="13743" max="13743" width="0.54296875" style="1" customWidth="1"/>
    <col min="13744" max="13744" width="26.453125" style="1" customWidth="1"/>
    <col min="13745" max="13750" width="0" style="1" hidden="1" customWidth="1"/>
    <col min="13751" max="13751" width="0.1796875" style="1" customWidth="1"/>
    <col min="13752" max="13758" width="8.81640625" style="1" customWidth="1"/>
    <col min="13759" max="13759" width="9.1796875" style="1"/>
    <col min="13760" max="13760" width="9.81640625" style="1" customWidth="1"/>
    <col min="13761" max="13761" width="13.7265625" style="1" customWidth="1"/>
    <col min="13762" max="13762" width="9.1796875" style="1"/>
    <col min="13763" max="13763" width="10.7265625" style="1" customWidth="1"/>
    <col min="13764" max="13764" width="19.1796875" style="1" customWidth="1"/>
    <col min="13765" max="13766" width="9.54296875" style="1" customWidth="1"/>
    <col min="13767" max="13767" width="25.26953125" style="1" customWidth="1"/>
    <col min="13768" max="13795" width="9.54296875" style="1" customWidth="1"/>
    <col min="13796" max="13997" width="9.1796875" style="1"/>
    <col min="13998" max="13998" width="11" style="1" customWidth="1"/>
    <col min="13999" max="13999" width="0.54296875" style="1" customWidth="1"/>
    <col min="14000" max="14000" width="26.453125" style="1" customWidth="1"/>
    <col min="14001" max="14006" width="0" style="1" hidden="1" customWidth="1"/>
    <col min="14007" max="14007" width="0.1796875" style="1" customWidth="1"/>
    <col min="14008" max="14014" width="8.81640625" style="1" customWidth="1"/>
    <col min="14015" max="14015" width="9.1796875" style="1"/>
    <col min="14016" max="14016" width="9.81640625" style="1" customWidth="1"/>
    <col min="14017" max="14017" width="13.7265625" style="1" customWidth="1"/>
    <col min="14018" max="14018" width="9.1796875" style="1"/>
    <col min="14019" max="14019" width="10.7265625" style="1" customWidth="1"/>
    <col min="14020" max="14020" width="19.1796875" style="1" customWidth="1"/>
    <col min="14021" max="14022" width="9.54296875" style="1" customWidth="1"/>
    <col min="14023" max="14023" width="25.26953125" style="1" customWidth="1"/>
    <col min="14024" max="14051" width="9.54296875" style="1" customWidth="1"/>
    <col min="14052" max="14253" width="9.1796875" style="1"/>
    <col min="14254" max="14254" width="11" style="1" customWidth="1"/>
    <col min="14255" max="14255" width="0.54296875" style="1" customWidth="1"/>
    <col min="14256" max="14256" width="26.453125" style="1" customWidth="1"/>
    <col min="14257" max="14262" width="0" style="1" hidden="1" customWidth="1"/>
    <col min="14263" max="14263" width="0.1796875" style="1" customWidth="1"/>
    <col min="14264" max="14270" width="8.81640625" style="1" customWidth="1"/>
    <col min="14271" max="14271" width="9.1796875" style="1"/>
    <col min="14272" max="14272" width="9.81640625" style="1" customWidth="1"/>
    <col min="14273" max="14273" width="13.7265625" style="1" customWidth="1"/>
    <col min="14274" max="14274" width="9.1796875" style="1"/>
    <col min="14275" max="14275" width="10.7265625" style="1" customWidth="1"/>
    <col min="14276" max="14276" width="19.1796875" style="1" customWidth="1"/>
    <col min="14277" max="14278" width="9.54296875" style="1" customWidth="1"/>
    <col min="14279" max="14279" width="25.26953125" style="1" customWidth="1"/>
    <col min="14280" max="14307" width="9.54296875" style="1" customWidth="1"/>
    <col min="14308" max="14509" width="9.1796875" style="1"/>
    <col min="14510" max="14510" width="11" style="1" customWidth="1"/>
    <col min="14511" max="14511" width="0.54296875" style="1" customWidth="1"/>
    <col min="14512" max="14512" width="26.453125" style="1" customWidth="1"/>
    <col min="14513" max="14518" width="0" style="1" hidden="1" customWidth="1"/>
    <col min="14519" max="14519" width="0.1796875" style="1" customWidth="1"/>
    <col min="14520" max="14526" width="8.81640625" style="1" customWidth="1"/>
    <col min="14527" max="14527" width="9.1796875" style="1"/>
    <col min="14528" max="14528" width="9.81640625" style="1" customWidth="1"/>
    <col min="14529" max="14529" width="13.7265625" style="1" customWidth="1"/>
    <col min="14530" max="14530" width="9.1796875" style="1"/>
    <col min="14531" max="14531" width="10.7265625" style="1" customWidth="1"/>
    <col min="14532" max="14532" width="19.1796875" style="1" customWidth="1"/>
    <col min="14533" max="14534" width="9.54296875" style="1" customWidth="1"/>
    <col min="14535" max="14535" width="25.26953125" style="1" customWidth="1"/>
    <col min="14536" max="14563" width="9.54296875" style="1" customWidth="1"/>
    <col min="14564" max="14765" width="9.1796875" style="1"/>
    <col min="14766" max="14766" width="11" style="1" customWidth="1"/>
    <col min="14767" max="14767" width="0.54296875" style="1" customWidth="1"/>
    <col min="14768" max="14768" width="26.453125" style="1" customWidth="1"/>
    <col min="14769" max="14774" width="0" style="1" hidden="1" customWidth="1"/>
    <col min="14775" max="14775" width="0.1796875" style="1" customWidth="1"/>
    <col min="14776" max="14782" width="8.81640625" style="1" customWidth="1"/>
    <col min="14783" max="14783" width="9.1796875" style="1"/>
    <col min="14784" max="14784" width="9.81640625" style="1" customWidth="1"/>
    <col min="14785" max="14785" width="13.7265625" style="1" customWidth="1"/>
    <col min="14786" max="14786" width="9.1796875" style="1"/>
    <col min="14787" max="14787" width="10.7265625" style="1" customWidth="1"/>
    <col min="14788" max="14788" width="19.1796875" style="1" customWidth="1"/>
    <col min="14789" max="14790" width="9.54296875" style="1" customWidth="1"/>
    <col min="14791" max="14791" width="25.26953125" style="1" customWidth="1"/>
    <col min="14792" max="14819" width="9.54296875" style="1" customWidth="1"/>
    <col min="14820" max="15021" width="9.1796875" style="1"/>
    <col min="15022" max="15022" width="11" style="1" customWidth="1"/>
    <col min="15023" max="15023" width="0.54296875" style="1" customWidth="1"/>
    <col min="15024" max="15024" width="26.453125" style="1" customWidth="1"/>
    <col min="15025" max="15030" width="0" style="1" hidden="1" customWidth="1"/>
    <col min="15031" max="15031" width="0.1796875" style="1" customWidth="1"/>
    <col min="15032" max="15038" width="8.81640625" style="1" customWidth="1"/>
    <col min="15039" max="15039" width="9.1796875" style="1"/>
    <col min="15040" max="15040" width="9.81640625" style="1" customWidth="1"/>
    <col min="15041" max="15041" width="13.7265625" style="1" customWidth="1"/>
    <col min="15042" max="15042" width="9.1796875" style="1"/>
    <col min="15043" max="15043" width="10.7265625" style="1" customWidth="1"/>
    <col min="15044" max="15044" width="19.1796875" style="1" customWidth="1"/>
    <col min="15045" max="15046" width="9.54296875" style="1" customWidth="1"/>
    <col min="15047" max="15047" width="25.26953125" style="1" customWidth="1"/>
    <col min="15048" max="15075" width="9.54296875" style="1" customWidth="1"/>
    <col min="15076" max="15277" width="9.1796875" style="1"/>
    <col min="15278" max="15278" width="11" style="1" customWidth="1"/>
    <col min="15279" max="15279" width="0.54296875" style="1" customWidth="1"/>
    <col min="15280" max="15280" width="26.453125" style="1" customWidth="1"/>
    <col min="15281" max="15286" width="0" style="1" hidden="1" customWidth="1"/>
    <col min="15287" max="15287" width="0.1796875" style="1" customWidth="1"/>
    <col min="15288" max="15294" width="8.81640625" style="1" customWidth="1"/>
    <col min="15295" max="15295" width="9.1796875" style="1"/>
    <col min="15296" max="15296" width="9.81640625" style="1" customWidth="1"/>
    <col min="15297" max="15297" width="13.7265625" style="1" customWidth="1"/>
    <col min="15298" max="15298" width="9.1796875" style="1"/>
    <col min="15299" max="15299" width="10.7265625" style="1" customWidth="1"/>
    <col min="15300" max="15300" width="19.1796875" style="1" customWidth="1"/>
    <col min="15301" max="15302" width="9.54296875" style="1" customWidth="1"/>
    <col min="15303" max="15303" width="25.26953125" style="1" customWidth="1"/>
    <col min="15304" max="15331" width="9.54296875" style="1" customWidth="1"/>
    <col min="15332" max="15533" width="9.1796875" style="1"/>
    <col min="15534" max="15534" width="11" style="1" customWidth="1"/>
    <col min="15535" max="15535" width="0.54296875" style="1" customWidth="1"/>
    <col min="15536" max="15536" width="26.453125" style="1" customWidth="1"/>
    <col min="15537" max="15542" width="0" style="1" hidden="1" customWidth="1"/>
    <col min="15543" max="15543" width="0.1796875" style="1" customWidth="1"/>
    <col min="15544" max="15550" width="8.81640625" style="1" customWidth="1"/>
    <col min="15551" max="15551" width="9.1796875" style="1"/>
    <col min="15552" max="15552" width="9.81640625" style="1" customWidth="1"/>
    <col min="15553" max="15553" width="13.7265625" style="1" customWidth="1"/>
    <col min="15554" max="15554" width="9.1796875" style="1"/>
    <col min="15555" max="15555" width="10.7265625" style="1" customWidth="1"/>
    <col min="15556" max="15556" width="19.1796875" style="1" customWidth="1"/>
    <col min="15557" max="15558" width="9.54296875" style="1" customWidth="1"/>
    <col min="15559" max="15559" width="25.26953125" style="1" customWidth="1"/>
    <col min="15560" max="15587" width="9.54296875" style="1" customWidth="1"/>
    <col min="15588" max="15789" width="9.1796875" style="1"/>
    <col min="15790" max="15790" width="11" style="1" customWidth="1"/>
    <col min="15791" max="15791" width="0.54296875" style="1" customWidth="1"/>
    <col min="15792" max="15792" width="26.453125" style="1" customWidth="1"/>
    <col min="15793" max="15798" width="0" style="1" hidden="1" customWidth="1"/>
    <col min="15799" max="15799" width="0.1796875" style="1" customWidth="1"/>
    <col min="15800" max="15806" width="8.81640625" style="1" customWidth="1"/>
    <col min="15807" max="15807" width="9.1796875" style="1"/>
    <col min="15808" max="15808" width="9.81640625" style="1" customWidth="1"/>
    <col min="15809" max="15809" width="13.7265625" style="1" customWidth="1"/>
    <col min="15810" max="15810" width="9.1796875" style="1"/>
    <col min="15811" max="15811" width="10.7265625" style="1" customWidth="1"/>
    <col min="15812" max="15812" width="19.1796875" style="1" customWidth="1"/>
    <col min="15813" max="15814" width="9.54296875" style="1" customWidth="1"/>
    <col min="15815" max="15815" width="25.26953125" style="1" customWidth="1"/>
    <col min="15816" max="15843" width="9.54296875" style="1" customWidth="1"/>
    <col min="15844" max="16045" width="9.1796875" style="1"/>
    <col min="16046" max="16046" width="11" style="1" customWidth="1"/>
    <col min="16047" max="16047" width="0.54296875" style="1" customWidth="1"/>
    <col min="16048" max="16048" width="26.453125" style="1" customWidth="1"/>
    <col min="16049" max="16054" width="0" style="1" hidden="1" customWidth="1"/>
    <col min="16055" max="16055" width="0.1796875" style="1" customWidth="1"/>
    <col min="16056" max="16062" width="8.81640625" style="1" customWidth="1"/>
    <col min="16063" max="16063" width="9.1796875" style="1"/>
    <col min="16064" max="16064" width="9.81640625" style="1" customWidth="1"/>
    <col min="16065" max="16065" width="13.7265625" style="1" customWidth="1"/>
    <col min="16066" max="16066" width="9.1796875" style="1"/>
    <col min="16067" max="16067" width="10.7265625" style="1" customWidth="1"/>
    <col min="16068" max="16068" width="19.1796875" style="1" customWidth="1"/>
    <col min="16069" max="16070" width="9.54296875" style="1" customWidth="1"/>
    <col min="16071" max="16071" width="25.26953125" style="1" customWidth="1"/>
    <col min="16072" max="16099" width="9.54296875" style="1" customWidth="1"/>
    <col min="16100" max="16384" width="9.1796875" style="1"/>
  </cols>
  <sheetData>
    <row r="1" spans="1:12" x14ac:dyDescent="0.3">
      <c r="J1" s="2">
        <f ca="1">NOW()</f>
        <v>44840.449018171297</v>
      </c>
    </row>
    <row r="2" spans="1:12" ht="18.75" customHeight="1" x14ac:dyDescent="0.35">
      <c r="A2" s="3" t="s">
        <v>87</v>
      </c>
      <c r="B2" s="4"/>
      <c r="C2" s="4"/>
      <c r="D2" s="4"/>
      <c r="E2" s="4"/>
      <c r="F2" s="4"/>
      <c r="G2" s="4"/>
      <c r="H2" s="4"/>
      <c r="I2" s="162">
        <v>44300</v>
      </c>
      <c r="J2" s="163"/>
    </row>
    <row r="3" spans="1:12" ht="21.75" customHeight="1" x14ac:dyDescent="0.35">
      <c r="A3" s="3" t="s">
        <v>86</v>
      </c>
      <c r="B3" s="4"/>
      <c r="C3" s="4"/>
      <c r="D3" s="4"/>
      <c r="E3" s="4"/>
      <c r="F3" s="4"/>
      <c r="G3" s="4"/>
      <c r="H3" s="4"/>
      <c r="I3" s="163"/>
      <c r="J3" s="163"/>
      <c r="K3" s="5"/>
    </row>
    <row r="4" spans="1:12" ht="17.5" x14ac:dyDescent="0.35">
      <c r="A4" s="3" t="s">
        <v>0</v>
      </c>
      <c r="B4" s="4"/>
      <c r="C4" s="4"/>
      <c r="D4" s="4"/>
      <c r="E4" s="4"/>
      <c r="F4" s="4"/>
      <c r="G4" s="4"/>
      <c r="H4" s="4"/>
      <c r="I4" s="164"/>
      <c r="J4" s="164"/>
      <c r="L4" s="6"/>
    </row>
    <row r="5" spans="1:12" ht="52.5" customHeight="1" x14ac:dyDescent="0.35">
      <c r="A5" s="7"/>
      <c r="B5" s="8"/>
      <c r="C5" s="8"/>
      <c r="D5" s="8"/>
      <c r="E5" s="8"/>
      <c r="F5" s="8"/>
      <c r="G5" s="8"/>
      <c r="H5" s="9"/>
      <c r="I5" s="165" t="s">
        <v>1</v>
      </c>
      <c r="J5" s="166"/>
      <c r="K5" s="10" t="s">
        <v>2</v>
      </c>
    </row>
    <row r="6" spans="1:12" s="16" customFormat="1" x14ac:dyDescent="0.3">
      <c r="A6" s="11" t="s">
        <v>4</v>
      </c>
      <c r="B6" s="6">
        <v>2015</v>
      </c>
      <c r="C6" s="6">
        <v>2020</v>
      </c>
      <c r="D6" s="12">
        <v>2025</v>
      </c>
      <c r="E6" s="12">
        <v>2030</v>
      </c>
      <c r="F6" s="12">
        <v>2035</v>
      </c>
      <c r="G6" s="12">
        <v>2040</v>
      </c>
      <c r="H6" s="12">
        <v>2045</v>
      </c>
      <c r="I6" s="13" t="s">
        <v>5</v>
      </c>
      <c r="J6" s="14" t="s">
        <v>3</v>
      </c>
      <c r="K6" s="15" t="s">
        <v>6</v>
      </c>
    </row>
    <row r="7" spans="1:12" x14ac:dyDescent="0.3">
      <c r="A7" s="19"/>
      <c r="I7" s="20"/>
      <c r="J7" s="21"/>
      <c r="K7" s="22"/>
    </row>
    <row r="8" spans="1:12" s="16" customFormat="1" ht="12.75" customHeight="1" x14ac:dyDescent="0.3">
      <c r="A8" s="24" t="s">
        <v>9</v>
      </c>
      <c r="B8" s="17">
        <v>798.27099999999996</v>
      </c>
      <c r="C8" s="17">
        <v>846.28</v>
      </c>
      <c r="D8" s="17">
        <v>895.12</v>
      </c>
      <c r="E8" s="17">
        <v>937.85400000000004</v>
      </c>
      <c r="F8" s="17">
        <v>978.22299999999996</v>
      </c>
      <c r="G8" s="17">
        <v>1011.806</v>
      </c>
      <c r="H8" s="17">
        <v>1045.3900000000001</v>
      </c>
      <c r="I8" s="26">
        <f>SUM(H8-B8)</f>
        <v>247.11900000000014</v>
      </c>
      <c r="J8" s="27">
        <f>I8/B8</f>
        <v>0.30956780341513113</v>
      </c>
      <c r="K8" s="28">
        <f>I8/I63</f>
        <v>0.22818785129316552</v>
      </c>
      <c r="L8" s="29"/>
    </row>
    <row r="9" spans="1:12" s="31" customFormat="1" ht="12.75" customHeight="1" x14ac:dyDescent="0.3">
      <c r="A9" s="24" t="s">
        <v>11</v>
      </c>
      <c r="B9" s="17">
        <v>209.143</v>
      </c>
      <c r="C9" s="17">
        <v>229.35</v>
      </c>
      <c r="D9" s="17">
        <v>240.113</v>
      </c>
      <c r="E9" s="17">
        <v>258.12200000000001</v>
      </c>
      <c r="F9" s="17">
        <v>280.14600000000002</v>
      </c>
      <c r="G9" s="17">
        <v>287.46699999999998</v>
      </c>
      <c r="H9" s="17">
        <v>290.80099999999999</v>
      </c>
      <c r="I9" s="26">
        <f>SUM(H9-B9)</f>
        <v>81.657999999999987</v>
      </c>
      <c r="J9" s="27">
        <f>I9/B9</f>
        <v>0.39044099013593564</v>
      </c>
      <c r="K9" s="28">
        <f>I9/I63</f>
        <v>7.5402391402107069E-2</v>
      </c>
      <c r="L9" s="29"/>
    </row>
    <row r="10" spans="1:12" s="16" customFormat="1" ht="12.75" customHeight="1" x14ac:dyDescent="0.3">
      <c r="A10" s="24" t="s">
        <v>13</v>
      </c>
      <c r="B10" s="17">
        <v>105.971</v>
      </c>
      <c r="C10" s="17">
        <v>107.31</v>
      </c>
      <c r="D10" s="17">
        <v>116.229</v>
      </c>
      <c r="E10" s="17">
        <v>117.40300000000001</v>
      </c>
      <c r="F10" s="17">
        <v>122.06399999999999</v>
      </c>
      <c r="G10" s="17">
        <v>128.40799999999999</v>
      </c>
      <c r="H10" s="17">
        <v>132.40799999999999</v>
      </c>
      <c r="I10" s="26">
        <f>SUM(H10-B10)</f>
        <v>26.436999999999983</v>
      </c>
      <c r="J10" s="27">
        <f>I10/B10</f>
        <v>0.24947391267422203</v>
      </c>
      <c r="K10" s="28">
        <f>I10/I63</f>
        <v>2.4411729671281485E-2</v>
      </c>
      <c r="L10" s="29"/>
    </row>
    <row r="11" spans="1:12" ht="12.75" customHeight="1" x14ac:dyDescent="0.3">
      <c r="A11" s="24"/>
      <c r="B11" s="17"/>
      <c r="C11" s="17"/>
      <c r="D11" s="17"/>
      <c r="E11" s="17"/>
      <c r="F11" s="17"/>
      <c r="G11" s="17"/>
      <c r="H11" s="17"/>
      <c r="I11" s="24"/>
      <c r="J11" s="32"/>
      <c r="K11" s="33"/>
      <c r="L11" s="29"/>
    </row>
    <row r="12" spans="1:12" s="16" customFormat="1" ht="12.75" customHeight="1" x14ac:dyDescent="0.3">
      <c r="A12" s="26" t="s">
        <v>15</v>
      </c>
      <c r="B12" s="29">
        <f t="shared" ref="B12:H12" si="0">SUM(B8:B10)</f>
        <v>1113.385</v>
      </c>
      <c r="C12" s="29">
        <f t="shared" si="0"/>
        <v>1182.9399999999998</v>
      </c>
      <c r="D12" s="29">
        <f t="shared" si="0"/>
        <v>1251.462</v>
      </c>
      <c r="E12" s="29">
        <f t="shared" si="0"/>
        <v>1313.3790000000001</v>
      </c>
      <c r="F12" s="29">
        <f t="shared" si="0"/>
        <v>1380.433</v>
      </c>
      <c r="G12" s="29">
        <f t="shared" si="0"/>
        <v>1427.681</v>
      </c>
      <c r="H12" s="29">
        <f t="shared" si="0"/>
        <v>1468.5989999999999</v>
      </c>
      <c r="I12" s="26">
        <f>SUM(H12-B12)</f>
        <v>355.21399999999994</v>
      </c>
      <c r="J12" s="27">
        <f>I12/B12</f>
        <v>0.31903968528406612</v>
      </c>
      <c r="K12" s="28">
        <f>I12/I63</f>
        <v>0.32800197236655393</v>
      </c>
      <c r="L12" s="29"/>
    </row>
    <row r="13" spans="1:12" ht="12.75" customHeight="1" x14ac:dyDescent="0.3">
      <c r="A13" s="24"/>
      <c r="B13" s="17"/>
      <c r="C13" s="17"/>
      <c r="D13" s="17"/>
      <c r="E13" s="17"/>
      <c r="F13" s="17"/>
      <c r="G13" s="17"/>
      <c r="H13" s="17"/>
      <c r="I13" s="24"/>
      <c r="J13" s="32"/>
      <c r="K13" s="33"/>
      <c r="L13" s="29"/>
    </row>
    <row r="14" spans="1:12" s="16" customFormat="1" x14ac:dyDescent="0.3">
      <c r="A14" s="24" t="s">
        <v>16</v>
      </c>
      <c r="B14" s="17">
        <v>520.16</v>
      </c>
      <c r="C14" s="17">
        <v>543.46699999999998</v>
      </c>
      <c r="D14" s="17">
        <v>572.49599999999998</v>
      </c>
      <c r="E14" s="17">
        <v>604.51400000000001</v>
      </c>
      <c r="F14" s="17">
        <v>627.35</v>
      </c>
      <c r="G14" s="17">
        <v>653.86500000000001</v>
      </c>
      <c r="H14" s="17">
        <v>678.75199999999995</v>
      </c>
      <c r="I14" s="26">
        <f t="shared" ref="I14:I20" si="1">H14-B14</f>
        <v>158.59199999999998</v>
      </c>
      <c r="J14" s="27">
        <f t="shared" ref="J14:J20" si="2">I14/B14</f>
        <v>0.3048908028298985</v>
      </c>
      <c r="K14" s="28">
        <f>I14/I63</f>
        <v>0.14644267625025062</v>
      </c>
      <c r="L14" s="29"/>
    </row>
    <row r="15" spans="1:12" s="16" customFormat="1" x14ac:dyDescent="0.3">
      <c r="A15" s="24" t="s">
        <v>18</v>
      </c>
      <c r="B15" s="17">
        <v>76.942999999999998</v>
      </c>
      <c r="C15" s="17">
        <v>78.372</v>
      </c>
      <c r="D15" s="34">
        <v>80.372</v>
      </c>
      <c r="E15" s="34">
        <v>82.385999999999996</v>
      </c>
      <c r="F15" s="34">
        <v>86.581999999999994</v>
      </c>
      <c r="G15" s="34">
        <v>90.906999999999996</v>
      </c>
      <c r="H15" s="17">
        <v>96.403000000000006</v>
      </c>
      <c r="I15" s="26">
        <f t="shared" si="1"/>
        <v>19.460000000000008</v>
      </c>
      <c r="J15" s="27">
        <f t="shared" si="2"/>
        <v>0.25291449514575737</v>
      </c>
      <c r="K15" s="28">
        <f>I15/I63</f>
        <v>1.7969219631695663E-2</v>
      </c>
      <c r="L15" s="29"/>
    </row>
    <row r="16" spans="1:12" s="16" customFormat="1" x14ac:dyDescent="0.3">
      <c r="A16" s="24" t="s">
        <v>19</v>
      </c>
      <c r="B16" s="17">
        <v>46.429000000000002</v>
      </c>
      <c r="C16" s="17">
        <v>47.573999999999998</v>
      </c>
      <c r="D16" s="34">
        <v>50.01</v>
      </c>
      <c r="E16" s="34">
        <v>52.652999999999999</v>
      </c>
      <c r="F16" s="34">
        <v>56.12</v>
      </c>
      <c r="G16" s="34">
        <v>61.134</v>
      </c>
      <c r="H16" s="17">
        <v>65.683999999999997</v>
      </c>
      <c r="I16" s="26">
        <f t="shared" si="1"/>
        <v>19.254999999999995</v>
      </c>
      <c r="J16" s="27">
        <f t="shared" si="2"/>
        <v>0.41471924874539606</v>
      </c>
      <c r="K16" s="28">
        <f>I16/I63</f>
        <v>1.7779924152533388E-2</v>
      </c>
      <c r="L16" s="29"/>
    </row>
    <row r="17" spans="1:12" s="31" customFormat="1" x14ac:dyDescent="0.3">
      <c r="A17" s="24" t="s">
        <v>21</v>
      </c>
      <c r="B17" s="17">
        <v>338.565</v>
      </c>
      <c r="C17" s="17">
        <v>349.048</v>
      </c>
      <c r="D17" s="17">
        <v>366.32600000000002</v>
      </c>
      <c r="E17" s="17">
        <v>375.74599999999998</v>
      </c>
      <c r="F17" s="17">
        <v>385.54199999999997</v>
      </c>
      <c r="G17" s="17">
        <v>393.33499999999998</v>
      </c>
      <c r="H17" s="17">
        <v>402.14499999999998</v>
      </c>
      <c r="I17" s="26">
        <f t="shared" si="1"/>
        <v>63.579999999999984</v>
      </c>
      <c r="J17" s="27">
        <f t="shared" si="2"/>
        <v>0.18779259521805261</v>
      </c>
      <c r="K17" s="28">
        <f>I17/I63</f>
        <v>5.8709300317739438E-2</v>
      </c>
      <c r="L17" s="29"/>
    </row>
    <row r="18" spans="1:12" s="16" customFormat="1" x14ac:dyDescent="0.3">
      <c r="A18" s="24" t="s">
        <v>23</v>
      </c>
      <c r="B18" s="17">
        <v>654.1</v>
      </c>
      <c r="C18" s="17">
        <v>700.86199999999997</v>
      </c>
      <c r="D18" s="17">
        <v>748.64400000000001</v>
      </c>
      <c r="E18" s="17">
        <v>793.17499999999995</v>
      </c>
      <c r="F18" s="17">
        <v>827.66099999999994</v>
      </c>
      <c r="G18" s="17">
        <v>864.83399999999995</v>
      </c>
      <c r="H18" s="17">
        <v>890.56</v>
      </c>
      <c r="I18" s="26">
        <f t="shared" si="1"/>
        <v>236.45999999999992</v>
      </c>
      <c r="J18" s="27">
        <f t="shared" si="2"/>
        <v>0.3615043571319369</v>
      </c>
      <c r="K18" s="28">
        <f>I18/I63</f>
        <v>0.218345409769309</v>
      </c>
      <c r="L18" s="29"/>
    </row>
    <row r="19" spans="1:12" s="16" customFormat="1" x14ac:dyDescent="0.3">
      <c r="A19" s="24" t="s">
        <v>10</v>
      </c>
      <c r="B19" s="17">
        <v>22.846</v>
      </c>
      <c r="C19" s="17">
        <v>22.933</v>
      </c>
      <c r="D19" s="17">
        <v>23.03</v>
      </c>
      <c r="E19" s="17">
        <v>23.131</v>
      </c>
      <c r="F19" s="17">
        <v>23.228000000000002</v>
      </c>
      <c r="G19" s="17">
        <v>23.327999999999999</v>
      </c>
      <c r="H19" s="17">
        <v>23.428999999999998</v>
      </c>
      <c r="I19" s="26">
        <f t="shared" si="1"/>
        <v>0.58299999999999841</v>
      </c>
      <c r="J19" s="27">
        <f t="shared" si="2"/>
        <v>2.5518690361551185E-2</v>
      </c>
      <c r="K19" s="28">
        <f>I19/I63</f>
        <v>5.3833787488584471E-4</v>
      </c>
      <c r="L19" s="29"/>
    </row>
    <row r="20" spans="1:12" s="16" customFormat="1" x14ac:dyDescent="0.3">
      <c r="A20" s="24" t="s">
        <v>8</v>
      </c>
      <c r="B20" s="17">
        <v>13.5</v>
      </c>
      <c r="C20" s="17">
        <v>13.68</v>
      </c>
      <c r="D20" s="17">
        <v>14.445</v>
      </c>
      <c r="E20" s="17">
        <v>16.651</v>
      </c>
      <c r="F20" s="17">
        <v>17.75</v>
      </c>
      <c r="G20" s="17">
        <v>18.681999999999999</v>
      </c>
      <c r="H20" s="17">
        <v>19.559000000000001</v>
      </c>
      <c r="I20" s="26">
        <f t="shared" si="1"/>
        <v>6.0590000000000011</v>
      </c>
      <c r="J20" s="27">
        <f t="shared" si="2"/>
        <v>0.44881481481481489</v>
      </c>
      <c r="K20" s="28">
        <f>I20/I63</f>
        <v>5.5948356499714276E-3</v>
      </c>
      <c r="L20" s="29"/>
    </row>
    <row r="21" spans="1:12" s="16" customFormat="1" x14ac:dyDescent="0.3">
      <c r="A21" s="26"/>
      <c r="B21" s="17"/>
      <c r="C21" s="17"/>
      <c r="D21" s="17"/>
      <c r="E21" s="17"/>
      <c r="F21" s="17"/>
      <c r="G21" s="17"/>
      <c r="H21" s="17"/>
      <c r="I21" s="26"/>
      <c r="J21" s="27"/>
      <c r="K21" s="28"/>
      <c r="L21" s="29"/>
    </row>
    <row r="22" spans="1:12" s="16" customFormat="1" x14ac:dyDescent="0.3">
      <c r="A22" s="26" t="s">
        <v>25</v>
      </c>
      <c r="B22" s="29">
        <f t="shared" ref="B22:H22" si="3">SUM(B14,B17,B18,B19,B20)</f>
        <v>1549.1709999999998</v>
      </c>
      <c r="C22" s="29">
        <f t="shared" si="3"/>
        <v>1629.99</v>
      </c>
      <c r="D22" s="29">
        <f t="shared" si="3"/>
        <v>1724.9409999999998</v>
      </c>
      <c r="E22" s="29">
        <f t="shared" si="3"/>
        <v>1813.2170000000001</v>
      </c>
      <c r="F22" s="29">
        <f t="shared" si="3"/>
        <v>1881.5309999999999</v>
      </c>
      <c r="G22" s="29">
        <f t="shared" si="3"/>
        <v>1954.0440000000001</v>
      </c>
      <c r="H22" s="29">
        <f t="shared" si="3"/>
        <v>2014.4449999999999</v>
      </c>
      <c r="I22" s="26">
        <f>H22-B22</f>
        <v>465.27400000000011</v>
      </c>
      <c r="J22" s="27">
        <f>I22/B22</f>
        <v>0.30033740626438282</v>
      </c>
      <c r="K22" s="28">
        <f>I22/I63</f>
        <v>0.42963055986215654</v>
      </c>
      <c r="L22" s="29"/>
    </row>
    <row r="23" spans="1:12" x14ac:dyDescent="0.3">
      <c r="A23" s="24"/>
      <c r="B23" s="17"/>
      <c r="C23" s="17"/>
      <c r="D23" s="17"/>
      <c r="E23" s="17"/>
      <c r="F23" s="17"/>
      <c r="G23" s="17"/>
      <c r="H23" s="17"/>
      <c r="I23" s="24"/>
      <c r="J23" s="32"/>
      <c r="K23" s="33"/>
      <c r="L23" s="29"/>
    </row>
    <row r="24" spans="1:12" s="16" customFormat="1" x14ac:dyDescent="0.3">
      <c r="A24" s="24" t="s">
        <v>22</v>
      </c>
      <c r="B24" s="17">
        <v>167.131</v>
      </c>
      <c r="C24" s="17">
        <v>190.72399999999999</v>
      </c>
      <c r="D24" s="17">
        <v>204.959</v>
      </c>
      <c r="E24" s="17">
        <v>224.434</v>
      </c>
      <c r="F24" s="17">
        <v>239.97800000000001</v>
      </c>
      <c r="G24" s="17">
        <v>252.46899999999999</v>
      </c>
      <c r="H24" s="17">
        <v>260.93299999999999</v>
      </c>
      <c r="I24" s="26">
        <f t="shared" ref="I24:I30" si="4">H24-B24</f>
        <v>93.801999999999992</v>
      </c>
      <c r="J24" s="27">
        <f t="shared" ref="J24:J30" si="5">I24/B24</f>
        <v>0.56124836206329165</v>
      </c>
      <c r="K24" s="28">
        <f>I24/I63</f>
        <v>8.6616070909163193E-2</v>
      </c>
      <c r="L24" s="29"/>
    </row>
    <row r="25" spans="1:12" s="31" customFormat="1" x14ac:dyDescent="0.3">
      <c r="A25" s="24" t="s">
        <v>20</v>
      </c>
      <c r="B25" s="17">
        <v>143.047</v>
      </c>
      <c r="C25" s="17">
        <v>164.81700000000001</v>
      </c>
      <c r="D25" s="17">
        <v>184.44900000000001</v>
      </c>
      <c r="E25" s="17">
        <v>203.83099999999999</v>
      </c>
      <c r="F25" s="17">
        <v>222.505</v>
      </c>
      <c r="G25" s="17">
        <v>240.86799999999999</v>
      </c>
      <c r="H25" s="17">
        <v>257.03699999999998</v>
      </c>
      <c r="I25" s="26">
        <f t="shared" si="4"/>
        <v>113.98999999999998</v>
      </c>
      <c r="J25" s="27">
        <f t="shared" si="5"/>
        <v>0.79687095849615852</v>
      </c>
      <c r="K25" s="28">
        <f>I25/I63</f>
        <v>0.10525752034003018</v>
      </c>
      <c r="L25" s="29"/>
    </row>
    <row r="26" spans="1:12" s="16" customFormat="1" x14ac:dyDescent="0.3">
      <c r="A26" s="24" t="s">
        <v>12</v>
      </c>
      <c r="B26" s="17">
        <v>25.716000000000001</v>
      </c>
      <c r="C26" s="17">
        <v>26.488</v>
      </c>
      <c r="D26" s="17">
        <v>27.984999999999999</v>
      </c>
      <c r="E26" s="17">
        <v>29.372</v>
      </c>
      <c r="F26" s="17">
        <v>29.99</v>
      </c>
      <c r="G26" s="17">
        <v>30.605</v>
      </c>
      <c r="H26" s="17">
        <v>31.222999999999999</v>
      </c>
      <c r="I26" s="26">
        <f t="shared" si="4"/>
        <v>5.5069999999999979</v>
      </c>
      <c r="J26" s="27">
        <f t="shared" si="5"/>
        <v>0.21414683465546733</v>
      </c>
      <c r="K26" s="28">
        <f>I26/I63</f>
        <v>5.0851229451052381E-3</v>
      </c>
      <c r="L26" s="29"/>
    </row>
    <row r="27" spans="1:12" s="16" customFormat="1" x14ac:dyDescent="0.3">
      <c r="A27" s="24" t="s">
        <v>7</v>
      </c>
      <c r="B27" s="17">
        <v>4.6260000000000003</v>
      </c>
      <c r="C27" s="17">
        <v>4.718</v>
      </c>
      <c r="D27" s="17">
        <v>4.8120000000000003</v>
      </c>
      <c r="E27" s="17">
        <v>4.9080000000000004</v>
      </c>
      <c r="F27" s="17">
        <v>5.0069999999999997</v>
      </c>
      <c r="G27" s="17">
        <v>5.1059999999999999</v>
      </c>
      <c r="H27" s="17">
        <v>5.2050000000000001</v>
      </c>
      <c r="I27" s="26">
        <f t="shared" si="4"/>
        <v>0.57899999999999974</v>
      </c>
      <c r="J27" s="27">
        <f t="shared" si="5"/>
        <v>0.12516212710765234</v>
      </c>
      <c r="K27" s="28">
        <f>I27/I63</f>
        <v>5.3464430456072866E-4</v>
      </c>
      <c r="L27" s="29"/>
    </row>
    <row r="28" spans="1:12" s="16" customFormat="1" x14ac:dyDescent="0.3">
      <c r="A28" s="24" t="s">
        <v>14</v>
      </c>
      <c r="B28" s="17">
        <v>46.606000000000002</v>
      </c>
      <c r="C28" s="17">
        <v>46.988</v>
      </c>
      <c r="D28" s="17">
        <v>49.226999999999997</v>
      </c>
      <c r="E28" s="17">
        <v>52.195999999999998</v>
      </c>
      <c r="F28" s="17">
        <v>55.378</v>
      </c>
      <c r="G28" s="17">
        <v>58.762</v>
      </c>
      <c r="H28" s="17">
        <v>61.505000000000003</v>
      </c>
      <c r="I28" s="26">
        <f t="shared" si="4"/>
        <v>14.899000000000001</v>
      </c>
      <c r="J28" s="27">
        <f t="shared" si="5"/>
        <v>0.31967986954469385</v>
      </c>
      <c r="K28" s="28">
        <f>I28/I63</f>
        <v>1.3757626068480657E-2</v>
      </c>
      <c r="L28" s="29"/>
    </row>
    <row r="29" spans="1:12" s="31" customFormat="1" x14ac:dyDescent="0.3">
      <c r="A29" s="24" t="s">
        <v>17</v>
      </c>
      <c r="B29" s="17">
        <v>111.828</v>
      </c>
      <c r="C29" s="17">
        <v>117.3</v>
      </c>
      <c r="D29" s="17">
        <v>123.176</v>
      </c>
      <c r="E29" s="17">
        <v>128.62700000000001</v>
      </c>
      <c r="F29" s="17">
        <v>135.345</v>
      </c>
      <c r="G29" s="17">
        <v>141.07499999999999</v>
      </c>
      <c r="H29" s="17">
        <v>145.52600000000001</v>
      </c>
      <c r="I29" s="26">
        <f t="shared" si="4"/>
        <v>33.698000000000008</v>
      </c>
      <c r="J29" s="27">
        <f t="shared" si="5"/>
        <v>0.30133776871624285</v>
      </c>
      <c r="K29" s="28">
        <f>I29/I63</f>
        <v>3.1116483203950683E-2</v>
      </c>
      <c r="L29" s="29"/>
    </row>
    <row r="30" spans="1:12" x14ac:dyDescent="0.3">
      <c r="A30" s="24" t="s">
        <v>27</v>
      </c>
      <c r="B30" s="36">
        <v>50.7</v>
      </c>
      <c r="C30" s="36">
        <v>52.4</v>
      </c>
      <c r="D30" s="36">
        <v>54.2</v>
      </c>
      <c r="E30" s="36">
        <v>56.1</v>
      </c>
      <c r="F30" s="36">
        <v>58</v>
      </c>
      <c r="G30" s="36">
        <v>60</v>
      </c>
      <c r="H30" s="17">
        <v>62</v>
      </c>
      <c r="I30" s="26">
        <f t="shared" si="4"/>
        <v>11.299999999999997</v>
      </c>
      <c r="J30" s="27">
        <f t="shared" si="5"/>
        <v>0.2228796844181459</v>
      </c>
      <c r="K30" s="28">
        <f>I30/I63</f>
        <v>1.0434336168456364E-2</v>
      </c>
      <c r="L30" s="29"/>
    </row>
    <row r="31" spans="1:12" x14ac:dyDescent="0.3">
      <c r="A31" s="26"/>
      <c r="B31" s="17"/>
      <c r="C31" s="17"/>
      <c r="D31" s="17"/>
      <c r="E31" s="17"/>
      <c r="F31" s="17"/>
      <c r="G31" s="17"/>
      <c r="H31" s="17"/>
      <c r="I31" s="26"/>
      <c r="J31" s="27"/>
      <c r="K31" s="28"/>
      <c r="L31" s="29"/>
    </row>
    <row r="32" spans="1:12" x14ac:dyDescent="0.3">
      <c r="A32" s="26" t="s">
        <v>28</v>
      </c>
      <c r="B32" s="29">
        <f t="shared" ref="B32:H32" si="6">SUM(B24,B25,B26,B27,B28,B29)</f>
        <v>498.95399999999995</v>
      </c>
      <c r="C32" s="29">
        <f t="shared" si="6"/>
        <v>551.03499999999997</v>
      </c>
      <c r="D32" s="29">
        <f t="shared" si="6"/>
        <v>594.60800000000006</v>
      </c>
      <c r="E32" s="29">
        <f t="shared" si="6"/>
        <v>643.36799999999994</v>
      </c>
      <c r="F32" s="29">
        <f t="shared" si="6"/>
        <v>688.20300000000009</v>
      </c>
      <c r="G32" s="29">
        <f t="shared" si="6"/>
        <v>728.88499999999999</v>
      </c>
      <c r="H32" s="29">
        <f t="shared" si="6"/>
        <v>761.42900000000009</v>
      </c>
      <c r="I32" s="26">
        <f>SUM(H32-B32)</f>
        <v>262.47500000000014</v>
      </c>
      <c r="J32" s="27">
        <f>I32/B32</f>
        <v>0.52605049764106548</v>
      </c>
      <c r="K32" s="28">
        <f>I32/I63</f>
        <v>0.24236746777129081</v>
      </c>
      <c r="L32" s="29"/>
    </row>
    <row r="33" spans="1:12" s="35" customFormat="1" x14ac:dyDescent="0.3">
      <c r="A33" s="26"/>
      <c r="B33" s="17"/>
      <c r="C33" s="17"/>
      <c r="D33" s="17"/>
      <c r="E33" s="17"/>
      <c r="F33" s="17"/>
      <c r="G33" s="17"/>
      <c r="H33" s="17"/>
      <c r="I33" s="26"/>
      <c r="J33" s="27"/>
      <c r="K33" s="28"/>
      <c r="L33" s="1"/>
    </row>
    <row r="34" spans="1:12" s="35" customFormat="1" x14ac:dyDescent="0.3">
      <c r="A34" s="24" t="s">
        <v>29</v>
      </c>
      <c r="B34" s="17">
        <v>369.58199999999999</v>
      </c>
      <c r="C34" s="17">
        <v>382.78300000000002</v>
      </c>
      <c r="D34" s="17">
        <v>397.233</v>
      </c>
      <c r="E34" s="17">
        <v>413.04700000000003</v>
      </c>
      <c r="F34" s="17">
        <v>431.3</v>
      </c>
      <c r="G34" s="17">
        <v>451.37799999999999</v>
      </c>
      <c r="H34" s="17">
        <v>474.50200000000001</v>
      </c>
      <c r="I34" s="26">
        <f>H34-B34</f>
        <v>104.92000000000002</v>
      </c>
      <c r="J34" s="27">
        <f>I34/B34</f>
        <v>0.28388828460260518</v>
      </c>
      <c r="K34" s="37" t="s">
        <v>30</v>
      </c>
    </row>
    <row r="35" spans="1:12" s="35" customFormat="1" x14ac:dyDescent="0.3">
      <c r="A35" s="24" t="s">
        <v>31</v>
      </c>
      <c r="B35" s="17">
        <v>74.305999999999997</v>
      </c>
      <c r="C35" s="17">
        <v>77.415000000000006</v>
      </c>
      <c r="D35" s="17">
        <v>79.760999999999996</v>
      </c>
      <c r="E35" s="17">
        <v>82.263999999999996</v>
      </c>
      <c r="F35" s="17">
        <v>84.415000000000006</v>
      </c>
      <c r="G35" s="17">
        <v>86.817999999999998</v>
      </c>
      <c r="H35" s="17">
        <v>89.292000000000002</v>
      </c>
      <c r="I35" s="26">
        <f>H35-B35</f>
        <v>14.986000000000004</v>
      </c>
      <c r="J35" s="27">
        <f>I35/B35</f>
        <v>0.20167954135601437</v>
      </c>
      <c r="K35" s="37" t="s">
        <v>30</v>
      </c>
    </row>
    <row r="36" spans="1:12" s="35" customFormat="1" x14ac:dyDescent="0.3">
      <c r="A36" s="24" t="s">
        <v>32</v>
      </c>
      <c r="B36" s="17">
        <v>204.042</v>
      </c>
      <c r="C36" s="17">
        <v>219.05</v>
      </c>
      <c r="D36" s="17">
        <v>234.048</v>
      </c>
      <c r="E36" s="17">
        <v>249.042</v>
      </c>
      <c r="F36" s="17">
        <v>259.03899999999999</v>
      </c>
      <c r="G36" s="17">
        <v>269.04300000000001</v>
      </c>
      <c r="H36" s="17">
        <v>279.04300000000001</v>
      </c>
      <c r="I36" s="26">
        <f>H36-B36</f>
        <v>75.001000000000005</v>
      </c>
      <c r="J36" s="27">
        <f>I36/B36</f>
        <v>0.36757628331421965</v>
      </c>
      <c r="K36" s="37" t="s">
        <v>30</v>
      </c>
    </row>
    <row r="37" spans="1:12" s="35" customFormat="1" ht="13.5" x14ac:dyDescent="0.35">
      <c r="A37" s="26"/>
      <c r="B37" s="17"/>
      <c r="C37" s="17"/>
      <c r="D37" s="17"/>
      <c r="E37" s="17"/>
      <c r="F37" s="17"/>
      <c r="G37" s="17"/>
      <c r="H37" s="17"/>
      <c r="I37" s="26"/>
      <c r="J37" s="27"/>
      <c r="K37" s="38"/>
    </row>
    <row r="38" spans="1:12" x14ac:dyDescent="0.3">
      <c r="A38" s="26" t="s">
        <v>33</v>
      </c>
      <c r="B38" s="29">
        <f t="shared" ref="B38:H38" si="7">SUM(B34:B36)</f>
        <v>647.92999999999995</v>
      </c>
      <c r="C38" s="29">
        <f t="shared" si="7"/>
        <v>679.24800000000005</v>
      </c>
      <c r="D38" s="29">
        <f t="shared" si="7"/>
        <v>711.04200000000003</v>
      </c>
      <c r="E38" s="29">
        <f t="shared" si="7"/>
        <v>744.35300000000007</v>
      </c>
      <c r="F38" s="29">
        <f t="shared" si="7"/>
        <v>774.75400000000002</v>
      </c>
      <c r="G38" s="29">
        <f t="shared" si="7"/>
        <v>807.23900000000003</v>
      </c>
      <c r="H38" s="29">
        <f t="shared" si="7"/>
        <v>842.83699999999999</v>
      </c>
      <c r="I38" s="26">
        <f>SUM(H38-B38)</f>
        <v>194.90700000000004</v>
      </c>
      <c r="J38" s="27">
        <f>SUM(I38/B38)</f>
        <v>0.30081490284444318</v>
      </c>
      <c r="K38" s="37" t="s">
        <v>30</v>
      </c>
      <c r="L38" s="35"/>
    </row>
    <row r="39" spans="1:12" x14ac:dyDescent="0.3">
      <c r="A39" s="26" t="s">
        <v>34</v>
      </c>
      <c r="B39" s="17"/>
      <c r="C39" s="17"/>
      <c r="D39" s="17"/>
      <c r="E39" s="17"/>
      <c r="F39" s="17"/>
      <c r="G39" s="17"/>
      <c r="H39" s="17"/>
      <c r="I39" s="24"/>
      <c r="J39" s="21"/>
      <c r="K39" s="22"/>
    </row>
    <row r="40" spans="1:12" s="35" customFormat="1" x14ac:dyDescent="0.3">
      <c r="A40" s="26"/>
      <c r="B40" s="17"/>
      <c r="C40" s="17"/>
      <c r="D40" s="17"/>
      <c r="E40" s="17"/>
      <c r="F40" s="17"/>
      <c r="G40" s="17"/>
      <c r="H40" s="17"/>
      <c r="I40" s="24"/>
      <c r="J40" s="21"/>
      <c r="K40" s="22"/>
      <c r="L40" s="6"/>
    </row>
    <row r="41" spans="1:12" s="35" customFormat="1" x14ac:dyDescent="0.3">
      <c r="A41" s="24" t="s">
        <v>35</v>
      </c>
      <c r="B41" s="36">
        <v>11.723000000000001</v>
      </c>
      <c r="C41" s="17">
        <v>12.234</v>
      </c>
      <c r="D41" s="17">
        <v>13.029</v>
      </c>
      <c r="E41" s="17">
        <v>13.808</v>
      </c>
      <c r="F41" s="17">
        <v>14.769</v>
      </c>
      <c r="G41" s="17">
        <v>15.984</v>
      </c>
      <c r="H41" s="17">
        <v>17.542000000000002</v>
      </c>
      <c r="I41" s="26">
        <f>H41-B41</f>
        <v>5.8190000000000008</v>
      </c>
      <c r="J41" s="27">
        <f>I41/B41</f>
        <v>0.49637464812761245</v>
      </c>
      <c r="K41" s="37" t="s">
        <v>30</v>
      </c>
      <c r="L41" s="1"/>
    </row>
    <row r="42" spans="1:12" s="35" customFormat="1" x14ac:dyDescent="0.3">
      <c r="A42" s="24" t="s">
        <v>36</v>
      </c>
      <c r="B42" s="36">
        <v>34.813000000000002</v>
      </c>
      <c r="C42" s="17">
        <v>37.143999999999998</v>
      </c>
      <c r="D42" s="17">
        <v>39.115000000000002</v>
      </c>
      <c r="E42" s="17">
        <v>40.887</v>
      </c>
      <c r="F42" s="17">
        <v>42.976999999999997</v>
      </c>
      <c r="G42" s="17">
        <v>45.476999999999997</v>
      </c>
      <c r="H42" s="17">
        <v>48.48</v>
      </c>
      <c r="I42" s="26">
        <f>H42-B42</f>
        <v>13.666999999999994</v>
      </c>
      <c r="J42" s="27">
        <f>I42/B42</f>
        <v>0.3925832304024357</v>
      </c>
      <c r="K42" s="37" t="s">
        <v>30</v>
      </c>
      <c r="L42" s="1"/>
    </row>
    <row r="43" spans="1:12" s="35" customFormat="1" x14ac:dyDescent="0.3">
      <c r="A43" s="40" t="s">
        <v>37</v>
      </c>
      <c r="B43" s="36">
        <v>32.44</v>
      </c>
      <c r="C43" s="36">
        <v>34.622999999999998</v>
      </c>
      <c r="D43" s="36">
        <v>36.466000000000001</v>
      </c>
      <c r="E43" s="36">
        <v>38.082999999999998</v>
      </c>
      <c r="F43" s="36">
        <v>39.991999999999997</v>
      </c>
      <c r="G43" s="36">
        <v>42.27</v>
      </c>
      <c r="H43" s="36">
        <v>45.006999999999998</v>
      </c>
      <c r="I43" s="26">
        <f>H43-B43</f>
        <v>12.567</v>
      </c>
      <c r="J43" s="27">
        <f>I43/B43</f>
        <v>0.38739210850801481</v>
      </c>
      <c r="K43" s="37" t="s">
        <v>30</v>
      </c>
      <c r="L43" s="1"/>
    </row>
    <row r="44" spans="1:12" x14ac:dyDescent="0.3">
      <c r="A44" s="24" t="s">
        <v>38</v>
      </c>
      <c r="B44" s="36">
        <v>41.313000000000002</v>
      </c>
      <c r="C44" s="17">
        <v>43.488</v>
      </c>
      <c r="D44" s="17">
        <v>47.524000000000001</v>
      </c>
      <c r="E44" s="17">
        <v>51.009</v>
      </c>
      <c r="F44" s="17">
        <v>55.481000000000002</v>
      </c>
      <c r="G44" s="17">
        <v>61.456000000000003</v>
      </c>
      <c r="H44" s="17">
        <v>69.989000000000004</v>
      </c>
      <c r="I44" s="26">
        <f>H44-B44</f>
        <v>28.676000000000002</v>
      </c>
      <c r="J44" s="27">
        <f>I44/B44</f>
        <v>0.69411565366833683</v>
      </c>
      <c r="K44" s="41" t="s">
        <v>30</v>
      </c>
    </row>
    <row r="45" spans="1:12" s="35" customFormat="1" x14ac:dyDescent="0.3">
      <c r="A45" s="24" t="s">
        <v>39</v>
      </c>
      <c r="B45" s="36">
        <v>27.84</v>
      </c>
      <c r="C45" s="17">
        <v>29.661000000000001</v>
      </c>
      <c r="D45" s="17">
        <v>31.774000000000001</v>
      </c>
      <c r="E45" s="17">
        <v>34.253</v>
      </c>
      <c r="F45" s="17">
        <v>37.228999999999999</v>
      </c>
      <c r="G45" s="17">
        <v>40.844999999999999</v>
      </c>
      <c r="H45" s="17">
        <v>45.34</v>
      </c>
      <c r="I45" s="26">
        <f>H45-B45</f>
        <v>17.500000000000004</v>
      </c>
      <c r="J45" s="27">
        <f>I45/B45</f>
        <v>0.62859195402298862</v>
      </c>
      <c r="K45" s="37" t="s">
        <v>30</v>
      </c>
      <c r="L45" s="1"/>
    </row>
    <row r="46" spans="1:12" s="35" customFormat="1" x14ac:dyDescent="0.3">
      <c r="A46" s="26"/>
      <c r="B46" s="17"/>
      <c r="C46" s="17"/>
      <c r="D46" s="17"/>
      <c r="E46" s="17"/>
      <c r="F46" s="17"/>
      <c r="G46" s="17"/>
      <c r="H46" s="17"/>
      <c r="I46" s="26"/>
      <c r="J46" s="27"/>
      <c r="K46" s="37"/>
    </row>
    <row r="47" spans="1:12" s="35" customFormat="1" x14ac:dyDescent="0.3">
      <c r="A47" s="26" t="s">
        <v>33</v>
      </c>
      <c r="B47" s="29">
        <f t="shared" ref="B47:H47" si="8">SUM(B41,B43,B44,B45,B46)</f>
        <v>113.316</v>
      </c>
      <c r="C47" s="29">
        <f t="shared" si="8"/>
        <v>120.006</v>
      </c>
      <c r="D47" s="29">
        <f t="shared" si="8"/>
        <v>128.79300000000001</v>
      </c>
      <c r="E47" s="29">
        <f t="shared" si="8"/>
        <v>137.15300000000002</v>
      </c>
      <c r="F47" s="29">
        <f t="shared" si="8"/>
        <v>147.471</v>
      </c>
      <c r="G47" s="29">
        <f t="shared" si="8"/>
        <v>160.55500000000001</v>
      </c>
      <c r="H47" s="29">
        <f t="shared" si="8"/>
        <v>177.87800000000001</v>
      </c>
      <c r="I47" s="26">
        <f>SUM(H47-B47)</f>
        <v>64.562000000000012</v>
      </c>
      <c r="J47" s="27">
        <f>SUM(I47/B47)</f>
        <v>0.56975184439973181</v>
      </c>
      <c r="K47" s="37" t="s">
        <v>30</v>
      </c>
    </row>
    <row r="48" spans="1:12" s="35" customFormat="1" x14ac:dyDescent="0.3">
      <c r="A48" s="26" t="s">
        <v>40</v>
      </c>
      <c r="B48" s="17"/>
      <c r="C48" s="17"/>
      <c r="D48" s="17"/>
      <c r="E48" s="17"/>
      <c r="F48" s="17"/>
      <c r="G48" s="17"/>
      <c r="H48" s="17"/>
      <c r="I48" s="26"/>
      <c r="J48" s="27"/>
      <c r="K48" s="37"/>
    </row>
    <row r="49" spans="1:12" s="35" customFormat="1" x14ac:dyDescent="0.3">
      <c r="A49" s="26"/>
      <c r="B49" s="17"/>
      <c r="C49" s="17"/>
      <c r="D49" s="17"/>
      <c r="E49" s="17"/>
      <c r="F49" s="17"/>
      <c r="G49" s="17"/>
      <c r="H49" s="17"/>
      <c r="I49" s="26"/>
      <c r="J49" s="27"/>
      <c r="K49" s="37"/>
    </row>
    <row r="50" spans="1:12" s="16" customFormat="1" x14ac:dyDescent="0.3">
      <c r="A50" s="24" t="s">
        <v>41</v>
      </c>
      <c r="B50" s="17">
        <v>34</v>
      </c>
      <c r="C50" s="17">
        <v>36.799999999999997</v>
      </c>
      <c r="D50" s="17">
        <v>39.5</v>
      </c>
      <c r="E50" s="17">
        <v>40.9</v>
      </c>
      <c r="F50" s="17">
        <v>41.9</v>
      </c>
      <c r="G50" s="17">
        <v>43.1</v>
      </c>
      <c r="H50" s="17">
        <v>44.3</v>
      </c>
      <c r="I50" s="26">
        <f>H50-B50</f>
        <v>10.299999999999997</v>
      </c>
      <c r="J50" s="27">
        <f>I50/B50</f>
        <v>0.30294117647058816</v>
      </c>
      <c r="K50" s="41" t="s">
        <v>30</v>
      </c>
    </row>
    <row r="51" spans="1:12" s="35" customFormat="1" x14ac:dyDescent="0.3">
      <c r="A51" s="24" t="s">
        <v>42</v>
      </c>
      <c r="B51" s="17">
        <v>66</v>
      </c>
      <c r="C51" s="17">
        <v>74.665999999999997</v>
      </c>
      <c r="D51" s="17">
        <v>78.215999999999994</v>
      </c>
      <c r="E51" s="17">
        <v>80.278000000000006</v>
      </c>
      <c r="F51" s="17">
        <v>82.614999999999995</v>
      </c>
      <c r="G51" s="17">
        <v>85.093000000000004</v>
      </c>
      <c r="H51" s="17">
        <v>87.572999999999993</v>
      </c>
      <c r="I51" s="26">
        <f>H51-B51</f>
        <v>21.572999999999993</v>
      </c>
      <c r="J51" s="27">
        <f>I51/B51</f>
        <v>0.32686363636363625</v>
      </c>
      <c r="K51" s="37" t="s">
        <v>30</v>
      </c>
    </row>
    <row r="52" spans="1:12" s="35" customFormat="1" x14ac:dyDescent="0.3">
      <c r="A52" s="24" t="s">
        <v>43</v>
      </c>
      <c r="B52" s="17">
        <v>4.2110000000000003</v>
      </c>
      <c r="C52" s="17">
        <v>4.3170000000000002</v>
      </c>
      <c r="D52" s="17">
        <v>4.6840000000000002</v>
      </c>
      <c r="E52" s="17">
        <v>5.0510000000000002</v>
      </c>
      <c r="F52" s="17">
        <v>5.45</v>
      </c>
      <c r="G52" s="17">
        <v>5.85</v>
      </c>
      <c r="H52" s="17">
        <v>6.25</v>
      </c>
      <c r="I52" s="26">
        <f>H52-B52</f>
        <v>2.0389999999999997</v>
      </c>
      <c r="J52" s="27">
        <f>I52/B52</f>
        <v>0.48420802659700773</v>
      </c>
      <c r="K52" s="37" t="s">
        <v>30</v>
      </c>
    </row>
    <row r="53" spans="1:12" s="35" customFormat="1" x14ac:dyDescent="0.3">
      <c r="A53" s="24" t="s">
        <v>44</v>
      </c>
      <c r="B53" s="17">
        <v>24.24</v>
      </c>
      <c r="C53" s="17">
        <v>25.798999999999999</v>
      </c>
      <c r="D53" s="17">
        <v>27.358000000000001</v>
      </c>
      <c r="E53" s="17">
        <v>28.917000000000002</v>
      </c>
      <c r="F53" s="17">
        <v>30.475999999999999</v>
      </c>
      <c r="G53" s="17">
        <v>32.034999999999997</v>
      </c>
      <c r="H53" s="17">
        <v>33.593000000000004</v>
      </c>
      <c r="I53" s="26">
        <f>H53-B53</f>
        <v>9.3530000000000051</v>
      </c>
      <c r="J53" s="27">
        <f>I53/B53</f>
        <v>0.38584983498349856</v>
      </c>
      <c r="K53" s="37" t="s">
        <v>30</v>
      </c>
    </row>
    <row r="54" spans="1:12" x14ac:dyDescent="0.3">
      <c r="A54" s="24" t="s">
        <v>45</v>
      </c>
      <c r="B54" s="17">
        <v>17.247</v>
      </c>
      <c r="C54" s="17">
        <v>18.675000000000001</v>
      </c>
      <c r="D54" s="17">
        <v>19.989000000000001</v>
      </c>
      <c r="E54" s="17">
        <v>21.212</v>
      </c>
      <c r="F54" s="17">
        <v>22.434000000000001</v>
      </c>
      <c r="G54" s="17">
        <v>23.555</v>
      </c>
      <c r="H54" s="17">
        <v>24.675999999999998</v>
      </c>
      <c r="I54" s="26">
        <f>H54-B54</f>
        <v>7.4289999999999985</v>
      </c>
      <c r="J54" s="27">
        <f>I54/B54</f>
        <v>0.43074157824549186</v>
      </c>
      <c r="K54" s="37" t="s">
        <v>30</v>
      </c>
    </row>
    <row r="55" spans="1:12" x14ac:dyDescent="0.3">
      <c r="A55" s="24"/>
      <c r="B55" s="17"/>
      <c r="C55" s="17"/>
      <c r="D55" s="17"/>
      <c r="E55" s="17"/>
      <c r="F55" s="17"/>
      <c r="G55" s="17"/>
      <c r="H55" s="17"/>
      <c r="I55" s="24"/>
      <c r="J55" s="21"/>
      <c r="K55" s="37"/>
    </row>
    <row r="56" spans="1:12" x14ac:dyDescent="0.3">
      <c r="A56" s="26" t="s">
        <v>46</v>
      </c>
      <c r="B56" s="29">
        <f t="shared" ref="B56:H56" si="9">SUM(B50:B54)</f>
        <v>145.69799999999998</v>
      </c>
      <c r="C56" s="29">
        <f t="shared" si="9"/>
        <v>160.25700000000001</v>
      </c>
      <c r="D56" s="29">
        <f t="shared" si="9"/>
        <v>169.74699999999999</v>
      </c>
      <c r="E56" s="29">
        <f t="shared" si="9"/>
        <v>176.358</v>
      </c>
      <c r="F56" s="29">
        <f t="shared" si="9"/>
        <v>182.87499999999997</v>
      </c>
      <c r="G56" s="29">
        <f t="shared" si="9"/>
        <v>189.63300000000001</v>
      </c>
      <c r="H56" s="29">
        <f t="shared" si="9"/>
        <v>196.392</v>
      </c>
      <c r="I56" s="26">
        <f>SUM(H56-B56)</f>
        <v>50.694000000000017</v>
      </c>
      <c r="J56" s="27">
        <f>SUM(I56/B56)</f>
        <v>0.34793888728740285</v>
      </c>
      <c r="K56" s="37" t="s">
        <v>30</v>
      </c>
    </row>
    <row r="57" spans="1:12" x14ac:dyDescent="0.3">
      <c r="A57" s="26" t="s">
        <v>47</v>
      </c>
      <c r="B57" s="29"/>
      <c r="C57" s="29"/>
      <c r="D57" s="29"/>
      <c r="E57" s="29"/>
      <c r="F57" s="29"/>
      <c r="G57" s="29"/>
      <c r="H57" s="29"/>
      <c r="I57" s="26"/>
      <c r="J57" s="27"/>
      <c r="K57" s="28"/>
    </row>
    <row r="58" spans="1:12" x14ac:dyDescent="0.3">
      <c r="A58" s="26"/>
      <c r="B58" s="29"/>
      <c r="C58" s="29"/>
      <c r="D58" s="29"/>
      <c r="E58" s="29"/>
      <c r="F58" s="29"/>
      <c r="G58" s="29"/>
      <c r="H58" s="29"/>
      <c r="I58" s="26"/>
      <c r="J58" s="27"/>
      <c r="K58" s="28"/>
    </row>
    <row r="59" spans="1:12" x14ac:dyDescent="0.3">
      <c r="A59" s="26" t="s">
        <v>48</v>
      </c>
      <c r="B59" s="29">
        <f t="shared" ref="B59:H59" si="10">SUM(B9+B10+B18+B19+B20+B24+B25+B26+B27+B41,B43+B44+B45+B52+B53)</f>
        <v>1487.847</v>
      </c>
      <c r="C59" s="29">
        <f t="shared" si="10"/>
        <v>1611.0039999999999</v>
      </c>
      <c r="D59" s="29">
        <f t="shared" si="10"/>
        <v>1725.5009999999997</v>
      </c>
      <c r="E59" s="29">
        <f t="shared" si="10"/>
        <v>1842.1480000000001</v>
      </c>
      <c r="F59" s="29">
        <f t="shared" si="10"/>
        <v>1951.7260000000003</v>
      </c>
      <c r="G59" s="29">
        <f t="shared" si="10"/>
        <v>2050.2069999999999</v>
      </c>
      <c r="H59" s="29">
        <f t="shared" si="10"/>
        <v>2128.8759999999997</v>
      </c>
      <c r="I59" s="26">
        <f>SUM(H59-B59)</f>
        <v>641.02899999999977</v>
      </c>
      <c r="J59" s="27">
        <f>I59/B59</f>
        <v>0.43084335956586917</v>
      </c>
      <c r="K59" s="28">
        <f>I59/I63</f>
        <v>0.59192142298490391</v>
      </c>
    </row>
    <row r="60" spans="1:12" x14ac:dyDescent="0.3">
      <c r="A60" s="26"/>
      <c r="B60" s="29"/>
      <c r="C60" s="29"/>
      <c r="D60" s="29"/>
      <c r="E60" s="29"/>
      <c r="F60" s="29"/>
      <c r="G60" s="29"/>
      <c r="H60" s="29"/>
      <c r="I60" s="26"/>
      <c r="J60" s="27"/>
      <c r="K60" s="28"/>
    </row>
    <row r="61" spans="1:12" x14ac:dyDescent="0.3">
      <c r="A61" s="26" t="s">
        <v>49</v>
      </c>
      <c r="B61" s="29">
        <f t="shared" ref="B61:H61" si="11">SUM(B14+B17+B28+B29+B34+B35+B36+B50+B51)</f>
        <v>1765.0889999999999</v>
      </c>
      <c r="C61" s="29">
        <f t="shared" si="11"/>
        <v>1847.5169999999996</v>
      </c>
      <c r="D61" s="29">
        <f t="shared" si="11"/>
        <v>1939.9829999999997</v>
      </c>
      <c r="E61" s="29">
        <f t="shared" si="11"/>
        <v>2026.6139999999998</v>
      </c>
      <c r="F61" s="29">
        <f t="shared" si="11"/>
        <v>2102.884</v>
      </c>
      <c r="G61" s="29">
        <f t="shared" si="11"/>
        <v>2182.4689999999996</v>
      </c>
      <c r="H61" s="29">
        <f t="shared" si="11"/>
        <v>2262.6379999999999</v>
      </c>
      <c r="I61" s="26">
        <f>SUM(H61-B61)</f>
        <v>497.54899999999998</v>
      </c>
      <c r="J61" s="27">
        <f>I61/B61</f>
        <v>0.28188323648269292</v>
      </c>
      <c r="K61" s="28">
        <f>I61/I63</f>
        <v>0.4594330554229466</v>
      </c>
    </row>
    <row r="62" spans="1:12" s="16" customFormat="1" x14ac:dyDescent="0.3">
      <c r="A62" s="26"/>
      <c r="B62" s="29"/>
      <c r="C62" s="29"/>
      <c r="D62" s="29"/>
      <c r="E62" s="29"/>
      <c r="F62" s="29"/>
      <c r="G62" s="29"/>
      <c r="H62" s="29"/>
      <c r="I62" s="26"/>
      <c r="J62" s="27"/>
      <c r="K62" s="28"/>
      <c r="L62" s="1"/>
    </row>
    <row r="63" spans="1:12" s="16" customFormat="1" x14ac:dyDescent="0.3">
      <c r="A63" s="43" t="s">
        <v>50</v>
      </c>
      <c r="B63" s="44">
        <f t="shared" ref="B63:H63" si="12">SUM(B8,B9,B10,B14,B17,B18,B19,B20,B24,B25,B26,B27,B28,B29)</f>
        <v>3161.51</v>
      </c>
      <c r="C63" s="44">
        <f t="shared" si="12"/>
        <v>3363.9649999999997</v>
      </c>
      <c r="D63" s="44">
        <f t="shared" si="12"/>
        <v>3571.011</v>
      </c>
      <c r="E63" s="44">
        <f t="shared" si="12"/>
        <v>3769.9639999999999</v>
      </c>
      <c r="F63" s="44">
        <f t="shared" si="12"/>
        <v>3950.1669999999999</v>
      </c>
      <c r="G63" s="44">
        <f t="shared" si="12"/>
        <v>4110.6100000000006</v>
      </c>
      <c r="H63" s="44">
        <f t="shared" si="12"/>
        <v>4244.472999999999</v>
      </c>
      <c r="I63" s="43">
        <f>SUM(H63-B63)</f>
        <v>1082.9629999999988</v>
      </c>
      <c r="J63" s="45">
        <f>SUM(I63/B63)</f>
        <v>0.34254612511110161</v>
      </c>
      <c r="K63" s="28">
        <f>SUM(I63/I63)</f>
        <v>1</v>
      </c>
      <c r="L63" s="46"/>
    </row>
    <row r="64" spans="1:12" s="16" customFormat="1" x14ac:dyDescent="0.3">
      <c r="A64" s="26"/>
      <c r="B64" s="29"/>
      <c r="C64" s="29"/>
      <c r="D64" s="29"/>
      <c r="E64" s="29"/>
      <c r="F64" s="29"/>
      <c r="G64" s="29"/>
      <c r="H64" s="29"/>
      <c r="I64" s="26"/>
      <c r="J64" s="27"/>
      <c r="K64" s="28"/>
      <c r="L64" s="1"/>
    </row>
    <row r="65" spans="1:12" s="42" customFormat="1" x14ac:dyDescent="0.3">
      <c r="A65" s="43" t="s">
        <v>51</v>
      </c>
      <c r="B65" s="47">
        <f t="shared" ref="B65:H65" si="13">SUM(B8,B9,B10,B14,B17,B18,B19,B20,B24,B25,B26,B27,B50,B28,B29,B44,B34,B35,B36,B41,B43,B45,B51,B52,B53,B54)</f>
        <v>4068.4539999999997</v>
      </c>
      <c r="C65" s="47">
        <f t="shared" si="13"/>
        <v>4323.4759999999997</v>
      </c>
      <c r="D65" s="47">
        <f t="shared" si="13"/>
        <v>4580.5930000000017</v>
      </c>
      <c r="E65" s="47">
        <f t="shared" si="13"/>
        <v>4827.8280000000013</v>
      </c>
      <c r="F65" s="47">
        <f t="shared" si="13"/>
        <v>5055.2669999999998</v>
      </c>
      <c r="G65" s="47">
        <f t="shared" si="13"/>
        <v>5268.0370000000012</v>
      </c>
      <c r="H65" s="48">
        <f t="shared" si="13"/>
        <v>5461.58</v>
      </c>
      <c r="I65" s="43">
        <f>SUM(H65-B65)</f>
        <v>1393.1260000000002</v>
      </c>
      <c r="J65" s="45">
        <f>I65/B65</f>
        <v>0.34242147017024166</v>
      </c>
      <c r="K65" s="49"/>
      <c r="L65" s="16"/>
    </row>
    <row r="66" spans="1:12" s="42" customFormat="1" x14ac:dyDescent="0.3">
      <c r="A66" s="42" t="s">
        <v>52</v>
      </c>
      <c r="I66" s="29"/>
      <c r="J66" s="30"/>
    </row>
    <row r="67" spans="1:12" s="42" customFormat="1" x14ac:dyDescent="0.3">
      <c r="A67" s="42" t="s">
        <v>53</v>
      </c>
      <c r="I67" s="29"/>
      <c r="J67" s="30"/>
    </row>
    <row r="68" spans="1:12" s="42" customFormat="1" x14ac:dyDescent="0.3">
      <c r="A68" s="42" t="s">
        <v>54</v>
      </c>
      <c r="I68" s="29"/>
      <c r="J68" s="30"/>
    </row>
    <row r="69" spans="1:12" s="42" customFormat="1" x14ac:dyDescent="0.3">
      <c r="A69" s="42" t="s">
        <v>55</v>
      </c>
      <c r="I69" s="29"/>
      <c r="J69" s="30"/>
    </row>
    <row r="70" spans="1:12" s="42" customFormat="1" x14ac:dyDescent="0.3">
      <c r="A70" s="42" t="s">
        <v>56</v>
      </c>
      <c r="I70" s="29"/>
      <c r="J70" s="30"/>
    </row>
    <row r="71" spans="1:12" s="42" customFormat="1" x14ac:dyDescent="0.3">
      <c r="A71" s="42" t="s">
        <v>57</v>
      </c>
      <c r="I71" s="25"/>
      <c r="J71" s="25"/>
    </row>
    <row r="72" spans="1:12" s="42" customFormat="1" x14ac:dyDescent="0.3">
      <c r="C72" s="25"/>
      <c r="D72" s="25"/>
      <c r="E72" s="25"/>
      <c r="F72" s="25"/>
      <c r="G72" s="25"/>
      <c r="H72" s="25"/>
      <c r="I72" s="25"/>
      <c r="J72" s="25"/>
    </row>
    <row r="73" spans="1:12" s="42" customFormat="1" x14ac:dyDescent="0.3">
      <c r="B73" s="50"/>
      <c r="C73" s="51"/>
      <c r="D73" s="51"/>
      <c r="E73" s="50"/>
      <c r="F73" s="51"/>
      <c r="G73" s="51"/>
      <c r="H73" s="50"/>
      <c r="I73" s="29"/>
      <c r="J73" s="30"/>
    </row>
  </sheetData>
  <mergeCells count="2">
    <mergeCell ref="I2:J4"/>
    <mergeCell ref="I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1C82B-332B-40D3-9882-845F853C11BA}">
  <dimension ref="A1:P20"/>
  <sheetViews>
    <sheetView workbookViewId="0">
      <selection activeCell="G17" sqref="G17:I17"/>
    </sheetView>
  </sheetViews>
  <sheetFormatPr defaultRowHeight="13" x14ac:dyDescent="0.3"/>
  <cols>
    <col min="1" max="1" width="18.81640625" style="1" bestFit="1" customWidth="1"/>
    <col min="2" max="6" width="8.81640625" style="1" customWidth="1"/>
    <col min="7" max="7" width="8.81640625" style="75" customWidth="1"/>
    <col min="8" max="12" width="8.81640625" style="1" customWidth="1"/>
    <col min="13" max="14" width="8.6328125" style="1" bestFit="1" customWidth="1"/>
    <col min="15" max="16" width="12.08984375" style="1" bestFit="1" customWidth="1"/>
    <col min="17" max="161" width="8.7265625" style="1"/>
    <col min="162" max="162" width="11" style="1" customWidth="1"/>
    <col min="163" max="163" width="0.54296875" style="1" customWidth="1"/>
    <col min="164" max="164" width="26.453125" style="1" customWidth="1"/>
    <col min="165" max="170" width="0" style="1" hidden="1" customWidth="1"/>
    <col min="171" max="178" width="8.81640625" style="1" customWidth="1"/>
    <col min="179" max="179" width="8.7265625" style="1"/>
    <col min="180" max="180" width="9.81640625" style="1" customWidth="1"/>
    <col min="181" max="181" width="13.7265625" style="1" customWidth="1"/>
    <col min="182" max="182" width="8.7265625" style="1"/>
    <col min="183" max="183" width="10.7265625" style="1" customWidth="1"/>
    <col min="184" max="184" width="19.1796875" style="1" customWidth="1"/>
    <col min="185" max="186" width="9.54296875" style="1" customWidth="1"/>
    <col min="187" max="187" width="25.26953125" style="1" customWidth="1"/>
    <col min="188" max="215" width="9.54296875" style="1" customWidth="1"/>
    <col min="216" max="417" width="8.7265625" style="1"/>
    <col min="418" max="418" width="11" style="1" customWidth="1"/>
    <col min="419" max="419" width="0.54296875" style="1" customWidth="1"/>
    <col min="420" max="420" width="26.453125" style="1" customWidth="1"/>
    <col min="421" max="426" width="0" style="1" hidden="1" customWidth="1"/>
    <col min="427" max="434" width="8.81640625" style="1" customWidth="1"/>
    <col min="435" max="435" width="8.7265625" style="1"/>
    <col min="436" max="436" width="9.81640625" style="1" customWidth="1"/>
    <col min="437" max="437" width="13.7265625" style="1" customWidth="1"/>
    <col min="438" max="438" width="8.7265625" style="1"/>
    <col min="439" max="439" width="10.7265625" style="1" customWidth="1"/>
    <col min="440" max="440" width="19.1796875" style="1" customWidth="1"/>
    <col min="441" max="442" width="9.54296875" style="1" customWidth="1"/>
    <col min="443" max="443" width="25.26953125" style="1" customWidth="1"/>
    <col min="444" max="471" width="9.54296875" style="1" customWidth="1"/>
    <col min="472" max="673" width="8.7265625" style="1"/>
    <col min="674" max="674" width="11" style="1" customWidth="1"/>
    <col min="675" max="675" width="0.54296875" style="1" customWidth="1"/>
    <col min="676" max="676" width="26.453125" style="1" customWidth="1"/>
    <col min="677" max="682" width="0" style="1" hidden="1" customWidth="1"/>
    <col min="683" max="690" width="8.81640625" style="1" customWidth="1"/>
    <col min="691" max="691" width="8.7265625" style="1"/>
    <col min="692" max="692" width="9.81640625" style="1" customWidth="1"/>
    <col min="693" max="693" width="13.7265625" style="1" customWidth="1"/>
    <col min="694" max="694" width="8.7265625" style="1"/>
    <col min="695" max="695" width="10.7265625" style="1" customWidth="1"/>
    <col min="696" max="696" width="19.1796875" style="1" customWidth="1"/>
    <col min="697" max="698" width="9.54296875" style="1" customWidth="1"/>
    <col min="699" max="699" width="25.26953125" style="1" customWidth="1"/>
    <col min="700" max="727" width="9.54296875" style="1" customWidth="1"/>
    <col min="728" max="929" width="8.7265625" style="1"/>
    <col min="930" max="930" width="11" style="1" customWidth="1"/>
    <col min="931" max="931" width="0.54296875" style="1" customWidth="1"/>
    <col min="932" max="932" width="26.453125" style="1" customWidth="1"/>
    <col min="933" max="938" width="0" style="1" hidden="1" customWidth="1"/>
    <col min="939" max="946" width="8.81640625" style="1" customWidth="1"/>
    <col min="947" max="947" width="8.7265625" style="1"/>
    <col min="948" max="948" width="9.81640625" style="1" customWidth="1"/>
    <col min="949" max="949" width="13.7265625" style="1" customWidth="1"/>
    <col min="950" max="950" width="8.7265625" style="1"/>
    <col min="951" max="951" width="10.7265625" style="1" customWidth="1"/>
    <col min="952" max="952" width="19.1796875" style="1" customWidth="1"/>
    <col min="953" max="954" width="9.54296875" style="1" customWidth="1"/>
    <col min="955" max="955" width="25.26953125" style="1" customWidth="1"/>
    <col min="956" max="983" width="9.54296875" style="1" customWidth="1"/>
    <col min="984" max="1185" width="8.7265625" style="1"/>
    <col min="1186" max="1186" width="11" style="1" customWidth="1"/>
    <col min="1187" max="1187" width="0.54296875" style="1" customWidth="1"/>
    <col min="1188" max="1188" width="26.453125" style="1" customWidth="1"/>
    <col min="1189" max="1194" width="0" style="1" hidden="1" customWidth="1"/>
    <col min="1195" max="1202" width="8.81640625" style="1" customWidth="1"/>
    <col min="1203" max="1203" width="8.7265625" style="1"/>
    <col min="1204" max="1204" width="9.81640625" style="1" customWidth="1"/>
    <col min="1205" max="1205" width="13.7265625" style="1" customWidth="1"/>
    <col min="1206" max="1206" width="8.7265625" style="1"/>
    <col min="1207" max="1207" width="10.7265625" style="1" customWidth="1"/>
    <col min="1208" max="1208" width="19.1796875" style="1" customWidth="1"/>
    <col min="1209" max="1210" width="9.54296875" style="1" customWidth="1"/>
    <col min="1211" max="1211" width="25.26953125" style="1" customWidth="1"/>
    <col min="1212" max="1239" width="9.54296875" style="1" customWidth="1"/>
    <col min="1240" max="1441" width="8.7265625" style="1"/>
    <col min="1442" max="1442" width="11" style="1" customWidth="1"/>
    <col min="1443" max="1443" width="0.54296875" style="1" customWidth="1"/>
    <col min="1444" max="1444" width="26.453125" style="1" customWidth="1"/>
    <col min="1445" max="1450" width="0" style="1" hidden="1" customWidth="1"/>
    <col min="1451" max="1458" width="8.81640625" style="1" customWidth="1"/>
    <col min="1459" max="1459" width="8.7265625" style="1"/>
    <col min="1460" max="1460" width="9.81640625" style="1" customWidth="1"/>
    <col min="1461" max="1461" width="13.7265625" style="1" customWidth="1"/>
    <col min="1462" max="1462" width="8.7265625" style="1"/>
    <col min="1463" max="1463" width="10.7265625" style="1" customWidth="1"/>
    <col min="1464" max="1464" width="19.1796875" style="1" customWidth="1"/>
    <col min="1465" max="1466" width="9.54296875" style="1" customWidth="1"/>
    <col min="1467" max="1467" width="25.26953125" style="1" customWidth="1"/>
    <col min="1468" max="1495" width="9.54296875" style="1" customWidth="1"/>
    <col min="1496" max="1697" width="8.7265625" style="1"/>
    <col min="1698" max="1698" width="11" style="1" customWidth="1"/>
    <col min="1699" max="1699" width="0.54296875" style="1" customWidth="1"/>
    <col min="1700" max="1700" width="26.453125" style="1" customWidth="1"/>
    <col min="1701" max="1706" width="0" style="1" hidden="1" customWidth="1"/>
    <col min="1707" max="1714" width="8.81640625" style="1" customWidth="1"/>
    <col min="1715" max="1715" width="8.7265625" style="1"/>
    <col min="1716" max="1716" width="9.81640625" style="1" customWidth="1"/>
    <col min="1717" max="1717" width="13.7265625" style="1" customWidth="1"/>
    <col min="1718" max="1718" width="8.7265625" style="1"/>
    <col min="1719" max="1719" width="10.7265625" style="1" customWidth="1"/>
    <col min="1720" max="1720" width="19.1796875" style="1" customWidth="1"/>
    <col min="1721" max="1722" width="9.54296875" style="1" customWidth="1"/>
    <col min="1723" max="1723" width="25.26953125" style="1" customWidth="1"/>
    <col min="1724" max="1751" width="9.54296875" style="1" customWidth="1"/>
    <col min="1752" max="1953" width="8.7265625" style="1"/>
    <col min="1954" max="1954" width="11" style="1" customWidth="1"/>
    <col min="1955" max="1955" width="0.54296875" style="1" customWidth="1"/>
    <col min="1956" max="1956" width="26.453125" style="1" customWidth="1"/>
    <col min="1957" max="1962" width="0" style="1" hidden="1" customWidth="1"/>
    <col min="1963" max="1970" width="8.81640625" style="1" customWidth="1"/>
    <col min="1971" max="1971" width="8.7265625" style="1"/>
    <col min="1972" max="1972" width="9.81640625" style="1" customWidth="1"/>
    <col min="1973" max="1973" width="13.7265625" style="1" customWidth="1"/>
    <col min="1974" max="1974" width="8.7265625" style="1"/>
    <col min="1975" max="1975" width="10.7265625" style="1" customWidth="1"/>
    <col min="1976" max="1976" width="19.1796875" style="1" customWidth="1"/>
    <col min="1977" max="1978" width="9.54296875" style="1" customWidth="1"/>
    <col min="1979" max="1979" width="25.26953125" style="1" customWidth="1"/>
    <col min="1980" max="2007" width="9.54296875" style="1" customWidth="1"/>
    <col min="2008" max="2209" width="8.7265625" style="1"/>
    <col min="2210" max="2210" width="11" style="1" customWidth="1"/>
    <col min="2211" max="2211" width="0.54296875" style="1" customWidth="1"/>
    <col min="2212" max="2212" width="26.453125" style="1" customWidth="1"/>
    <col min="2213" max="2218" width="0" style="1" hidden="1" customWidth="1"/>
    <col min="2219" max="2226" width="8.81640625" style="1" customWidth="1"/>
    <col min="2227" max="2227" width="8.7265625" style="1"/>
    <col min="2228" max="2228" width="9.81640625" style="1" customWidth="1"/>
    <col min="2229" max="2229" width="13.7265625" style="1" customWidth="1"/>
    <col min="2230" max="2230" width="8.7265625" style="1"/>
    <col min="2231" max="2231" width="10.7265625" style="1" customWidth="1"/>
    <col min="2232" max="2232" width="19.1796875" style="1" customWidth="1"/>
    <col min="2233" max="2234" width="9.54296875" style="1" customWidth="1"/>
    <col min="2235" max="2235" width="25.26953125" style="1" customWidth="1"/>
    <col min="2236" max="2263" width="9.54296875" style="1" customWidth="1"/>
    <col min="2264" max="2465" width="8.7265625" style="1"/>
    <col min="2466" max="2466" width="11" style="1" customWidth="1"/>
    <col min="2467" max="2467" width="0.54296875" style="1" customWidth="1"/>
    <col min="2468" max="2468" width="26.453125" style="1" customWidth="1"/>
    <col min="2469" max="2474" width="0" style="1" hidden="1" customWidth="1"/>
    <col min="2475" max="2482" width="8.81640625" style="1" customWidth="1"/>
    <col min="2483" max="2483" width="8.7265625" style="1"/>
    <col min="2484" max="2484" width="9.81640625" style="1" customWidth="1"/>
    <col min="2485" max="2485" width="13.7265625" style="1" customWidth="1"/>
    <col min="2486" max="2486" width="8.7265625" style="1"/>
    <col min="2487" max="2487" width="10.7265625" style="1" customWidth="1"/>
    <col min="2488" max="2488" width="19.1796875" style="1" customWidth="1"/>
    <col min="2489" max="2490" width="9.54296875" style="1" customWidth="1"/>
    <col min="2491" max="2491" width="25.26953125" style="1" customWidth="1"/>
    <col min="2492" max="2519" width="9.54296875" style="1" customWidth="1"/>
    <col min="2520" max="2721" width="8.7265625" style="1"/>
    <col min="2722" max="2722" width="11" style="1" customWidth="1"/>
    <col min="2723" max="2723" width="0.54296875" style="1" customWidth="1"/>
    <col min="2724" max="2724" width="26.453125" style="1" customWidth="1"/>
    <col min="2725" max="2730" width="0" style="1" hidden="1" customWidth="1"/>
    <col min="2731" max="2738" width="8.81640625" style="1" customWidth="1"/>
    <col min="2739" max="2739" width="8.7265625" style="1"/>
    <col min="2740" max="2740" width="9.81640625" style="1" customWidth="1"/>
    <col min="2741" max="2741" width="13.7265625" style="1" customWidth="1"/>
    <col min="2742" max="2742" width="8.7265625" style="1"/>
    <col min="2743" max="2743" width="10.7265625" style="1" customWidth="1"/>
    <col min="2744" max="2744" width="19.1796875" style="1" customWidth="1"/>
    <col min="2745" max="2746" width="9.54296875" style="1" customWidth="1"/>
    <col min="2747" max="2747" width="25.26953125" style="1" customWidth="1"/>
    <col min="2748" max="2775" width="9.54296875" style="1" customWidth="1"/>
    <col min="2776" max="2977" width="8.7265625" style="1"/>
    <col min="2978" max="2978" width="11" style="1" customWidth="1"/>
    <col min="2979" max="2979" width="0.54296875" style="1" customWidth="1"/>
    <col min="2980" max="2980" width="26.453125" style="1" customWidth="1"/>
    <col min="2981" max="2986" width="0" style="1" hidden="1" customWidth="1"/>
    <col min="2987" max="2994" width="8.81640625" style="1" customWidth="1"/>
    <col min="2995" max="2995" width="8.7265625" style="1"/>
    <col min="2996" max="2996" width="9.81640625" style="1" customWidth="1"/>
    <col min="2997" max="2997" width="13.7265625" style="1" customWidth="1"/>
    <col min="2998" max="2998" width="8.7265625" style="1"/>
    <col min="2999" max="2999" width="10.7265625" style="1" customWidth="1"/>
    <col min="3000" max="3000" width="19.1796875" style="1" customWidth="1"/>
    <col min="3001" max="3002" width="9.54296875" style="1" customWidth="1"/>
    <col min="3003" max="3003" width="25.26953125" style="1" customWidth="1"/>
    <col min="3004" max="3031" width="9.54296875" style="1" customWidth="1"/>
    <col min="3032" max="3233" width="8.7265625" style="1"/>
    <col min="3234" max="3234" width="11" style="1" customWidth="1"/>
    <col min="3235" max="3235" width="0.54296875" style="1" customWidth="1"/>
    <col min="3236" max="3236" width="26.453125" style="1" customWidth="1"/>
    <col min="3237" max="3242" width="0" style="1" hidden="1" customWidth="1"/>
    <col min="3243" max="3250" width="8.81640625" style="1" customWidth="1"/>
    <col min="3251" max="3251" width="8.7265625" style="1"/>
    <col min="3252" max="3252" width="9.81640625" style="1" customWidth="1"/>
    <col min="3253" max="3253" width="13.7265625" style="1" customWidth="1"/>
    <col min="3254" max="3254" width="8.7265625" style="1"/>
    <col min="3255" max="3255" width="10.7265625" style="1" customWidth="1"/>
    <col min="3256" max="3256" width="19.1796875" style="1" customWidth="1"/>
    <col min="3257" max="3258" width="9.54296875" style="1" customWidth="1"/>
    <col min="3259" max="3259" width="25.26953125" style="1" customWidth="1"/>
    <col min="3260" max="3287" width="9.54296875" style="1" customWidth="1"/>
    <col min="3288" max="3489" width="8.7265625" style="1"/>
    <col min="3490" max="3490" width="11" style="1" customWidth="1"/>
    <col min="3491" max="3491" width="0.54296875" style="1" customWidth="1"/>
    <col min="3492" max="3492" width="26.453125" style="1" customWidth="1"/>
    <col min="3493" max="3498" width="0" style="1" hidden="1" customWidth="1"/>
    <col min="3499" max="3506" width="8.81640625" style="1" customWidth="1"/>
    <col min="3507" max="3507" width="8.7265625" style="1"/>
    <col min="3508" max="3508" width="9.81640625" style="1" customWidth="1"/>
    <col min="3509" max="3509" width="13.7265625" style="1" customWidth="1"/>
    <col min="3510" max="3510" width="8.7265625" style="1"/>
    <col min="3511" max="3511" width="10.7265625" style="1" customWidth="1"/>
    <col min="3512" max="3512" width="19.1796875" style="1" customWidth="1"/>
    <col min="3513" max="3514" width="9.54296875" style="1" customWidth="1"/>
    <col min="3515" max="3515" width="25.26953125" style="1" customWidth="1"/>
    <col min="3516" max="3543" width="9.54296875" style="1" customWidth="1"/>
    <col min="3544" max="3745" width="8.7265625" style="1"/>
    <col min="3746" max="3746" width="11" style="1" customWidth="1"/>
    <col min="3747" max="3747" width="0.54296875" style="1" customWidth="1"/>
    <col min="3748" max="3748" width="26.453125" style="1" customWidth="1"/>
    <col min="3749" max="3754" width="0" style="1" hidden="1" customWidth="1"/>
    <col min="3755" max="3762" width="8.81640625" style="1" customWidth="1"/>
    <col min="3763" max="3763" width="8.7265625" style="1"/>
    <col min="3764" max="3764" width="9.81640625" style="1" customWidth="1"/>
    <col min="3765" max="3765" width="13.7265625" style="1" customWidth="1"/>
    <col min="3766" max="3766" width="8.7265625" style="1"/>
    <col min="3767" max="3767" width="10.7265625" style="1" customWidth="1"/>
    <col min="3768" max="3768" width="19.1796875" style="1" customWidth="1"/>
    <col min="3769" max="3770" width="9.54296875" style="1" customWidth="1"/>
    <col min="3771" max="3771" width="25.26953125" style="1" customWidth="1"/>
    <col min="3772" max="3799" width="9.54296875" style="1" customWidth="1"/>
    <col min="3800" max="4001" width="8.7265625" style="1"/>
    <col min="4002" max="4002" width="11" style="1" customWidth="1"/>
    <col min="4003" max="4003" width="0.54296875" style="1" customWidth="1"/>
    <col min="4004" max="4004" width="26.453125" style="1" customWidth="1"/>
    <col min="4005" max="4010" width="0" style="1" hidden="1" customWidth="1"/>
    <col min="4011" max="4018" width="8.81640625" style="1" customWidth="1"/>
    <col min="4019" max="4019" width="8.7265625" style="1"/>
    <col min="4020" max="4020" width="9.81640625" style="1" customWidth="1"/>
    <col min="4021" max="4021" width="13.7265625" style="1" customWidth="1"/>
    <col min="4022" max="4022" width="8.7265625" style="1"/>
    <col min="4023" max="4023" width="10.7265625" style="1" customWidth="1"/>
    <col min="4024" max="4024" width="19.1796875" style="1" customWidth="1"/>
    <col min="4025" max="4026" width="9.54296875" style="1" customWidth="1"/>
    <col min="4027" max="4027" width="25.26953125" style="1" customWidth="1"/>
    <col min="4028" max="4055" width="9.54296875" style="1" customWidth="1"/>
    <col min="4056" max="4257" width="8.7265625" style="1"/>
    <col min="4258" max="4258" width="11" style="1" customWidth="1"/>
    <col min="4259" max="4259" width="0.54296875" style="1" customWidth="1"/>
    <col min="4260" max="4260" width="26.453125" style="1" customWidth="1"/>
    <col min="4261" max="4266" width="0" style="1" hidden="1" customWidth="1"/>
    <col min="4267" max="4274" width="8.81640625" style="1" customWidth="1"/>
    <col min="4275" max="4275" width="8.7265625" style="1"/>
    <col min="4276" max="4276" width="9.81640625" style="1" customWidth="1"/>
    <col min="4277" max="4277" width="13.7265625" style="1" customWidth="1"/>
    <col min="4278" max="4278" width="8.7265625" style="1"/>
    <col min="4279" max="4279" width="10.7265625" style="1" customWidth="1"/>
    <col min="4280" max="4280" width="19.1796875" style="1" customWidth="1"/>
    <col min="4281" max="4282" width="9.54296875" style="1" customWidth="1"/>
    <col min="4283" max="4283" width="25.26953125" style="1" customWidth="1"/>
    <col min="4284" max="4311" width="9.54296875" style="1" customWidth="1"/>
    <col min="4312" max="4513" width="8.7265625" style="1"/>
    <col min="4514" max="4514" width="11" style="1" customWidth="1"/>
    <col min="4515" max="4515" width="0.54296875" style="1" customWidth="1"/>
    <col min="4516" max="4516" width="26.453125" style="1" customWidth="1"/>
    <col min="4517" max="4522" width="0" style="1" hidden="1" customWidth="1"/>
    <col min="4523" max="4530" width="8.81640625" style="1" customWidth="1"/>
    <col min="4531" max="4531" width="8.7265625" style="1"/>
    <col min="4532" max="4532" width="9.81640625" style="1" customWidth="1"/>
    <col min="4533" max="4533" width="13.7265625" style="1" customWidth="1"/>
    <col min="4534" max="4534" width="8.7265625" style="1"/>
    <col min="4535" max="4535" width="10.7265625" style="1" customWidth="1"/>
    <col min="4536" max="4536" width="19.1796875" style="1" customWidth="1"/>
    <col min="4537" max="4538" width="9.54296875" style="1" customWidth="1"/>
    <col min="4539" max="4539" width="25.26953125" style="1" customWidth="1"/>
    <col min="4540" max="4567" width="9.54296875" style="1" customWidth="1"/>
    <col min="4568" max="4769" width="8.7265625" style="1"/>
    <col min="4770" max="4770" width="11" style="1" customWidth="1"/>
    <col min="4771" max="4771" width="0.54296875" style="1" customWidth="1"/>
    <col min="4772" max="4772" width="26.453125" style="1" customWidth="1"/>
    <col min="4773" max="4778" width="0" style="1" hidden="1" customWidth="1"/>
    <col min="4779" max="4786" width="8.81640625" style="1" customWidth="1"/>
    <col min="4787" max="4787" width="8.7265625" style="1"/>
    <col min="4788" max="4788" width="9.81640625" style="1" customWidth="1"/>
    <col min="4789" max="4789" width="13.7265625" style="1" customWidth="1"/>
    <col min="4790" max="4790" width="8.7265625" style="1"/>
    <col min="4791" max="4791" width="10.7265625" style="1" customWidth="1"/>
    <col min="4792" max="4792" width="19.1796875" style="1" customWidth="1"/>
    <col min="4793" max="4794" width="9.54296875" style="1" customWidth="1"/>
    <col min="4795" max="4795" width="25.26953125" style="1" customWidth="1"/>
    <col min="4796" max="4823" width="9.54296875" style="1" customWidth="1"/>
    <col min="4824" max="5025" width="8.7265625" style="1"/>
    <col min="5026" max="5026" width="11" style="1" customWidth="1"/>
    <col min="5027" max="5027" width="0.54296875" style="1" customWidth="1"/>
    <col min="5028" max="5028" width="26.453125" style="1" customWidth="1"/>
    <col min="5029" max="5034" width="0" style="1" hidden="1" customWidth="1"/>
    <col min="5035" max="5042" width="8.81640625" style="1" customWidth="1"/>
    <col min="5043" max="5043" width="8.7265625" style="1"/>
    <col min="5044" max="5044" width="9.81640625" style="1" customWidth="1"/>
    <col min="5045" max="5045" width="13.7265625" style="1" customWidth="1"/>
    <col min="5046" max="5046" width="8.7265625" style="1"/>
    <col min="5047" max="5047" width="10.7265625" style="1" customWidth="1"/>
    <col min="5048" max="5048" width="19.1796875" style="1" customWidth="1"/>
    <col min="5049" max="5050" width="9.54296875" style="1" customWidth="1"/>
    <col min="5051" max="5051" width="25.26953125" style="1" customWidth="1"/>
    <col min="5052" max="5079" width="9.54296875" style="1" customWidth="1"/>
    <col min="5080" max="5281" width="8.7265625" style="1"/>
    <col min="5282" max="5282" width="11" style="1" customWidth="1"/>
    <col min="5283" max="5283" width="0.54296875" style="1" customWidth="1"/>
    <col min="5284" max="5284" width="26.453125" style="1" customWidth="1"/>
    <col min="5285" max="5290" width="0" style="1" hidden="1" customWidth="1"/>
    <col min="5291" max="5298" width="8.81640625" style="1" customWidth="1"/>
    <col min="5299" max="5299" width="8.7265625" style="1"/>
    <col min="5300" max="5300" width="9.81640625" style="1" customWidth="1"/>
    <col min="5301" max="5301" width="13.7265625" style="1" customWidth="1"/>
    <col min="5302" max="5302" width="8.7265625" style="1"/>
    <col min="5303" max="5303" width="10.7265625" style="1" customWidth="1"/>
    <col min="5304" max="5304" width="19.1796875" style="1" customWidth="1"/>
    <col min="5305" max="5306" width="9.54296875" style="1" customWidth="1"/>
    <col min="5307" max="5307" width="25.26953125" style="1" customWidth="1"/>
    <col min="5308" max="5335" width="9.54296875" style="1" customWidth="1"/>
    <col min="5336" max="5537" width="8.7265625" style="1"/>
    <col min="5538" max="5538" width="11" style="1" customWidth="1"/>
    <col min="5539" max="5539" width="0.54296875" style="1" customWidth="1"/>
    <col min="5540" max="5540" width="26.453125" style="1" customWidth="1"/>
    <col min="5541" max="5546" width="0" style="1" hidden="1" customWidth="1"/>
    <col min="5547" max="5554" width="8.81640625" style="1" customWidth="1"/>
    <col min="5555" max="5555" width="8.7265625" style="1"/>
    <col min="5556" max="5556" width="9.81640625" style="1" customWidth="1"/>
    <col min="5557" max="5557" width="13.7265625" style="1" customWidth="1"/>
    <col min="5558" max="5558" width="8.7265625" style="1"/>
    <col min="5559" max="5559" width="10.7265625" style="1" customWidth="1"/>
    <col min="5560" max="5560" width="19.1796875" style="1" customWidth="1"/>
    <col min="5561" max="5562" width="9.54296875" style="1" customWidth="1"/>
    <col min="5563" max="5563" width="25.26953125" style="1" customWidth="1"/>
    <col min="5564" max="5591" width="9.54296875" style="1" customWidth="1"/>
    <col min="5592" max="5793" width="8.7265625" style="1"/>
    <col min="5794" max="5794" width="11" style="1" customWidth="1"/>
    <col min="5795" max="5795" width="0.54296875" style="1" customWidth="1"/>
    <col min="5796" max="5796" width="26.453125" style="1" customWidth="1"/>
    <col min="5797" max="5802" width="0" style="1" hidden="1" customWidth="1"/>
    <col min="5803" max="5810" width="8.81640625" style="1" customWidth="1"/>
    <col min="5811" max="5811" width="8.7265625" style="1"/>
    <col min="5812" max="5812" width="9.81640625" style="1" customWidth="1"/>
    <col min="5813" max="5813" width="13.7265625" style="1" customWidth="1"/>
    <col min="5814" max="5814" width="8.7265625" style="1"/>
    <col min="5815" max="5815" width="10.7265625" style="1" customWidth="1"/>
    <col min="5816" max="5816" width="19.1796875" style="1" customWidth="1"/>
    <col min="5817" max="5818" width="9.54296875" style="1" customWidth="1"/>
    <col min="5819" max="5819" width="25.26953125" style="1" customWidth="1"/>
    <col min="5820" max="5847" width="9.54296875" style="1" customWidth="1"/>
    <col min="5848" max="6049" width="8.7265625" style="1"/>
    <col min="6050" max="6050" width="11" style="1" customWidth="1"/>
    <col min="6051" max="6051" width="0.54296875" style="1" customWidth="1"/>
    <col min="6052" max="6052" width="26.453125" style="1" customWidth="1"/>
    <col min="6053" max="6058" width="0" style="1" hidden="1" customWidth="1"/>
    <col min="6059" max="6066" width="8.81640625" style="1" customWidth="1"/>
    <col min="6067" max="6067" width="8.7265625" style="1"/>
    <col min="6068" max="6068" width="9.81640625" style="1" customWidth="1"/>
    <col min="6069" max="6069" width="13.7265625" style="1" customWidth="1"/>
    <col min="6070" max="6070" width="8.7265625" style="1"/>
    <col min="6071" max="6071" width="10.7265625" style="1" customWidth="1"/>
    <col min="6072" max="6072" width="19.1796875" style="1" customWidth="1"/>
    <col min="6073" max="6074" width="9.54296875" style="1" customWidth="1"/>
    <col min="6075" max="6075" width="25.26953125" style="1" customWidth="1"/>
    <col min="6076" max="6103" width="9.54296875" style="1" customWidth="1"/>
    <col min="6104" max="6305" width="8.7265625" style="1"/>
    <col min="6306" max="6306" width="11" style="1" customWidth="1"/>
    <col min="6307" max="6307" width="0.54296875" style="1" customWidth="1"/>
    <col min="6308" max="6308" width="26.453125" style="1" customWidth="1"/>
    <col min="6309" max="6314" width="0" style="1" hidden="1" customWidth="1"/>
    <col min="6315" max="6322" width="8.81640625" style="1" customWidth="1"/>
    <col min="6323" max="6323" width="8.7265625" style="1"/>
    <col min="6324" max="6324" width="9.81640625" style="1" customWidth="1"/>
    <col min="6325" max="6325" width="13.7265625" style="1" customWidth="1"/>
    <col min="6326" max="6326" width="8.7265625" style="1"/>
    <col min="6327" max="6327" width="10.7265625" style="1" customWidth="1"/>
    <col min="6328" max="6328" width="19.1796875" style="1" customWidth="1"/>
    <col min="6329" max="6330" width="9.54296875" style="1" customWidth="1"/>
    <col min="6331" max="6331" width="25.26953125" style="1" customWidth="1"/>
    <col min="6332" max="6359" width="9.54296875" style="1" customWidth="1"/>
    <col min="6360" max="6561" width="8.7265625" style="1"/>
    <col min="6562" max="6562" width="11" style="1" customWidth="1"/>
    <col min="6563" max="6563" width="0.54296875" style="1" customWidth="1"/>
    <col min="6564" max="6564" width="26.453125" style="1" customWidth="1"/>
    <col min="6565" max="6570" width="0" style="1" hidden="1" customWidth="1"/>
    <col min="6571" max="6578" width="8.81640625" style="1" customWidth="1"/>
    <col min="6579" max="6579" width="8.7265625" style="1"/>
    <col min="6580" max="6580" width="9.81640625" style="1" customWidth="1"/>
    <col min="6581" max="6581" width="13.7265625" style="1" customWidth="1"/>
    <col min="6582" max="6582" width="8.7265625" style="1"/>
    <col min="6583" max="6583" width="10.7265625" style="1" customWidth="1"/>
    <col min="6584" max="6584" width="19.1796875" style="1" customWidth="1"/>
    <col min="6585" max="6586" width="9.54296875" style="1" customWidth="1"/>
    <col min="6587" max="6587" width="25.26953125" style="1" customWidth="1"/>
    <col min="6588" max="6615" width="9.54296875" style="1" customWidth="1"/>
    <col min="6616" max="6817" width="8.7265625" style="1"/>
    <col min="6818" max="6818" width="11" style="1" customWidth="1"/>
    <col min="6819" max="6819" width="0.54296875" style="1" customWidth="1"/>
    <col min="6820" max="6820" width="26.453125" style="1" customWidth="1"/>
    <col min="6821" max="6826" width="0" style="1" hidden="1" customWidth="1"/>
    <col min="6827" max="6834" width="8.81640625" style="1" customWidth="1"/>
    <col min="6835" max="6835" width="8.7265625" style="1"/>
    <col min="6836" max="6836" width="9.81640625" style="1" customWidth="1"/>
    <col min="6837" max="6837" width="13.7265625" style="1" customWidth="1"/>
    <col min="6838" max="6838" width="8.7265625" style="1"/>
    <col min="6839" max="6839" width="10.7265625" style="1" customWidth="1"/>
    <col min="6840" max="6840" width="19.1796875" style="1" customWidth="1"/>
    <col min="6841" max="6842" width="9.54296875" style="1" customWidth="1"/>
    <col min="6843" max="6843" width="25.26953125" style="1" customWidth="1"/>
    <col min="6844" max="6871" width="9.54296875" style="1" customWidth="1"/>
    <col min="6872" max="7073" width="8.7265625" style="1"/>
    <col min="7074" max="7074" width="11" style="1" customWidth="1"/>
    <col min="7075" max="7075" width="0.54296875" style="1" customWidth="1"/>
    <col min="7076" max="7076" width="26.453125" style="1" customWidth="1"/>
    <col min="7077" max="7082" width="0" style="1" hidden="1" customWidth="1"/>
    <col min="7083" max="7090" width="8.81640625" style="1" customWidth="1"/>
    <col min="7091" max="7091" width="8.7265625" style="1"/>
    <col min="7092" max="7092" width="9.81640625" style="1" customWidth="1"/>
    <col min="7093" max="7093" width="13.7265625" style="1" customWidth="1"/>
    <col min="7094" max="7094" width="8.7265625" style="1"/>
    <col min="7095" max="7095" width="10.7265625" style="1" customWidth="1"/>
    <col min="7096" max="7096" width="19.1796875" style="1" customWidth="1"/>
    <col min="7097" max="7098" width="9.54296875" style="1" customWidth="1"/>
    <col min="7099" max="7099" width="25.26953125" style="1" customWidth="1"/>
    <col min="7100" max="7127" width="9.54296875" style="1" customWidth="1"/>
    <col min="7128" max="7329" width="8.7265625" style="1"/>
    <col min="7330" max="7330" width="11" style="1" customWidth="1"/>
    <col min="7331" max="7331" width="0.54296875" style="1" customWidth="1"/>
    <col min="7332" max="7332" width="26.453125" style="1" customWidth="1"/>
    <col min="7333" max="7338" width="0" style="1" hidden="1" customWidth="1"/>
    <col min="7339" max="7346" width="8.81640625" style="1" customWidth="1"/>
    <col min="7347" max="7347" width="8.7265625" style="1"/>
    <col min="7348" max="7348" width="9.81640625" style="1" customWidth="1"/>
    <col min="7349" max="7349" width="13.7265625" style="1" customWidth="1"/>
    <col min="7350" max="7350" width="8.7265625" style="1"/>
    <col min="7351" max="7351" width="10.7265625" style="1" customWidth="1"/>
    <col min="7352" max="7352" width="19.1796875" style="1" customWidth="1"/>
    <col min="7353" max="7354" width="9.54296875" style="1" customWidth="1"/>
    <col min="7355" max="7355" width="25.26953125" style="1" customWidth="1"/>
    <col min="7356" max="7383" width="9.54296875" style="1" customWidth="1"/>
    <col min="7384" max="7585" width="8.7265625" style="1"/>
    <col min="7586" max="7586" width="11" style="1" customWidth="1"/>
    <col min="7587" max="7587" width="0.54296875" style="1" customWidth="1"/>
    <col min="7588" max="7588" width="26.453125" style="1" customWidth="1"/>
    <col min="7589" max="7594" width="0" style="1" hidden="1" customWidth="1"/>
    <col min="7595" max="7602" width="8.81640625" style="1" customWidth="1"/>
    <col min="7603" max="7603" width="8.7265625" style="1"/>
    <col min="7604" max="7604" width="9.81640625" style="1" customWidth="1"/>
    <col min="7605" max="7605" width="13.7265625" style="1" customWidth="1"/>
    <col min="7606" max="7606" width="8.7265625" style="1"/>
    <col min="7607" max="7607" width="10.7265625" style="1" customWidth="1"/>
    <col min="7608" max="7608" width="19.1796875" style="1" customWidth="1"/>
    <col min="7609" max="7610" width="9.54296875" style="1" customWidth="1"/>
    <col min="7611" max="7611" width="25.26953125" style="1" customWidth="1"/>
    <col min="7612" max="7639" width="9.54296875" style="1" customWidth="1"/>
    <col min="7640" max="7841" width="8.7265625" style="1"/>
    <col min="7842" max="7842" width="11" style="1" customWidth="1"/>
    <col min="7843" max="7843" width="0.54296875" style="1" customWidth="1"/>
    <col min="7844" max="7844" width="26.453125" style="1" customWidth="1"/>
    <col min="7845" max="7850" width="0" style="1" hidden="1" customWidth="1"/>
    <col min="7851" max="7858" width="8.81640625" style="1" customWidth="1"/>
    <col min="7859" max="7859" width="8.7265625" style="1"/>
    <col min="7860" max="7860" width="9.81640625" style="1" customWidth="1"/>
    <col min="7861" max="7861" width="13.7265625" style="1" customWidth="1"/>
    <col min="7862" max="7862" width="8.7265625" style="1"/>
    <col min="7863" max="7863" width="10.7265625" style="1" customWidth="1"/>
    <col min="7864" max="7864" width="19.1796875" style="1" customWidth="1"/>
    <col min="7865" max="7866" width="9.54296875" style="1" customWidth="1"/>
    <col min="7867" max="7867" width="25.26953125" style="1" customWidth="1"/>
    <col min="7868" max="7895" width="9.54296875" style="1" customWidth="1"/>
    <col min="7896" max="8097" width="8.7265625" style="1"/>
    <col min="8098" max="8098" width="11" style="1" customWidth="1"/>
    <col min="8099" max="8099" width="0.54296875" style="1" customWidth="1"/>
    <col min="8100" max="8100" width="26.453125" style="1" customWidth="1"/>
    <col min="8101" max="8106" width="0" style="1" hidden="1" customWidth="1"/>
    <col min="8107" max="8114" width="8.81640625" style="1" customWidth="1"/>
    <col min="8115" max="8115" width="8.7265625" style="1"/>
    <col min="8116" max="8116" width="9.81640625" style="1" customWidth="1"/>
    <col min="8117" max="8117" width="13.7265625" style="1" customWidth="1"/>
    <col min="8118" max="8118" width="8.7265625" style="1"/>
    <col min="8119" max="8119" width="10.7265625" style="1" customWidth="1"/>
    <col min="8120" max="8120" width="19.1796875" style="1" customWidth="1"/>
    <col min="8121" max="8122" width="9.54296875" style="1" customWidth="1"/>
    <col min="8123" max="8123" width="25.26953125" style="1" customWidth="1"/>
    <col min="8124" max="8151" width="9.54296875" style="1" customWidth="1"/>
    <col min="8152" max="8353" width="8.7265625" style="1"/>
    <col min="8354" max="8354" width="11" style="1" customWidth="1"/>
    <col min="8355" max="8355" width="0.54296875" style="1" customWidth="1"/>
    <col min="8356" max="8356" width="26.453125" style="1" customWidth="1"/>
    <col min="8357" max="8362" width="0" style="1" hidden="1" customWidth="1"/>
    <col min="8363" max="8370" width="8.81640625" style="1" customWidth="1"/>
    <col min="8371" max="8371" width="8.7265625" style="1"/>
    <col min="8372" max="8372" width="9.81640625" style="1" customWidth="1"/>
    <col min="8373" max="8373" width="13.7265625" style="1" customWidth="1"/>
    <col min="8374" max="8374" width="8.7265625" style="1"/>
    <col min="8375" max="8375" width="10.7265625" style="1" customWidth="1"/>
    <col min="8376" max="8376" width="19.1796875" style="1" customWidth="1"/>
    <col min="8377" max="8378" width="9.54296875" style="1" customWidth="1"/>
    <col min="8379" max="8379" width="25.26953125" style="1" customWidth="1"/>
    <col min="8380" max="8407" width="9.54296875" style="1" customWidth="1"/>
    <col min="8408" max="8609" width="8.7265625" style="1"/>
    <col min="8610" max="8610" width="11" style="1" customWidth="1"/>
    <col min="8611" max="8611" width="0.54296875" style="1" customWidth="1"/>
    <col min="8612" max="8612" width="26.453125" style="1" customWidth="1"/>
    <col min="8613" max="8618" width="0" style="1" hidden="1" customWidth="1"/>
    <col min="8619" max="8626" width="8.81640625" style="1" customWidth="1"/>
    <col min="8627" max="8627" width="8.7265625" style="1"/>
    <col min="8628" max="8628" width="9.81640625" style="1" customWidth="1"/>
    <col min="8629" max="8629" width="13.7265625" style="1" customWidth="1"/>
    <col min="8630" max="8630" width="8.7265625" style="1"/>
    <col min="8631" max="8631" width="10.7265625" style="1" customWidth="1"/>
    <col min="8632" max="8632" width="19.1796875" style="1" customWidth="1"/>
    <col min="8633" max="8634" width="9.54296875" style="1" customWidth="1"/>
    <col min="8635" max="8635" width="25.26953125" style="1" customWidth="1"/>
    <col min="8636" max="8663" width="9.54296875" style="1" customWidth="1"/>
    <col min="8664" max="8865" width="8.7265625" style="1"/>
    <col min="8866" max="8866" width="11" style="1" customWidth="1"/>
    <col min="8867" max="8867" width="0.54296875" style="1" customWidth="1"/>
    <col min="8868" max="8868" width="26.453125" style="1" customWidth="1"/>
    <col min="8869" max="8874" width="0" style="1" hidden="1" customWidth="1"/>
    <col min="8875" max="8882" width="8.81640625" style="1" customWidth="1"/>
    <col min="8883" max="8883" width="8.7265625" style="1"/>
    <col min="8884" max="8884" width="9.81640625" style="1" customWidth="1"/>
    <col min="8885" max="8885" width="13.7265625" style="1" customWidth="1"/>
    <col min="8886" max="8886" width="8.7265625" style="1"/>
    <col min="8887" max="8887" width="10.7265625" style="1" customWidth="1"/>
    <col min="8888" max="8888" width="19.1796875" style="1" customWidth="1"/>
    <col min="8889" max="8890" width="9.54296875" style="1" customWidth="1"/>
    <col min="8891" max="8891" width="25.26953125" style="1" customWidth="1"/>
    <col min="8892" max="8919" width="9.54296875" style="1" customWidth="1"/>
    <col min="8920" max="9121" width="8.7265625" style="1"/>
    <col min="9122" max="9122" width="11" style="1" customWidth="1"/>
    <col min="9123" max="9123" width="0.54296875" style="1" customWidth="1"/>
    <col min="9124" max="9124" width="26.453125" style="1" customWidth="1"/>
    <col min="9125" max="9130" width="0" style="1" hidden="1" customWidth="1"/>
    <col min="9131" max="9138" width="8.81640625" style="1" customWidth="1"/>
    <col min="9139" max="9139" width="8.7265625" style="1"/>
    <col min="9140" max="9140" width="9.81640625" style="1" customWidth="1"/>
    <col min="9141" max="9141" width="13.7265625" style="1" customWidth="1"/>
    <col min="9142" max="9142" width="8.7265625" style="1"/>
    <col min="9143" max="9143" width="10.7265625" style="1" customWidth="1"/>
    <col min="9144" max="9144" width="19.1796875" style="1" customWidth="1"/>
    <col min="9145" max="9146" width="9.54296875" style="1" customWidth="1"/>
    <col min="9147" max="9147" width="25.26953125" style="1" customWidth="1"/>
    <col min="9148" max="9175" width="9.54296875" style="1" customWidth="1"/>
    <col min="9176" max="9377" width="8.7265625" style="1"/>
    <col min="9378" max="9378" width="11" style="1" customWidth="1"/>
    <col min="9379" max="9379" width="0.54296875" style="1" customWidth="1"/>
    <col min="9380" max="9380" width="26.453125" style="1" customWidth="1"/>
    <col min="9381" max="9386" width="0" style="1" hidden="1" customWidth="1"/>
    <col min="9387" max="9394" width="8.81640625" style="1" customWidth="1"/>
    <col min="9395" max="9395" width="8.7265625" style="1"/>
    <col min="9396" max="9396" width="9.81640625" style="1" customWidth="1"/>
    <col min="9397" max="9397" width="13.7265625" style="1" customWidth="1"/>
    <col min="9398" max="9398" width="8.7265625" style="1"/>
    <col min="9399" max="9399" width="10.7265625" style="1" customWidth="1"/>
    <col min="9400" max="9400" width="19.1796875" style="1" customWidth="1"/>
    <col min="9401" max="9402" width="9.54296875" style="1" customWidth="1"/>
    <col min="9403" max="9403" width="25.26953125" style="1" customWidth="1"/>
    <col min="9404" max="9431" width="9.54296875" style="1" customWidth="1"/>
    <col min="9432" max="9633" width="8.7265625" style="1"/>
    <col min="9634" max="9634" width="11" style="1" customWidth="1"/>
    <col min="9635" max="9635" width="0.54296875" style="1" customWidth="1"/>
    <col min="9636" max="9636" width="26.453125" style="1" customWidth="1"/>
    <col min="9637" max="9642" width="0" style="1" hidden="1" customWidth="1"/>
    <col min="9643" max="9650" width="8.81640625" style="1" customWidth="1"/>
    <col min="9651" max="9651" width="8.7265625" style="1"/>
    <col min="9652" max="9652" width="9.81640625" style="1" customWidth="1"/>
    <col min="9653" max="9653" width="13.7265625" style="1" customWidth="1"/>
    <col min="9654" max="9654" width="8.7265625" style="1"/>
    <col min="9655" max="9655" width="10.7265625" style="1" customWidth="1"/>
    <col min="9656" max="9656" width="19.1796875" style="1" customWidth="1"/>
    <col min="9657" max="9658" width="9.54296875" style="1" customWidth="1"/>
    <col min="9659" max="9659" width="25.26953125" style="1" customWidth="1"/>
    <col min="9660" max="9687" width="9.54296875" style="1" customWidth="1"/>
    <col min="9688" max="9889" width="8.7265625" style="1"/>
    <col min="9890" max="9890" width="11" style="1" customWidth="1"/>
    <col min="9891" max="9891" width="0.54296875" style="1" customWidth="1"/>
    <col min="9892" max="9892" width="26.453125" style="1" customWidth="1"/>
    <col min="9893" max="9898" width="0" style="1" hidden="1" customWidth="1"/>
    <col min="9899" max="9906" width="8.81640625" style="1" customWidth="1"/>
    <col min="9907" max="9907" width="8.7265625" style="1"/>
    <col min="9908" max="9908" width="9.81640625" style="1" customWidth="1"/>
    <col min="9909" max="9909" width="13.7265625" style="1" customWidth="1"/>
    <col min="9910" max="9910" width="8.7265625" style="1"/>
    <col min="9911" max="9911" width="10.7265625" style="1" customWidth="1"/>
    <col min="9912" max="9912" width="19.1796875" style="1" customWidth="1"/>
    <col min="9913" max="9914" width="9.54296875" style="1" customWidth="1"/>
    <col min="9915" max="9915" width="25.26953125" style="1" customWidth="1"/>
    <col min="9916" max="9943" width="9.54296875" style="1" customWidth="1"/>
    <col min="9944" max="10145" width="8.7265625" style="1"/>
    <col min="10146" max="10146" width="11" style="1" customWidth="1"/>
    <col min="10147" max="10147" width="0.54296875" style="1" customWidth="1"/>
    <col min="10148" max="10148" width="26.453125" style="1" customWidth="1"/>
    <col min="10149" max="10154" width="0" style="1" hidden="1" customWidth="1"/>
    <col min="10155" max="10162" width="8.81640625" style="1" customWidth="1"/>
    <col min="10163" max="10163" width="8.7265625" style="1"/>
    <col min="10164" max="10164" width="9.81640625" style="1" customWidth="1"/>
    <col min="10165" max="10165" width="13.7265625" style="1" customWidth="1"/>
    <col min="10166" max="10166" width="8.7265625" style="1"/>
    <col min="10167" max="10167" width="10.7265625" style="1" customWidth="1"/>
    <col min="10168" max="10168" width="19.1796875" style="1" customWidth="1"/>
    <col min="10169" max="10170" width="9.54296875" style="1" customWidth="1"/>
    <col min="10171" max="10171" width="25.26953125" style="1" customWidth="1"/>
    <col min="10172" max="10199" width="9.54296875" style="1" customWidth="1"/>
    <col min="10200" max="10401" width="8.7265625" style="1"/>
    <col min="10402" max="10402" width="11" style="1" customWidth="1"/>
    <col min="10403" max="10403" width="0.54296875" style="1" customWidth="1"/>
    <col min="10404" max="10404" width="26.453125" style="1" customWidth="1"/>
    <col min="10405" max="10410" width="0" style="1" hidden="1" customWidth="1"/>
    <col min="10411" max="10418" width="8.81640625" style="1" customWidth="1"/>
    <col min="10419" max="10419" width="8.7265625" style="1"/>
    <col min="10420" max="10420" width="9.81640625" style="1" customWidth="1"/>
    <col min="10421" max="10421" width="13.7265625" style="1" customWidth="1"/>
    <col min="10422" max="10422" width="8.7265625" style="1"/>
    <col min="10423" max="10423" width="10.7265625" style="1" customWidth="1"/>
    <col min="10424" max="10424" width="19.1796875" style="1" customWidth="1"/>
    <col min="10425" max="10426" width="9.54296875" style="1" customWidth="1"/>
    <col min="10427" max="10427" width="25.26953125" style="1" customWidth="1"/>
    <col min="10428" max="10455" width="9.54296875" style="1" customWidth="1"/>
    <col min="10456" max="10657" width="8.7265625" style="1"/>
    <col min="10658" max="10658" width="11" style="1" customWidth="1"/>
    <col min="10659" max="10659" width="0.54296875" style="1" customWidth="1"/>
    <col min="10660" max="10660" width="26.453125" style="1" customWidth="1"/>
    <col min="10661" max="10666" width="0" style="1" hidden="1" customWidth="1"/>
    <col min="10667" max="10674" width="8.81640625" style="1" customWidth="1"/>
    <col min="10675" max="10675" width="8.7265625" style="1"/>
    <col min="10676" max="10676" width="9.81640625" style="1" customWidth="1"/>
    <col min="10677" max="10677" width="13.7265625" style="1" customWidth="1"/>
    <col min="10678" max="10678" width="8.7265625" style="1"/>
    <col min="10679" max="10679" width="10.7265625" style="1" customWidth="1"/>
    <col min="10680" max="10680" width="19.1796875" style="1" customWidth="1"/>
    <col min="10681" max="10682" width="9.54296875" style="1" customWidth="1"/>
    <col min="10683" max="10683" width="25.26953125" style="1" customWidth="1"/>
    <col min="10684" max="10711" width="9.54296875" style="1" customWidth="1"/>
    <col min="10712" max="10913" width="8.7265625" style="1"/>
    <col min="10914" max="10914" width="11" style="1" customWidth="1"/>
    <col min="10915" max="10915" width="0.54296875" style="1" customWidth="1"/>
    <col min="10916" max="10916" width="26.453125" style="1" customWidth="1"/>
    <col min="10917" max="10922" width="0" style="1" hidden="1" customWidth="1"/>
    <col min="10923" max="10930" width="8.81640625" style="1" customWidth="1"/>
    <col min="10931" max="10931" width="8.7265625" style="1"/>
    <col min="10932" max="10932" width="9.81640625" style="1" customWidth="1"/>
    <col min="10933" max="10933" width="13.7265625" style="1" customWidth="1"/>
    <col min="10934" max="10934" width="8.7265625" style="1"/>
    <col min="10935" max="10935" width="10.7265625" style="1" customWidth="1"/>
    <col min="10936" max="10936" width="19.1796875" style="1" customWidth="1"/>
    <col min="10937" max="10938" width="9.54296875" style="1" customWidth="1"/>
    <col min="10939" max="10939" width="25.26953125" style="1" customWidth="1"/>
    <col min="10940" max="10967" width="9.54296875" style="1" customWidth="1"/>
    <col min="10968" max="11169" width="8.7265625" style="1"/>
    <col min="11170" max="11170" width="11" style="1" customWidth="1"/>
    <col min="11171" max="11171" width="0.54296875" style="1" customWidth="1"/>
    <col min="11172" max="11172" width="26.453125" style="1" customWidth="1"/>
    <col min="11173" max="11178" width="0" style="1" hidden="1" customWidth="1"/>
    <col min="11179" max="11186" width="8.81640625" style="1" customWidth="1"/>
    <col min="11187" max="11187" width="8.7265625" style="1"/>
    <col min="11188" max="11188" width="9.81640625" style="1" customWidth="1"/>
    <col min="11189" max="11189" width="13.7265625" style="1" customWidth="1"/>
    <col min="11190" max="11190" width="8.7265625" style="1"/>
    <col min="11191" max="11191" width="10.7265625" style="1" customWidth="1"/>
    <col min="11192" max="11192" width="19.1796875" style="1" customWidth="1"/>
    <col min="11193" max="11194" width="9.54296875" style="1" customWidth="1"/>
    <col min="11195" max="11195" width="25.26953125" style="1" customWidth="1"/>
    <col min="11196" max="11223" width="9.54296875" style="1" customWidth="1"/>
    <col min="11224" max="11425" width="8.7265625" style="1"/>
    <col min="11426" max="11426" width="11" style="1" customWidth="1"/>
    <col min="11427" max="11427" width="0.54296875" style="1" customWidth="1"/>
    <col min="11428" max="11428" width="26.453125" style="1" customWidth="1"/>
    <col min="11429" max="11434" width="0" style="1" hidden="1" customWidth="1"/>
    <col min="11435" max="11442" width="8.81640625" style="1" customWidth="1"/>
    <col min="11443" max="11443" width="8.7265625" style="1"/>
    <col min="11444" max="11444" width="9.81640625" style="1" customWidth="1"/>
    <col min="11445" max="11445" width="13.7265625" style="1" customWidth="1"/>
    <col min="11446" max="11446" width="8.7265625" style="1"/>
    <col min="11447" max="11447" width="10.7265625" style="1" customWidth="1"/>
    <col min="11448" max="11448" width="19.1796875" style="1" customWidth="1"/>
    <col min="11449" max="11450" width="9.54296875" style="1" customWidth="1"/>
    <col min="11451" max="11451" width="25.26953125" style="1" customWidth="1"/>
    <col min="11452" max="11479" width="9.54296875" style="1" customWidth="1"/>
    <col min="11480" max="11681" width="8.7265625" style="1"/>
    <col min="11682" max="11682" width="11" style="1" customWidth="1"/>
    <col min="11683" max="11683" width="0.54296875" style="1" customWidth="1"/>
    <col min="11684" max="11684" width="26.453125" style="1" customWidth="1"/>
    <col min="11685" max="11690" width="0" style="1" hidden="1" customWidth="1"/>
    <col min="11691" max="11698" width="8.81640625" style="1" customWidth="1"/>
    <col min="11699" max="11699" width="8.7265625" style="1"/>
    <col min="11700" max="11700" width="9.81640625" style="1" customWidth="1"/>
    <col min="11701" max="11701" width="13.7265625" style="1" customWidth="1"/>
    <col min="11702" max="11702" width="8.7265625" style="1"/>
    <col min="11703" max="11703" width="10.7265625" style="1" customWidth="1"/>
    <col min="11704" max="11704" width="19.1796875" style="1" customWidth="1"/>
    <col min="11705" max="11706" width="9.54296875" style="1" customWidth="1"/>
    <col min="11707" max="11707" width="25.26953125" style="1" customWidth="1"/>
    <col min="11708" max="11735" width="9.54296875" style="1" customWidth="1"/>
    <col min="11736" max="11937" width="8.7265625" style="1"/>
    <col min="11938" max="11938" width="11" style="1" customWidth="1"/>
    <col min="11939" max="11939" width="0.54296875" style="1" customWidth="1"/>
    <col min="11940" max="11940" width="26.453125" style="1" customWidth="1"/>
    <col min="11941" max="11946" width="0" style="1" hidden="1" customWidth="1"/>
    <col min="11947" max="11954" width="8.81640625" style="1" customWidth="1"/>
    <col min="11955" max="11955" width="8.7265625" style="1"/>
    <col min="11956" max="11956" width="9.81640625" style="1" customWidth="1"/>
    <col min="11957" max="11957" width="13.7265625" style="1" customWidth="1"/>
    <col min="11958" max="11958" width="8.7265625" style="1"/>
    <col min="11959" max="11959" width="10.7265625" style="1" customWidth="1"/>
    <col min="11960" max="11960" width="19.1796875" style="1" customWidth="1"/>
    <col min="11961" max="11962" width="9.54296875" style="1" customWidth="1"/>
    <col min="11963" max="11963" width="25.26953125" style="1" customWidth="1"/>
    <col min="11964" max="11991" width="9.54296875" style="1" customWidth="1"/>
    <col min="11992" max="12193" width="8.7265625" style="1"/>
    <col min="12194" max="12194" width="11" style="1" customWidth="1"/>
    <col min="12195" max="12195" width="0.54296875" style="1" customWidth="1"/>
    <col min="12196" max="12196" width="26.453125" style="1" customWidth="1"/>
    <col min="12197" max="12202" width="0" style="1" hidden="1" customWidth="1"/>
    <col min="12203" max="12210" width="8.81640625" style="1" customWidth="1"/>
    <col min="12211" max="12211" width="8.7265625" style="1"/>
    <col min="12212" max="12212" width="9.81640625" style="1" customWidth="1"/>
    <col min="12213" max="12213" width="13.7265625" style="1" customWidth="1"/>
    <col min="12214" max="12214" width="8.7265625" style="1"/>
    <col min="12215" max="12215" width="10.7265625" style="1" customWidth="1"/>
    <col min="12216" max="12216" width="19.1796875" style="1" customWidth="1"/>
    <col min="12217" max="12218" width="9.54296875" style="1" customWidth="1"/>
    <col min="12219" max="12219" width="25.26953125" style="1" customWidth="1"/>
    <col min="12220" max="12247" width="9.54296875" style="1" customWidth="1"/>
    <col min="12248" max="12449" width="8.7265625" style="1"/>
    <col min="12450" max="12450" width="11" style="1" customWidth="1"/>
    <col min="12451" max="12451" width="0.54296875" style="1" customWidth="1"/>
    <col min="12452" max="12452" width="26.453125" style="1" customWidth="1"/>
    <col min="12453" max="12458" width="0" style="1" hidden="1" customWidth="1"/>
    <col min="12459" max="12466" width="8.81640625" style="1" customWidth="1"/>
    <col min="12467" max="12467" width="8.7265625" style="1"/>
    <col min="12468" max="12468" width="9.81640625" style="1" customWidth="1"/>
    <col min="12469" max="12469" width="13.7265625" style="1" customWidth="1"/>
    <col min="12470" max="12470" width="8.7265625" style="1"/>
    <col min="12471" max="12471" width="10.7265625" style="1" customWidth="1"/>
    <col min="12472" max="12472" width="19.1796875" style="1" customWidth="1"/>
    <col min="12473" max="12474" width="9.54296875" style="1" customWidth="1"/>
    <col min="12475" max="12475" width="25.26953125" style="1" customWidth="1"/>
    <col min="12476" max="12503" width="9.54296875" style="1" customWidth="1"/>
    <col min="12504" max="12705" width="8.7265625" style="1"/>
    <col min="12706" max="12706" width="11" style="1" customWidth="1"/>
    <col min="12707" max="12707" width="0.54296875" style="1" customWidth="1"/>
    <col min="12708" max="12708" width="26.453125" style="1" customWidth="1"/>
    <col min="12709" max="12714" width="0" style="1" hidden="1" customWidth="1"/>
    <col min="12715" max="12722" width="8.81640625" style="1" customWidth="1"/>
    <col min="12723" max="12723" width="8.7265625" style="1"/>
    <col min="12724" max="12724" width="9.81640625" style="1" customWidth="1"/>
    <col min="12725" max="12725" width="13.7265625" style="1" customWidth="1"/>
    <col min="12726" max="12726" width="8.7265625" style="1"/>
    <col min="12727" max="12727" width="10.7265625" style="1" customWidth="1"/>
    <col min="12728" max="12728" width="19.1796875" style="1" customWidth="1"/>
    <col min="12729" max="12730" width="9.54296875" style="1" customWidth="1"/>
    <col min="12731" max="12731" width="25.26953125" style="1" customWidth="1"/>
    <col min="12732" max="12759" width="9.54296875" style="1" customWidth="1"/>
    <col min="12760" max="12961" width="8.7265625" style="1"/>
    <col min="12962" max="12962" width="11" style="1" customWidth="1"/>
    <col min="12963" max="12963" width="0.54296875" style="1" customWidth="1"/>
    <col min="12964" max="12964" width="26.453125" style="1" customWidth="1"/>
    <col min="12965" max="12970" width="0" style="1" hidden="1" customWidth="1"/>
    <col min="12971" max="12978" width="8.81640625" style="1" customWidth="1"/>
    <col min="12979" max="12979" width="8.7265625" style="1"/>
    <col min="12980" max="12980" width="9.81640625" style="1" customWidth="1"/>
    <col min="12981" max="12981" width="13.7265625" style="1" customWidth="1"/>
    <col min="12982" max="12982" width="8.7265625" style="1"/>
    <col min="12983" max="12983" width="10.7265625" style="1" customWidth="1"/>
    <col min="12984" max="12984" width="19.1796875" style="1" customWidth="1"/>
    <col min="12985" max="12986" width="9.54296875" style="1" customWidth="1"/>
    <col min="12987" max="12987" width="25.26953125" style="1" customWidth="1"/>
    <col min="12988" max="13015" width="9.54296875" style="1" customWidth="1"/>
    <col min="13016" max="13217" width="8.7265625" style="1"/>
    <col min="13218" max="13218" width="11" style="1" customWidth="1"/>
    <col min="13219" max="13219" width="0.54296875" style="1" customWidth="1"/>
    <col min="13220" max="13220" width="26.453125" style="1" customWidth="1"/>
    <col min="13221" max="13226" width="0" style="1" hidden="1" customWidth="1"/>
    <col min="13227" max="13234" width="8.81640625" style="1" customWidth="1"/>
    <col min="13235" max="13235" width="8.7265625" style="1"/>
    <col min="13236" max="13236" width="9.81640625" style="1" customWidth="1"/>
    <col min="13237" max="13237" width="13.7265625" style="1" customWidth="1"/>
    <col min="13238" max="13238" width="8.7265625" style="1"/>
    <col min="13239" max="13239" width="10.7265625" style="1" customWidth="1"/>
    <col min="13240" max="13240" width="19.1796875" style="1" customWidth="1"/>
    <col min="13241" max="13242" width="9.54296875" style="1" customWidth="1"/>
    <col min="13243" max="13243" width="25.26953125" style="1" customWidth="1"/>
    <col min="13244" max="13271" width="9.54296875" style="1" customWidth="1"/>
    <col min="13272" max="13473" width="8.7265625" style="1"/>
    <col min="13474" max="13474" width="11" style="1" customWidth="1"/>
    <col min="13475" max="13475" width="0.54296875" style="1" customWidth="1"/>
    <col min="13476" max="13476" width="26.453125" style="1" customWidth="1"/>
    <col min="13477" max="13482" width="0" style="1" hidden="1" customWidth="1"/>
    <col min="13483" max="13490" width="8.81640625" style="1" customWidth="1"/>
    <col min="13491" max="13491" width="8.7265625" style="1"/>
    <col min="13492" max="13492" width="9.81640625" style="1" customWidth="1"/>
    <col min="13493" max="13493" width="13.7265625" style="1" customWidth="1"/>
    <col min="13494" max="13494" width="8.7265625" style="1"/>
    <col min="13495" max="13495" width="10.7265625" style="1" customWidth="1"/>
    <col min="13496" max="13496" width="19.1796875" style="1" customWidth="1"/>
    <col min="13497" max="13498" width="9.54296875" style="1" customWidth="1"/>
    <col min="13499" max="13499" width="25.26953125" style="1" customWidth="1"/>
    <col min="13500" max="13527" width="9.54296875" style="1" customWidth="1"/>
    <col min="13528" max="13729" width="8.7265625" style="1"/>
    <col min="13730" max="13730" width="11" style="1" customWidth="1"/>
    <col min="13731" max="13731" width="0.54296875" style="1" customWidth="1"/>
    <col min="13732" max="13732" width="26.453125" style="1" customWidth="1"/>
    <col min="13733" max="13738" width="0" style="1" hidden="1" customWidth="1"/>
    <col min="13739" max="13746" width="8.81640625" style="1" customWidth="1"/>
    <col min="13747" max="13747" width="8.7265625" style="1"/>
    <col min="13748" max="13748" width="9.81640625" style="1" customWidth="1"/>
    <col min="13749" max="13749" width="13.7265625" style="1" customWidth="1"/>
    <col min="13750" max="13750" width="8.7265625" style="1"/>
    <col min="13751" max="13751" width="10.7265625" style="1" customWidth="1"/>
    <col min="13752" max="13752" width="19.1796875" style="1" customWidth="1"/>
    <col min="13753" max="13754" width="9.54296875" style="1" customWidth="1"/>
    <col min="13755" max="13755" width="25.26953125" style="1" customWidth="1"/>
    <col min="13756" max="13783" width="9.54296875" style="1" customWidth="1"/>
    <col min="13784" max="13985" width="8.7265625" style="1"/>
    <col min="13986" max="13986" width="11" style="1" customWidth="1"/>
    <col min="13987" max="13987" width="0.54296875" style="1" customWidth="1"/>
    <col min="13988" max="13988" width="26.453125" style="1" customWidth="1"/>
    <col min="13989" max="13994" width="0" style="1" hidden="1" customWidth="1"/>
    <col min="13995" max="14002" width="8.81640625" style="1" customWidth="1"/>
    <col min="14003" max="14003" width="8.7265625" style="1"/>
    <col min="14004" max="14004" width="9.81640625" style="1" customWidth="1"/>
    <col min="14005" max="14005" width="13.7265625" style="1" customWidth="1"/>
    <col min="14006" max="14006" width="8.7265625" style="1"/>
    <col min="14007" max="14007" width="10.7265625" style="1" customWidth="1"/>
    <col min="14008" max="14008" width="19.1796875" style="1" customWidth="1"/>
    <col min="14009" max="14010" width="9.54296875" style="1" customWidth="1"/>
    <col min="14011" max="14011" width="25.26953125" style="1" customWidth="1"/>
    <col min="14012" max="14039" width="9.54296875" style="1" customWidth="1"/>
    <col min="14040" max="14241" width="8.7265625" style="1"/>
    <col min="14242" max="14242" width="11" style="1" customWidth="1"/>
    <col min="14243" max="14243" width="0.54296875" style="1" customWidth="1"/>
    <col min="14244" max="14244" width="26.453125" style="1" customWidth="1"/>
    <col min="14245" max="14250" width="0" style="1" hidden="1" customWidth="1"/>
    <col min="14251" max="14258" width="8.81640625" style="1" customWidth="1"/>
    <col min="14259" max="14259" width="8.7265625" style="1"/>
    <col min="14260" max="14260" width="9.81640625" style="1" customWidth="1"/>
    <col min="14261" max="14261" width="13.7265625" style="1" customWidth="1"/>
    <col min="14262" max="14262" width="8.7265625" style="1"/>
    <col min="14263" max="14263" width="10.7265625" style="1" customWidth="1"/>
    <col min="14264" max="14264" width="19.1796875" style="1" customWidth="1"/>
    <col min="14265" max="14266" width="9.54296875" style="1" customWidth="1"/>
    <col min="14267" max="14267" width="25.26953125" style="1" customWidth="1"/>
    <col min="14268" max="14295" width="9.54296875" style="1" customWidth="1"/>
    <col min="14296" max="14497" width="8.7265625" style="1"/>
    <col min="14498" max="14498" width="11" style="1" customWidth="1"/>
    <col min="14499" max="14499" width="0.54296875" style="1" customWidth="1"/>
    <col min="14500" max="14500" width="26.453125" style="1" customWidth="1"/>
    <col min="14501" max="14506" width="0" style="1" hidden="1" customWidth="1"/>
    <col min="14507" max="14514" width="8.81640625" style="1" customWidth="1"/>
    <col min="14515" max="14515" width="8.7265625" style="1"/>
    <col min="14516" max="14516" width="9.81640625" style="1" customWidth="1"/>
    <col min="14517" max="14517" width="13.7265625" style="1" customWidth="1"/>
    <col min="14518" max="14518" width="8.7265625" style="1"/>
    <col min="14519" max="14519" width="10.7265625" style="1" customWidth="1"/>
    <col min="14520" max="14520" width="19.1796875" style="1" customWidth="1"/>
    <col min="14521" max="14522" width="9.54296875" style="1" customWidth="1"/>
    <col min="14523" max="14523" width="25.26953125" style="1" customWidth="1"/>
    <col min="14524" max="14551" width="9.54296875" style="1" customWidth="1"/>
    <col min="14552" max="14753" width="8.7265625" style="1"/>
    <col min="14754" max="14754" width="11" style="1" customWidth="1"/>
    <col min="14755" max="14755" width="0.54296875" style="1" customWidth="1"/>
    <col min="14756" max="14756" width="26.453125" style="1" customWidth="1"/>
    <col min="14757" max="14762" width="0" style="1" hidden="1" customWidth="1"/>
    <col min="14763" max="14770" width="8.81640625" style="1" customWidth="1"/>
    <col min="14771" max="14771" width="8.7265625" style="1"/>
    <col min="14772" max="14772" width="9.81640625" style="1" customWidth="1"/>
    <col min="14773" max="14773" width="13.7265625" style="1" customWidth="1"/>
    <col min="14774" max="14774" width="8.7265625" style="1"/>
    <col min="14775" max="14775" width="10.7265625" style="1" customWidth="1"/>
    <col min="14776" max="14776" width="19.1796875" style="1" customWidth="1"/>
    <col min="14777" max="14778" width="9.54296875" style="1" customWidth="1"/>
    <col min="14779" max="14779" width="25.26953125" style="1" customWidth="1"/>
    <col min="14780" max="14807" width="9.54296875" style="1" customWidth="1"/>
    <col min="14808" max="15009" width="8.7265625" style="1"/>
    <col min="15010" max="15010" width="11" style="1" customWidth="1"/>
    <col min="15011" max="15011" width="0.54296875" style="1" customWidth="1"/>
    <col min="15012" max="15012" width="26.453125" style="1" customWidth="1"/>
    <col min="15013" max="15018" width="0" style="1" hidden="1" customWidth="1"/>
    <col min="15019" max="15026" width="8.81640625" style="1" customWidth="1"/>
    <col min="15027" max="15027" width="8.7265625" style="1"/>
    <col min="15028" max="15028" width="9.81640625" style="1" customWidth="1"/>
    <col min="15029" max="15029" width="13.7265625" style="1" customWidth="1"/>
    <col min="15030" max="15030" width="8.7265625" style="1"/>
    <col min="15031" max="15031" width="10.7265625" style="1" customWidth="1"/>
    <col min="15032" max="15032" width="19.1796875" style="1" customWidth="1"/>
    <col min="15033" max="15034" width="9.54296875" style="1" customWidth="1"/>
    <col min="15035" max="15035" width="25.26953125" style="1" customWidth="1"/>
    <col min="15036" max="15063" width="9.54296875" style="1" customWidth="1"/>
    <col min="15064" max="15265" width="8.7265625" style="1"/>
    <col min="15266" max="15266" width="11" style="1" customWidth="1"/>
    <col min="15267" max="15267" width="0.54296875" style="1" customWidth="1"/>
    <col min="15268" max="15268" width="26.453125" style="1" customWidth="1"/>
    <col min="15269" max="15274" width="0" style="1" hidden="1" customWidth="1"/>
    <col min="15275" max="15282" width="8.81640625" style="1" customWidth="1"/>
    <col min="15283" max="15283" width="8.7265625" style="1"/>
    <col min="15284" max="15284" width="9.81640625" style="1" customWidth="1"/>
    <col min="15285" max="15285" width="13.7265625" style="1" customWidth="1"/>
    <col min="15286" max="15286" width="8.7265625" style="1"/>
    <col min="15287" max="15287" width="10.7265625" style="1" customWidth="1"/>
    <col min="15288" max="15288" width="19.1796875" style="1" customWidth="1"/>
    <col min="15289" max="15290" width="9.54296875" style="1" customWidth="1"/>
    <col min="15291" max="15291" width="25.26953125" style="1" customWidth="1"/>
    <col min="15292" max="15319" width="9.54296875" style="1" customWidth="1"/>
    <col min="15320" max="15521" width="8.7265625" style="1"/>
    <col min="15522" max="15522" width="11" style="1" customWidth="1"/>
    <col min="15523" max="15523" width="0.54296875" style="1" customWidth="1"/>
    <col min="15524" max="15524" width="26.453125" style="1" customWidth="1"/>
    <col min="15525" max="15530" width="0" style="1" hidden="1" customWidth="1"/>
    <col min="15531" max="15538" width="8.81640625" style="1" customWidth="1"/>
    <col min="15539" max="15539" width="8.7265625" style="1"/>
    <col min="15540" max="15540" width="9.81640625" style="1" customWidth="1"/>
    <col min="15541" max="15541" width="13.7265625" style="1" customWidth="1"/>
    <col min="15542" max="15542" width="8.7265625" style="1"/>
    <col min="15543" max="15543" width="10.7265625" style="1" customWidth="1"/>
    <col min="15544" max="15544" width="19.1796875" style="1" customWidth="1"/>
    <col min="15545" max="15546" width="9.54296875" style="1" customWidth="1"/>
    <col min="15547" max="15547" width="25.26953125" style="1" customWidth="1"/>
    <col min="15548" max="15575" width="9.54296875" style="1" customWidth="1"/>
    <col min="15576" max="15777" width="8.7265625" style="1"/>
    <col min="15778" max="15778" width="11" style="1" customWidth="1"/>
    <col min="15779" max="15779" width="0.54296875" style="1" customWidth="1"/>
    <col min="15780" max="15780" width="26.453125" style="1" customWidth="1"/>
    <col min="15781" max="15786" width="0" style="1" hidden="1" customWidth="1"/>
    <col min="15787" max="15794" width="8.81640625" style="1" customWidth="1"/>
    <col min="15795" max="15795" width="8.7265625" style="1"/>
    <col min="15796" max="15796" width="9.81640625" style="1" customWidth="1"/>
    <col min="15797" max="15797" width="13.7265625" style="1" customWidth="1"/>
    <col min="15798" max="15798" width="8.7265625" style="1"/>
    <col min="15799" max="15799" width="10.7265625" style="1" customWidth="1"/>
    <col min="15800" max="15800" width="19.1796875" style="1" customWidth="1"/>
    <col min="15801" max="15802" width="9.54296875" style="1" customWidth="1"/>
    <col min="15803" max="15803" width="25.26953125" style="1" customWidth="1"/>
    <col min="15804" max="15831" width="9.54296875" style="1" customWidth="1"/>
    <col min="15832" max="16033" width="8.7265625" style="1"/>
    <col min="16034" max="16034" width="11" style="1" customWidth="1"/>
    <col min="16035" max="16035" width="0.54296875" style="1" customWidth="1"/>
    <col min="16036" max="16036" width="26.453125" style="1" customWidth="1"/>
    <col min="16037" max="16042" width="0" style="1" hidden="1" customWidth="1"/>
    <col min="16043" max="16050" width="8.81640625" style="1" customWidth="1"/>
    <col min="16051" max="16051" width="8.7265625" style="1"/>
    <col min="16052" max="16052" width="9.81640625" style="1" customWidth="1"/>
    <col min="16053" max="16053" width="13.7265625" style="1" customWidth="1"/>
    <col min="16054" max="16054" width="8.7265625" style="1"/>
    <col min="16055" max="16055" width="10.7265625" style="1" customWidth="1"/>
    <col min="16056" max="16056" width="19.1796875" style="1" customWidth="1"/>
    <col min="16057" max="16058" width="9.54296875" style="1" customWidth="1"/>
    <col min="16059" max="16059" width="25.26953125" style="1" customWidth="1"/>
    <col min="16060" max="16087" width="9.54296875" style="1" customWidth="1"/>
    <col min="16088" max="16384" width="8.7265625" style="1"/>
  </cols>
  <sheetData>
    <row r="1" spans="1:16" s="16" customFormat="1" ht="39" x14ac:dyDescent="0.3">
      <c r="A1" s="11" t="s">
        <v>4</v>
      </c>
      <c r="B1" s="68" t="s">
        <v>90</v>
      </c>
      <c r="C1" s="81">
        <v>2014</v>
      </c>
      <c r="D1" s="6">
        <v>2015</v>
      </c>
      <c r="E1" s="6">
        <v>2020</v>
      </c>
      <c r="F1" s="12">
        <v>2025</v>
      </c>
      <c r="G1" s="83" t="s">
        <v>91</v>
      </c>
      <c r="H1" s="12">
        <v>2030</v>
      </c>
      <c r="I1" s="83" t="s">
        <v>92</v>
      </c>
      <c r="J1" s="12">
        <v>2035</v>
      </c>
      <c r="K1" s="12">
        <v>2040</v>
      </c>
      <c r="L1" s="12">
        <v>2045</v>
      </c>
      <c r="M1" s="91" t="s">
        <v>97</v>
      </c>
      <c r="N1" s="91" t="s">
        <v>98</v>
      </c>
      <c r="O1" s="80" t="s">
        <v>99</v>
      </c>
      <c r="P1" s="80" t="s">
        <v>100</v>
      </c>
    </row>
    <row r="2" spans="1:16" s="16" customFormat="1" ht="12.75" customHeight="1" x14ac:dyDescent="0.3">
      <c r="A2" s="24" t="s">
        <v>9</v>
      </c>
      <c r="B2" s="71">
        <v>11001</v>
      </c>
      <c r="C2" s="82">
        <f t="shared" ref="C2:C16" si="0">TREND(D2:E2,$D$1:$E$1,$C$1)</f>
        <v>788.66919999999664</v>
      </c>
      <c r="D2" s="17">
        <v>798.27099999999996</v>
      </c>
      <c r="E2" s="17">
        <v>846.28</v>
      </c>
      <c r="F2" s="17">
        <v>895.12</v>
      </c>
      <c r="G2" s="84">
        <f>F2/C2</f>
        <v>1.1349752215504343</v>
      </c>
      <c r="H2" s="17">
        <v>937.85400000000004</v>
      </c>
      <c r="I2" s="84">
        <f t="shared" ref="I2:I17" si="1">H2/C2</f>
        <v>1.1891601700687742</v>
      </c>
      <c r="J2" s="17">
        <v>978.22299999999996</v>
      </c>
      <c r="K2" s="17">
        <v>1011.806</v>
      </c>
      <c r="L2" s="17">
        <v>1045.3900000000001</v>
      </c>
      <c r="M2" s="92">
        <v>1.1349752215504343</v>
      </c>
      <c r="N2" s="92">
        <v>1.1891601700687742</v>
      </c>
      <c r="O2" s="86">
        <f>G2-M2</f>
        <v>0</v>
      </c>
      <c r="P2" s="86">
        <f>I2-N2</f>
        <v>0</v>
      </c>
    </row>
    <row r="3" spans="1:16" s="31" customFormat="1" ht="12.75" customHeight="1" x14ac:dyDescent="0.3">
      <c r="A3" s="24" t="s">
        <v>93</v>
      </c>
      <c r="B3" s="74">
        <v>24009</v>
      </c>
      <c r="C3" s="82">
        <f t="shared" si="0"/>
        <v>33.440000000000055</v>
      </c>
      <c r="D3" s="17">
        <v>34</v>
      </c>
      <c r="E3" s="17">
        <v>36.799999999999997</v>
      </c>
      <c r="F3" s="17">
        <v>39.5</v>
      </c>
      <c r="G3" s="84">
        <f t="shared" ref="G3:G17" si="2">F3/C3</f>
        <v>1.1812200956937779</v>
      </c>
      <c r="H3" s="17">
        <v>40.9</v>
      </c>
      <c r="I3" s="84">
        <f t="shared" si="1"/>
        <v>1.2230861244019118</v>
      </c>
      <c r="J3" s="17">
        <v>41.9</v>
      </c>
      <c r="K3" s="17">
        <v>43.1</v>
      </c>
      <c r="L3" s="17">
        <v>44.3</v>
      </c>
      <c r="M3" s="92">
        <v>1.1812200956937779</v>
      </c>
      <c r="N3" s="92">
        <v>1.2230861244019118</v>
      </c>
      <c r="O3" s="86">
        <f t="shared" ref="O3:O16" si="3">G3-M3</f>
        <v>0</v>
      </c>
      <c r="P3" s="86">
        <f t="shared" ref="P3:P16" si="4">I3-N3</f>
        <v>0</v>
      </c>
    </row>
    <row r="4" spans="1:16" s="16" customFormat="1" ht="12.75" customHeight="1" x14ac:dyDescent="0.3">
      <c r="A4" s="24" t="s">
        <v>14</v>
      </c>
      <c r="B4" s="74">
        <v>24017</v>
      </c>
      <c r="C4" s="82">
        <f t="shared" si="0"/>
        <v>46.529599999999988</v>
      </c>
      <c r="D4" s="17">
        <v>46.606000000000002</v>
      </c>
      <c r="E4" s="17">
        <v>46.988</v>
      </c>
      <c r="F4" s="17">
        <v>49.226999999999997</v>
      </c>
      <c r="G4" s="84">
        <f t="shared" si="2"/>
        <v>1.0579716997352224</v>
      </c>
      <c r="H4" s="17">
        <v>52.195999999999998</v>
      </c>
      <c r="I4" s="84">
        <f t="shared" si="1"/>
        <v>1.1217805439977995</v>
      </c>
      <c r="J4" s="17">
        <v>55.378</v>
      </c>
      <c r="K4" s="17">
        <v>58.762</v>
      </c>
      <c r="L4" s="17">
        <v>61.505000000000003</v>
      </c>
      <c r="M4" s="92">
        <v>1.0579716997352224</v>
      </c>
      <c r="N4" s="92">
        <v>1.1217805439977995</v>
      </c>
      <c r="O4" s="86">
        <f t="shared" si="3"/>
        <v>0</v>
      </c>
      <c r="P4" s="86">
        <f t="shared" si="4"/>
        <v>0</v>
      </c>
    </row>
    <row r="5" spans="1:16" s="80" customFormat="1" ht="12.75" customHeight="1" x14ac:dyDescent="0.3">
      <c r="A5" s="24" t="s">
        <v>17</v>
      </c>
      <c r="B5" s="74">
        <v>24021</v>
      </c>
      <c r="C5" s="82">
        <f t="shared" si="0"/>
        <v>110.73359999999957</v>
      </c>
      <c r="D5" s="17">
        <v>111.828</v>
      </c>
      <c r="E5" s="17">
        <v>117.3</v>
      </c>
      <c r="F5" s="17">
        <v>123.176</v>
      </c>
      <c r="G5" s="84">
        <f t="shared" si="2"/>
        <v>1.1123633657715497</v>
      </c>
      <c r="H5" s="17">
        <v>128.62700000000001</v>
      </c>
      <c r="I5" s="84">
        <f t="shared" si="1"/>
        <v>1.1615896168823239</v>
      </c>
      <c r="J5" s="17">
        <v>127.81</v>
      </c>
      <c r="K5" s="17">
        <v>133.934</v>
      </c>
      <c r="L5" s="17">
        <v>140.19399999999999</v>
      </c>
      <c r="M5" s="92">
        <v>1.0976948199908882</v>
      </c>
      <c r="N5" s="92">
        <v>1.1514791888196898</v>
      </c>
      <c r="O5" s="87">
        <f t="shared" si="3"/>
        <v>1.4668545780661457E-2</v>
      </c>
      <c r="P5" s="87">
        <f t="shared" si="4"/>
        <v>1.0110428062634069E-2</v>
      </c>
    </row>
    <row r="6" spans="1:16" s="31" customFormat="1" x14ac:dyDescent="0.3">
      <c r="A6" s="24" t="s">
        <v>16</v>
      </c>
      <c r="B6" s="71">
        <v>24031</v>
      </c>
      <c r="C6" s="82">
        <f t="shared" si="0"/>
        <v>515.49860000000081</v>
      </c>
      <c r="D6" s="17">
        <v>520.16</v>
      </c>
      <c r="E6" s="17">
        <v>543.46699999999998</v>
      </c>
      <c r="F6" s="17">
        <v>572.49599999999998</v>
      </c>
      <c r="G6" s="84">
        <f t="shared" si="2"/>
        <v>1.1105675165752129</v>
      </c>
      <c r="H6" s="17">
        <v>604.51400000000001</v>
      </c>
      <c r="I6" s="84">
        <f t="shared" si="1"/>
        <v>1.1726782575161194</v>
      </c>
      <c r="J6" s="17">
        <v>627.35</v>
      </c>
      <c r="K6" s="17">
        <v>653.91700000000003</v>
      </c>
      <c r="L6" s="17">
        <v>678.68899999999996</v>
      </c>
      <c r="M6" s="92">
        <v>1.1106483310041297</v>
      </c>
      <c r="N6" s="92">
        <v>1.1726677628541442</v>
      </c>
      <c r="O6" s="86">
        <f t="shared" si="3"/>
        <v>-8.0814428916831105E-5</v>
      </c>
      <c r="P6" s="86">
        <f t="shared" si="4"/>
        <v>1.0494661975224417E-5</v>
      </c>
    </row>
    <row r="7" spans="1:16" s="80" customFormat="1" x14ac:dyDescent="0.3">
      <c r="A7" s="24" t="s">
        <v>21</v>
      </c>
      <c r="B7" s="74">
        <v>24033</v>
      </c>
      <c r="C7" s="82">
        <f t="shared" si="0"/>
        <v>336.4684000000002</v>
      </c>
      <c r="D7" s="17">
        <v>338.565</v>
      </c>
      <c r="E7" s="17">
        <v>349.048</v>
      </c>
      <c r="F7" s="17">
        <v>366.32600000000002</v>
      </c>
      <c r="G7" s="84">
        <f t="shared" si="2"/>
        <v>1.0887381994861918</v>
      </c>
      <c r="H7" s="17">
        <v>375.74599999999998</v>
      </c>
      <c r="I7" s="84">
        <f t="shared" si="1"/>
        <v>1.1167348850590419</v>
      </c>
      <c r="J7" s="17">
        <v>385.51</v>
      </c>
      <c r="K7" s="17">
        <v>393.33600000000001</v>
      </c>
      <c r="L7" s="17">
        <v>402.14699999999999</v>
      </c>
      <c r="M7" s="92">
        <v>1.0887381994861918</v>
      </c>
      <c r="N7" s="92">
        <v>1.1167200248225384</v>
      </c>
      <c r="O7" s="86">
        <f t="shared" si="3"/>
        <v>0</v>
      </c>
      <c r="P7" s="86">
        <f t="shared" si="4"/>
        <v>1.48602365035444E-5</v>
      </c>
    </row>
    <row r="8" spans="1:16" s="80" customFormat="1" x14ac:dyDescent="0.3">
      <c r="A8" s="24" t="s">
        <v>11</v>
      </c>
      <c r="B8" s="71">
        <v>51013</v>
      </c>
      <c r="C8" s="82">
        <f t="shared" si="0"/>
        <v>205.10160000000087</v>
      </c>
      <c r="D8" s="17">
        <v>209.143</v>
      </c>
      <c r="E8" s="17">
        <v>229.35</v>
      </c>
      <c r="F8" s="17">
        <v>240.113</v>
      </c>
      <c r="G8" s="84">
        <f t="shared" si="2"/>
        <v>1.170702715142149</v>
      </c>
      <c r="H8" s="17">
        <v>258.12200000000001</v>
      </c>
      <c r="I8" s="84">
        <f t="shared" si="1"/>
        <v>1.2585079784848041</v>
      </c>
      <c r="J8" s="17">
        <v>255.75</v>
      </c>
      <c r="K8" s="17">
        <v>267.64100000000002</v>
      </c>
      <c r="L8" s="17">
        <v>279.55099999999999</v>
      </c>
      <c r="M8" s="92">
        <v>1.078079550220121</v>
      </c>
      <c r="N8" s="92">
        <v>1.159186612308051</v>
      </c>
      <c r="O8" s="87">
        <f t="shared" si="3"/>
        <v>9.2623164922027934E-2</v>
      </c>
      <c r="P8" s="87">
        <f t="shared" si="4"/>
        <v>9.9321366176753134E-2</v>
      </c>
    </row>
    <row r="9" spans="1:16" s="80" customFormat="1" x14ac:dyDescent="0.3">
      <c r="A9" s="24" t="s">
        <v>23</v>
      </c>
      <c r="B9" s="71">
        <v>51059</v>
      </c>
      <c r="C9" s="82">
        <f t="shared" si="0"/>
        <v>644.74759999999878</v>
      </c>
      <c r="D9" s="17">
        <v>654.1</v>
      </c>
      <c r="E9" s="17">
        <v>700.86199999999997</v>
      </c>
      <c r="F9" s="17">
        <v>748.64400000000001</v>
      </c>
      <c r="G9" s="84">
        <f t="shared" si="2"/>
        <v>1.1611427479528444</v>
      </c>
      <c r="H9" s="17">
        <v>793.17499999999995</v>
      </c>
      <c r="I9" s="84">
        <f t="shared" si="1"/>
        <v>1.2302100853109053</v>
      </c>
      <c r="J9" s="17">
        <v>827.83</v>
      </c>
      <c r="K9" s="17">
        <v>864.53</v>
      </c>
      <c r="L9" s="17">
        <v>898.13</v>
      </c>
      <c r="M9" s="92">
        <v>1.1628258845437656</v>
      </c>
      <c r="N9" s="92">
        <v>1.2269242706393586</v>
      </c>
      <c r="O9" s="86">
        <f t="shared" si="3"/>
        <v>-1.6831365909211193E-3</v>
      </c>
      <c r="P9" s="86">
        <f t="shared" si="4"/>
        <v>3.2858146715466496E-3</v>
      </c>
    </row>
    <row r="10" spans="1:16" s="80" customFormat="1" x14ac:dyDescent="0.3">
      <c r="A10" s="24" t="s">
        <v>22</v>
      </c>
      <c r="B10" s="74">
        <v>51107</v>
      </c>
      <c r="C10" s="82">
        <f t="shared" si="0"/>
        <v>162.41239999999925</v>
      </c>
      <c r="D10" s="17">
        <v>167.131</v>
      </c>
      <c r="E10" s="17">
        <v>190.72399999999999</v>
      </c>
      <c r="F10" s="17">
        <v>204.959</v>
      </c>
      <c r="G10" s="84">
        <f t="shared" si="2"/>
        <v>1.2619664508375035</v>
      </c>
      <c r="H10" s="17">
        <v>224.434</v>
      </c>
      <c r="I10" s="84">
        <f t="shared" si="1"/>
        <v>1.381877245826064</v>
      </c>
      <c r="J10" s="17">
        <v>255.63300000000001</v>
      </c>
      <c r="K10" s="17">
        <v>273.91000000000003</v>
      </c>
      <c r="L10" s="17">
        <v>290.75700000000001</v>
      </c>
      <c r="M10" s="92">
        <v>1.3232141938866289</v>
      </c>
      <c r="N10" s="92">
        <v>1.4767070403774778</v>
      </c>
      <c r="O10" s="87">
        <f t="shared" si="3"/>
        <v>-6.1247743049125392E-2</v>
      </c>
      <c r="P10" s="87">
        <f t="shared" si="4"/>
        <v>-9.4829794551413826E-2</v>
      </c>
    </row>
    <row r="11" spans="1:16" s="80" customFormat="1" x14ac:dyDescent="0.3">
      <c r="A11" s="24" t="s">
        <v>20</v>
      </c>
      <c r="B11" s="71">
        <v>51153</v>
      </c>
      <c r="C11" s="82">
        <f t="shared" si="0"/>
        <v>138.69300000000112</v>
      </c>
      <c r="D11" s="17">
        <v>143.047</v>
      </c>
      <c r="E11" s="17">
        <v>164.81700000000001</v>
      </c>
      <c r="F11" s="17">
        <v>184.44900000000001</v>
      </c>
      <c r="G11" s="84">
        <f t="shared" si="2"/>
        <v>1.3299085029525537</v>
      </c>
      <c r="H11" s="17">
        <v>203.83099999999999</v>
      </c>
      <c r="I11" s="84">
        <f t="shared" si="1"/>
        <v>1.4696560028263743</v>
      </c>
      <c r="J11" s="17">
        <v>223.10300000000001</v>
      </c>
      <c r="K11" s="17">
        <v>245.13900000000001</v>
      </c>
      <c r="L11" s="17">
        <v>258.27999999999997</v>
      </c>
      <c r="M11" s="92">
        <v>1.3119629780367008</v>
      </c>
      <c r="N11" s="92">
        <v>1.455356202630349</v>
      </c>
      <c r="O11" s="87">
        <f t="shared" si="3"/>
        <v>1.7945524915852884E-2</v>
      </c>
      <c r="P11" s="87">
        <f t="shared" si="4"/>
        <v>1.4299800196025281E-2</v>
      </c>
    </row>
    <row r="12" spans="1:16" s="80" customFormat="1" x14ac:dyDescent="0.3">
      <c r="A12" s="24" t="s">
        <v>13</v>
      </c>
      <c r="B12" s="71">
        <v>51510</v>
      </c>
      <c r="C12" s="82">
        <f t="shared" si="0"/>
        <v>105.70320000000004</v>
      </c>
      <c r="D12" s="17">
        <v>105.971</v>
      </c>
      <c r="E12" s="17">
        <v>107.31</v>
      </c>
      <c r="F12" s="17">
        <v>116.229</v>
      </c>
      <c r="G12" s="84">
        <f t="shared" si="2"/>
        <v>1.0995788206979538</v>
      </c>
      <c r="H12" s="17">
        <v>117.40300000000001</v>
      </c>
      <c r="I12" s="84">
        <f t="shared" si="1"/>
        <v>1.1106853907923313</v>
      </c>
      <c r="J12" s="17">
        <v>135.25399999999999</v>
      </c>
      <c r="K12" s="17">
        <v>142.73500000000001</v>
      </c>
      <c r="L12" s="17">
        <v>155.095</v>
      </c>
      <c r="M12" s="92">
        <v>1.1546550504542874</v>
      </c>
      <c r="N12" s="92">
        <v>1.2067497425608131</v>
      </c>
      <c r="O12" s="87">
        <f t="shared" si="3"/>
        <v>-5.5076229756333639E-2</v>
      </c>
      <c r="P12" s="87">
        <f t="shared" si="4"/>
        <v>-9.6064351768481826E-2</v>
      </c>
    </row>
    <row r="13" spans="1:16" s="80" customFormat="1" x14ac:dyDescent="0.3">
      <c r="A13" s="24" t="s">
        <v>10</v>
      </c>
      <c r="B13" s="71">
        <v>51600</v>
      </c>
      <c r="C13" s="82">
        <f t="shared" si="0"/>
        <v>22.828599999999994</v>
      </c>
      <c r="D13" s="17">
        <v>22.846</v>
      </c>
      <c r="E13" s="17">
        <v>22.933</v>
      </c>
      <c r="F13" s="17">
        <v>23.03</v>
      </c>
      <c r="G13" s="84">
        <f t="shared" si="2"/>
        <v>1.0088222668056739</v>
      </c>
      <c r="H13" s="17">
        <v>23.131</v>
      </c>
      <c r="I13" s="84">
        <f t="shared" si="1"/>
        <v>1.0132465416188468</v>
      </c>
      <c r="J13" s="17">
        <v>24.620999999999999</v>
      </c>
      <c r="K13" s="17">
        <v>25.6</v>
      </c>
      <c r="L13" s="17">
        <v>26.579000000000001</v>
      </c>
      <c r="M13" s="92">
        <v>1.1077468285416681</v>
      </c>
      <c r="N13" s="92">
        <v>1.1528725672504976</v>
      </c>
      <c r="O13" s="87">
        <f t="shared" si="3"/>
        <v>-9.8924561735994176E-2</v>
      </c>
      <c r="P13" s="87">
        <f t="shared" si="4"/>
        <v>-0.13962602563165083</v>
      </c>
    </row>
    <row r="14" spans="1:16" s="80" customFormat="1" x14ac:dyDescent="0.3">
      <c r="A14" s="24" t="s">
        <v>8</v>
      </c>
      <c r="B14" s="71">
        <v>51610</v>
      </c>
      <c r="C14" s="82">
        <f t="shared" si="0"/>
        <v>13.463999999999999</v>
      </c>
      <c r="D14" s="17">
        <v>13.5</v>
      </c>
      <c r="E14" s="17">
        <v>13.68</v>
      </c>
      <c r="F14" s="17">
        <v>14.445</v>
      </c>
      <c r="G14" s="84">
        <f t="shared" si="2"/>
        <v>1.072860962566845</v>
      </c>
      <c r="H14" s="17">
        <v>16.651</v>
      </c>
      <c r="I14" s="84">
        <f t="shared" si="1"/>
        <v>1.2367052881758764</v>
      </c>
      <c r="J14" s="17">
        <v>18</v>
      </c>
      <c r="K14" s="17">
        <v>18.3</v>
      </c>
      <c r="L14" s="17">
        <v>18.600000000000001</v>
      </c>
      <c r="M14" s="92">
        <v>1.4038128249566768</v>
      </c>
      <c r="N14" s="92">
        <v>1.5251299826689824</v>
      </c>
      <c r="O14" s="87">
        <f t="shared" si="3"/>
        <v>-0.33095186238983176</v>
      </c>
      <c r="P14" s="87">
        <f t="shared" si="4"/>
        <v>-0.28842469449310593</v>
      </c>
    </row>
    <row r="15" spans="1:16" s="80" customFormat="1" x14ac:dyDescent="0.3">
      <c r="A15" s="24" t="s">
        <v>12</v>
      </c>
      <c r="B15" s="74">
        <v>51683</v>
      </c>
      <c r="C15" s="82">
        <f t="shared" si="0"/>
        <v>25.561599999999999</v>
      </c>
      <c r="D15" s="17">
        <v>25.716000000000001</v>
      </c>
      <c r="E15" s="17">
        <v>26.488</v>
      </c>
      <c r="F15" s="17">
        <v>27.984999999999999</v>
      </c>
      <c r="G15" s="84">
        <f t="shared" si="2"/>
        <v>1.0948062719078617</v>
      </c>
      <c r="H15" s="17">
        <v>29.372</v>
      </c>
      <c r="I15" s="84">
        <f t="shared" si="1"/>
        <v>1.1490673510265399</v>
      </c>
      <c r="J15" s="17">
        <v>29.576000000000001</v>
      </c>
      <c r="K15" s="17">
        <v>30.300999999999998</v>
      </c>
      <c r="L15" s="17">
        <v>31.032</v>
      </c>
      <c r="M15" s="92">
        <v>1.1107449170962915</v>
      </c>
      <c r="N15" s="92">
        <v>1.1318533863791529</v>
      </c>
      <c r="O15" s="87">
        <f t="shared" si="3"/>
        <v>-1.5938645188429801E-2</v>
      </c>
      <c r="P15" s="87">
        <f t="shared" si="4"/>
        <v>1.7213964647387003E-2</v>
      </c>
    </row>
    <row r="16" spans="1:16" s="31" customFormat="1" x14ac:dyDescent="0.3">
      <c r="A16" s="24" t="s">
        <v>7</v>
      </c>
      <c r="B16" s="74">
        <v>51685</v>
      </c>
      <c r="C16" s="82">
        <f t="shared" si="0"/>
        <v>4.607600000000005</v>
      </c>
      <c r="D16" s="17">
        <v>4.6260000000000003</v>
      </c>
      <c r="E16" s="17">
        <v>4.718</v>
      </c>
      <c r="F16" s="17">
        <v>4.8120000000000003</v>
      </c>
      <c r="G16" s="84">
        <f t="shared" si="2"/>
        <v>1.0443614897126476</v>
      </c>
      <c r="H16" s="17">
        <v>4.9080000000000004</v>
      </c>
      <c r="I16" s="84">
        <f t="shared" si="1"/>
        <v>1.065196631652052</v>
      </c>
      <c r="J16" s="17">
        <v>5.0069999999999997</v>
      </c>
      <c r="K16" s="17">
        <v>5.1059999999999999</v>
      </c>
      <c r="L16" s="17">
        <v>5.2050000000000001</v>
      </c>
      <c r="M16" s="92">
        <v>1.0443614897126476</v>
      </c>
      <c r="N16" s="92">
        <v>1.065196631652052</v>
      </c>
      <c r="O16" s="86">
        <f t="shared" si="3"/>
        <v>0</v>
      </c>
      <c r="P16" s="86">
        <f t="shared" si="4"/>
        <v>0</v>
      </c>
    </row>
    <row r="17" spans="1:9" x14ac:dyDescent="0.3">
      <c r="B17" s="1" t="s">
        <v>101</v>
      </c>
      <c r="C17" s="25">
        <f>SUM(C2:C16)</f>
        <v>3154.4589999999966</v>
      </c>
      <c r="D17" s="25">
        <f t="shared" ref="D17:F17" si="5">SUM(D2:D16)</f>
        <v>3195.5099999999998</v>
      </c>
      <c r="E17" s="25">
        <f t="shared" si="5"/>
        <v>3400.7649999999999</v>
      </c>
      <c r="F17" s="25">
        <f t="shared" si="5"/>
        <v>3610.511</v>
      </c>
      <c r="G17" s="90">
        <f t="shared" si="2"/>
        <v>1.1445737605085384</v>
      </c>
      <c r="H17" s="25">
        <f>SUM(H2:H16)</f>
        <v>3810.8639999999996</v>
      </c>
      <c r="I17" s="90">
        <f t="shared" si="1"/>
        <v>1.2080879795869921</v>
      </c>
    </row>
    <row r="18" spans="1:9" x14ac:dyDescent="0.3">
      <c r="B18" s="95" t="s">
        <v>102</v>
      </c>
      <c r="G18" s="93">
        <v>1.1446599363731276</v>
      </c>
      <c r="H18" s="94"/>
      <c r="I18" s="93">
        <v>1.2099583252617627</v>
      </c>
    </row>
    <row r="19" spans="1:9" x14ac:dyDescent="0.3">
      <c r="A19" s="42"/>
      <c r="B19" s="42"/>
    </row>
    <row r="20" spans="1:9" x14ac:dyDescent="0.3">
      <c r="A20" s="42"/>
      <c r="B20" s="42"/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DA67B-AD42-4135-A9CC-16F97888881C}">
  <dimension ref="A1:L20"/>
  <sheetViews>
    <sheetView workbookViewId="0">
      <selection activeCell="G18" sqref="G18"/>
    </sheetView>
  </sheetViews>
  <sheetFormatPr defaultRowHeight="13" x14ac:dyDescent="0.3"/>
  <cols>
    <col min="1" max="1" width="18.81640625" style="1" bestFit="1" customWidth="1"/>
    <col min="2" max="6" width="8.81640625" style="1" customWidth="1"/>
    <col min="7" max="7" width="8.81640625" style="75" customWidth="1"/>
    <col min="8" max="12" width="8.81640625" style="1" customWidth="1"/>
    <col min="13" max="161" width="8.7265625" style="1"/>
    <col min="162" max="162" width="11" style="1" customWidth="1"/>
    <col min="163" max="163" width="0.54296875" style="1" customWidth="1"/>
    <col min="164" max="164" width="26.453125" style="1" customWidth="1"/>
    <col min="165" max="170" width="0" style="1" hidden="1" customWidth="1"/>
    <col min="171" max="178" width="8.81640625" style="1" customWidth="1"/>
    <col min="179" max="179" width="8.7265625" style="1"/>
    <col min="180" max="180" width="9.81640625" style="1" customWidth="1"/>
    <col min="181" max="181" width="13.7265625" style="1" customWidth="1"/>
    <col min="182" max="182" width="8.7265625" style="1"/>
    <col min="183" max="183" width="10.7265625" style="1" customWidth="1"/>
    <col min="184" max="184" width="19.1796875" style="1" customWidth="1"/>
    <col min="185" max="186" width="9.54296875" style="1" customWidth="1"/>
    <col min="187" max="187" width="25.26953125" style="1" customWidth="1"/>
    <col min="188" max="215" width="9.54296875" style="1" customWidth="1"/>
    <col min="216" max="417" width="8.7265625" style="1"/>
    <col min="418" max="418" width="11" style="1" customWidth="1"/>
    <col min="419" max="419" width="0.54296875" style="1" customWidth="1"/>
    <col min="420" max="420" width="26.453125" style="1" customWidth="1"/>
    <col min="421" max="426" width="0" style="1" hidden="1" customWidth="1"/>
    <col min="427" max="434" width="8.81640625" style="1" customWidth="1"/>
    <col min="435" max="435" width="8.7265625" style="1"/>
    <col min="436" max="436" width="9.81640625" style="1" customWidth="1"/>
    <col min="437" max="437" width="13.7265625" style="1" customWidth="1"/>
    <col min="438" max="438" width="8.7265625" style="1"/>
    <col min="439" max="439" width="10.7265625" style="1" customWidth="1"/>
    <col min="440" max="440" width="19.1796875" style="1" customWidth="1"/>
    <col min="441" max="442" width="9.54296875" style="1" customWidth="1"/>
    <col min="443" max="443" width="25.26953125" style="1" customWidth="1"/>
    <col min="444" max="471" width="9.54296875" style="1" customWidth="1"/>
    <col min="472" max="673" width="8.7265625" style="1"/>
    <col min="674" max="674" width="11" style="1" customWidth="1"/>
    <col min="675" max="675" width="0.54296875" style="1" customWidth="1"/>
    <col min="676" max="676" width="26.453125" style="1" customWidth="1"/>
    <col min="677" max="682" width="0" style="1" hidden="1" customWidth="1"/>
    <col min="683" max="690" width="8.81640625" style="1" customWidth="1"/>
    <col min="691" max="691" width="8.7265625" style="1"/>
    <col min="692" max="692" width="9.81640625" style="1" customWidth="1"/>
    <col min="693" max="693" width="13.7265625" style="1" customWidth="1"/>
    <col min="694" max="694" width="8.7265625" style="1"/>
    <col min="695" max="695" width="10.7265625" style="1" customWidth="1"/>
    <col min="696" max="696" width="19.1796875" style="1" customWidth="1"/>
    <col min="697" max="698" width="9.54296875" style="1" customWidth="1"/>
    <col min="699" max="699" width="25.26953125" style="1" customWidth="1"/>
    <col min="700" max="727" width="9.54296875" style="1" customWidth="1"/>
    <col min="728" max="929" width="8.7265625" style="1"/>
    <col min="930" max="930" width="11" style="1" customWidth="1"/>
    <col min="931" max="931" width="0.54296875" style="1" customWidth="1"/>
    <col min="932" max="932" width="26.453125" style="1" customWidth="1"/>
    <col min="933" max="938" width="0" style="1" hidden="1" customWidth="1"/>
    <col min="939" max="946" width="8.81640625" style="1" customWidth="1"/>
    <col min="947" max="947" width="8.7265625" style="1"/>
    <col min="948" max="948" width="9.81640625" style="1" customWidth="1"/>
    <col min="949" max="949" width="13.7265625" style="1" customWidth="1"/>
    <col min="950" max="950" width="8.7265625" style="1"/>
    <col min="951" max="951" width="10.7265625" style="1" customWidth="1"/>
    <col min="952" max="952" width="19.1796875" style="1" customWidth="1"/>
    <col min="953" max="954" width="9.54296875" style="1" customWidth="1"/>
    <col min="955" max="955" width="25.26953125" style="1" customWidth="1"/>
    <col min="956" max="983" width="9.54296875" style="1" customWidth="1"/>
    <col min="984" max="1185" width="8.7265625" style="1"/>
    <col min="1186" max="1186" width="11" style="1" customWidth="1"/>
    <col min="1187" max="1187" width="0.54296875" style="1" customWidth="1"/>
    <col min="1188" max="1188" width="26.453125" style="1" customWidth="1"/>
    <col min="1189" max="1194" width="0" style="1" hidden="1" customWidth="1"/>
    <col min="1195" max="1202" width="8.81640625" style="1" customWidth="1"/>
    <col min="1203" max="1203" width="8.7265625" style="1"/>
    <col min="1204" max="1204" width="9.81640625" style="1" customWidth="1"/>
    <col min="1205" max="1205" width="13.7265625" style="1" customWidth="1"/>
    <col min="1206" max="1206" width="8.7265625" style="1"/>
    <col min="1207" max="1207" width="10.7265625" style="1" customWidth="1"/>
    <col min="1208" max="1208" width="19.1796875" style="1" customWidth="1"/>
    <col min="1209" max="1210" width="9.54296875" style="1" customWidth="1"/>
    <col min="1211" max="1211" width="25.26953125" style="1" customWidth="1"/>
    <col min="1212" max="1239" width="9.54296875" style="1" customWidth="1"/>
    <col min="1240" max="1441" width="8.7265625" style="1"/>
    <col min="1442" max="1442" width="11" style="1" customWidth="1"/>
    <col min="1443" max="1443" width="0.54296875" style="1" customWidth="1"/>
    <col min="1444" max="1444" width="26.453125" style="1" customWidth="1"/>
    <col min="1445" max="1450" width="0" style="1" hidden="1" customWidth="1"/>
    <col min="1451" max="1458" width="8.81640625" style="1" customWidth="1"/>
    <col min="1459" max="1459" width="8.7265625" style="1"/>
    <col min="1460" max="1460" width="9.81640625" style="1" customWidth="1"/>
    <col min="1461" max="1461" width="13.7265625" style="1" customWidth="1"/>
    <col min="1462" max="1462" width="8.7265625" style="1"/>
    <col min="1463" max="1463" width="10.7265625" style="1" customWidth="1"/>
    <col min="1464" max="1464" width="19.1796875" style="1" customWidth="1"/>
    <col min="1465" max="1466" width="9.54296875" style="1" customWidth="1"/>
    <col min="1467" max="1467" width="25.26953125" style="1" customWidth="1"/>
    <col min="1468" max="1495" width="9.54296875" style="1" customWidth="1"/>
    <col min="1496" max="1697" width="8.7265625" style="1"/>
    <col min="1698" max="1698" width="11" style="1" customWidth="1"/>
    <col min="1699" max="1699" width="0.54296875" style="1" customWidth="1"/>
    <col min="1700" max="1700" width="26.453125" style="1" customWidth="1"/>
    <col min="1701" max="1706" width="0" style="1" hidden="1" customWidth="1"/>
    <col min="1707" max="1714" width="8.81640625" style="1" customWidth="1"/>
    <col min="1715" max="1715" width="8.7265625" style="1"/>
    <col min="1716" max="1716" width="9.81640625" style="1" customWidth="1"/>
    <col min="1717" max="1717" width="13.7265625" style="1" customWidth="1"/>
    <col min="1718" max="1718" width="8.7265625" style="1"/>
    <col min="1719" max="1719" width="10.7265625" style="1" customWidth="1"/>
    <col min="1720" max="1720" width="19.1796875" style="1" customWidth="1"/>
    <col min="1721" max="1722" width="9.54296875" style="1" customWidth="1"/>
    <col min="1723" max="1723" width="25.26953125" style="1" customWidth="1"/>
    <col min="1724" max="1751" width="9.54296875" style="1" customWidth="1"/>
    <col min="1752" max="1953" width="8.7265625" style="1"/>
    <col min="1954" max="1954" width="11" style="1" customWidth="1"/>
    <col min="1955" max="1955" width="0.54296875" style="1" customWidth="1"/>
    <col min="1956" max="1956" width="26.453125" style="1" customWidth="1"/>
    <col min="1957" max="1962" width="0" style="1" hidden="1" customWidth="1"/>
    <col min="1963" max="1970" width="8.81640625" style="1" customWidth="1"/>
    <col min="1971" max="1971" width="8.7265625" style="1"/>
    <col min="1972" max="1972" width="9.81640625" style="1" customWidth="1"/>
    <col min="1973" max="1973" width="13.7265625" style="1" customWidth="1"/>
    <col min="1974" max="1974" width="8.7265625" style="1"/>
    <col min="1975" max="1975" width="10.7265625" style="1" customWidth="1"/>
    <col min="1976" max="1976" width="19.1796875" style="1" customWidth="1"/>
    <col min="1977" max="1978" width="9.54296875" style="1" customWidth="1"/>
    <col min="1979" max="1979" width="25.26953125" style="1" customWidth="1"/>
    <col min="1980" max="2007" width="9.54296875" style="1" customWidth="1"/>
    <col min="2008" max="2209" width="8.7265625" style="1"/>
    <col min="2210" max="2210" width="11" style="1" customWidth="1"/>
    <col min="2211" max="2211" width="0.54296875" style="1" customWidth="1"/>
    <col min="2212" max="2212" width="26.453125" style="1" customWidth="1"/>
    <col min="2213" max="2218" width="0" style="1" hidden="1" customWidth="1"/>
    <col min="2219" max="2226" width="8.81640625" style="1" customWidth="1"/>
    <col min="2227" max="2227" width="8.7265625" style="1"/>
    <col min="2228" max="2228" width="9.81640625" style="1" customWidth="1"/>
    <col min="2229" max="2229" width="13.7265625" style="1" customWidth="1"/>
    <col min="2230" max="2230" width="8.7265625" style="1"/>
    <col min="2231" max="2231" width="10.7265625" style="1" customWidth="1"/>
    <col min="2232" max="2232" width="19.1796875" style="1" customWidth="1"/>
    <col min="2233" max="2234" width="9.54296875" style="1" customWidth="1"/>
    <col min="2235" max="2235" width="25.26953125" style="1" customWidth="1"/>
    <col min="2236" max="2263" width="9.54296875" style="1" customWidth="1"/>
    <col min="2264" max="2465" width="8.7265625" style="1"/>
    <col min="2466" max="2466" width="11" style="1" customWidth="1"/>
    <col min="2467" max="2467" width="0.54296875" style="1" customWidth="1"/>
    <col min="2468" max="2468" width="26.453125" style="1" customWidth="1"/>
    <col min="2469" max="2474" width="0" style="1" hidden="1" customWidth="1"/>
    <col min="2475" max="2482" width="8.81640625" style="1" customWidth="1"/>
    <col min="2483" max="2483" width="8.7265625" style="1"/>
    <col min="2484" max="2484" width="9.81640625" style="1" customWidth="1"/>
    <col min="2485" max="2485" width="13.7265625" style="1" customWidth="1"/>
    <col min="2486" max="2486" width="8.7265625" style="1"/>
    <col min="2487" max="2487" width="10.7265625" style="1" customWidth="1"/>
    <col min="2488" max="2488" width="19.1796875" style="1" customWidth="1"/>
    <col min="2489" max="2490" width="9.54296875" style="1" customWidth="1"/>
    <col min="2491" max="2491" width="25.26953125" style="1" customWidth="1"/>
    <col min="2492" max="2519" width="9.54296875" style="1" customWidth="1"/>
    <col min="2520" max="2721" width="8.7265625" style="1"/>
    <col min="2722" max="2722" width="11" style="1" customWidth="1"/>
    <col min="2723" max="2723" width="0.54296875" style="1" customWidth="1"/>
    <col min="2724" max="2724" width="26.453125" style="1" customWidth="1"/>
    <col min="2725" max="2730" width="0" style="1" hidden="1" customWidth="1"/>
    <col min="2731" max="2738" width="8.81640625" style="1" customWidth="1"/>
    <col min="2739" max="2739" width="8.7265625" style="1"/>
    <col min="2740" max="2740" width="9.81640625" style="1" customWidth="1"/>
    <col min="2741" max="2741" width="13.7265625" style="1" customWidth="1"/>
    <col min="2742" max="2742" width="8.7265625" style="1"/>
    <col min="2743" max="2743" width="10.7265625" style="1" customWidth="1"/>
    <col min="2744" max="2744" width="19.1796875" style="1" customWidth="1"/>
    <col min="2745" max="2746" width="9.54296875" style="1" customWidth="1"/>
    <col min="2747" max="2747" width="25.26953125" style="1" customWidth="1"/>
    <col min="2748" max="2775" width="9.54296875" style="1" customWidth="1"/>
    <col min="2776" max="2977" width="8.7265625" style="1"/>
    <col min="2978" max="2978" width="11" style="1" customWidth="1"/>
    <col min="2979" max="2979" width="0.54296875" style="1" customWidth="1"/>
    <col min="2980" max="2980" width="26.453125" style="1" customWidth="1"/>
    <col min="2981" max="2986" width="0" style="1" hidden="1" customWidth="1"/>
    <col min="2987" max="2994" width="8.81640625" style="1" customWidth="1"/>
    <col min="2995" max="2995" width="8.7265625" style="1"/>
    <col min="2996" max="2996" width="9.81640625" style="1" customWidth="1"/>
    <col min="2997" max="2997" width="13.7265625" style="1" customWidth="1"/>
    <col min="2998" max="2998" width="8.7265625" style="1"/>
    <col min="2999" max="2999" width="10.7265625" style="1" customWidth="1"/>
    <col min="3000" max="3000" width="19.1796875" style="1" customWidth="1"/>
    <col min="3001" max="3002" width="9.54296875" style="1" customWidth="1"/>
    <col min="3003" max="3003" width="25.26953125" style="1" customWidth="1"/>
    <col min="3004" max="3031" width="9.54296875" style="1" customWidth="1"/>
    <col min="3032" max="3233" width="8.7265625" style="1"/>
    <col min="3234" max="3234" width="11" style="1" customWidth="1"/>
    <col min="3235" max="3235" width="0.54296875" style="1" customWidth="1"/>
    <col min="3236" max="3236" width="26.453125" style="1" customWidth="1"/>
    <col min="3237" max="3242" width="0" style="1" hidden="1" customWidth="1"/>
    <col min="3243" max="3250" width="8.81640625" style="1" customWidth="1"/>
    <col min="3251" max="3251" width="8.7265625" style="1"/>
    <col min="3252" max="3252" width="9.81640625" style="1" customWidth="1"/>
    <col min="3253" max="3253" width="13.7265625" style="1" customWidth="1"/>
    <col min="3254" max="3254" width="8.7265625" style="1"/>
    <col min="3255" max="3255" width="10.7265625" style="1" customWidth="1"/>
    <col min="3256" max="3256" width="19.1796875" style="1" customWidth="1"/>
    <col min="3257" max="3258" width="9.54296875" style="1" customWidth="1"/>
    <col min="3259" max="3259" width="25.26953125" style="1" customWidth="1"/>
    <col min="3260" max="3287" width="9.54296875" style="1" customWidth="1"/>
    <col min="3288" max="3489" width="8.7265625" style="1"/>
    <col min="3490" max="3490" width="11" style="1" customWidth="1"/>
    <col min="3491" max="3491" width="0.54296875" style="1" customWidth="1"/>
    <col min="3492" max="3492" width="26.453125" style="1" customWidth="1"/>
    <col min="3493" max="3498" width="0" style="1" hidden="1" customWidth="1"/>
    <col min="3499" max="3506" width="8.81640625" style="1" customWidth="1"/>
    <col min="3507" max="3507" width="8.7265625" style="1"/>
    <col min="3508" max="3508" width="9.81640625" style="1" customWidth="1"/>
    <col min="3509" max="3509" width="13.7265625" style="1" customWidth="1"/>
    <col min="3510" max="3510" width="8.7265625" style="1"/>
    <col min="3511" max="3511" width="10.7265625" style="1" customWidth="1"/>
    <col min="3512" max="3512" width="19.1796875" style="1" customWidth="1"/>
    <col min="3513" max="3514" width="9.54296875" style="1" customWidth="1"/>
    <col min="3515" max="3515" width="25.26953125" style="1" customWidth="1"/>
    <col min="3516" max="3543" width="9.54296875" style="1" customWidth="1"/>
    <col min="3544" max="3745" width="8.7265625" style="1"/>
    <col min="3746" max="3746" width="11" style="1" customWidth="1"/>
    <col min="3747" max="3747" width="0.54296875" style="1" customWidth="1"/>
    <col min="3748" max="3748" width="26.453125" style="1" customWidth="1"/>
    <col min="3749" max="3754" width="0" style="1" hidden="1" customWidth="1"/>
    <col min="3755" max="3762" width="8.81640625" style="1" customWidth="1"/>
    <col min="3763" max="3763" width="8.7265625" style="1"/>
    <col min="3764" max="3764" width="9.81640625" style="1" customWidth="1"/>
    <col min="3765" max="3765" width="13.7265625" style="1" customWidth="1"/>
    <col min="3766" max="3766" width="8.7265625" style="1"/>
    <col min="3767" max="3767" width="10.7265625" style="1" customWidth="1"/>
    <col min="3768" max="3768" width="19.1796875" style="1" customWidth="1"/>
    <col min="3769" max="3770" width="9.54296875" style="1" customWidth="1"/>
    <col min="3771" max="3771" width="25.26953125" style="1" customWidth="1"/>
    <col min="3772" max="3799" width="9.54296875" style="1" customWidth="1"/>
    <col min="3800" max="4001" width="8.7265625" style="1"/>
    <col min="4002" max="4002" width="11" style="1" customWidth="1"/>
    <col min="4003" max="4003" width="0.54296875" style="1" customWidth="1"/>
    <col min="4004" max="4004" width="26.453125" style="1" customWidth="1"/>
    <col min="4005" max="4010" width="0" style="1" hidden="1" customWidth="1"/>
    <col min="4011" max="4018" width="8.81640625" style="1" customWidth="1"/>
    <col min="4019" max="4019" width="8.7265625" style="1"/>
    <col min="4020" max="4020" width="9.81640625" style="1" customWidth="1"/>
    <col min="4021" max="4021" width="13.7265625" style="1" customWidth="1"/>
    <col min="4022" max="4022" width="8.7265625" style="1"/>
    <col min="4023" max="4023" width="10.7265625" style="1" customWidth="1"/>
    <col min="4024" max="4024" width="19.1796875" style="1" customWidth="1"/>
    <col min="4025" max="4026" width="9.54296875" style="1" customWidth="1"/>
    <col min="4027" max="4027" width="25.26953125" style="1" customWidth="1"/>
    <col min="4028" max="4055" width="9.54296875" style="1" customWidth="1"/>
    <col min="4056" max="4257" width="8.7265625" style="1"/>
    <col min="4258" max="4258" width="11" style="1" customWidth="1"/>
    <col min="4259" max="4259" width="0.54296875" style="1" customWidth="1"/>
    <col min="4260" max="4260" width="26.453125" style="1" customWidth="1"/>
    <col min="4261" max="4266" width="0" style="1" hidden="1" customWidth="1"/>
    <col min="4267" max="4274" width="8.81640625" style="1" customWidth="1"/>
    <col min="4275" max="4275" width="8.7265625" style="1"/>
    <col min="4276" max="4276" width="9.81640625" style="1" customWidth="1"/>
    <col min="4277" max="4277" width="13.7265625" style="1" customWidth="1"/>
    <col min="4278" max="4278" width="8.7265625" style="1"/>
    <col min="4279" max="4279" width="10.7265625" style="1" customWidth="1"/>
    <col min="4280" max="4280" width="19.1796875" style="1" customWidth="1"/>
    <col min="4281" max="4282" width="9.54296875" style="1" customWidth="1"/>
    <col min="4283" max="4283" width="25.26953125" style="1" customWidth="1"/>
    <col min="4284" max="4311" width="9.54296875" style="1" customWidth="1"/>
    <col min="4312" max="4513" width="8.7265625" style="1"/>
    <col min="4514" max="4514" width="11" style="1" customWidth="1"/>
    <col min="4515" max="4515" width="0.54296875" style="1" customWidth="1"/>
    <col min="4516" max="4516" width="26.453125" style="1" customWidth="1"/>
    <col min="4517" max="4522" width="0" style="1" hidden="1" customWidth="1"/>
    <col min="4523" max="4530" width="8.81640625" style="1" customWidth="1"/>
    <col min="4531" max="4531" width="8.7265625" style="1"/>
    <col min="4532" max="4532" width="9.81640625" style="1" customWidth="1"/>
    <col min="4533" max="4533" width="13.7265625" style="1" customWidth="1"/>
    <col min="4534" max="4534" width="8.7265625" style="1"/>
    <col min="4535" max="4535" width="10.7265625" style="1" customWidth="1"/>
    <col min="4536" max="4536" width="19.1796875" style="1" customWidth="1"/>
    <col min="4537" max="4538" width="9.54296875" style="1" customWidth="1"/>
    <col min="4539" max="4539" width="25.26953125" style="1" customWidth="1"/>
    <col min="4540" max="4567" width="9.54296875" style="1" customWidth="1"/>
    <col min="4568" max="4769" width="8.7265625" style="1"/>
    <col min="4770" max="4770" width="11" style="1" customWidth="1"/>
    <col min="4771" max="4771" width="0.54296875" style="1" customWidth="1"/>
    <col min="4772" max="4772" width="26.453125" style="1" customWidth="1"/>
    <col min="4773" max="4778" width="0" style="1" hidden="1" customWidth="1"/>
    <col min="4779" max="4786" width="8.81640625" style="1" customWidth="1"/>
    <col min="4787" max="4787" width="8.7265625" style="1"/>
    <col min="4788" max="4788" width="9.81640625" style="1" customWidth="1"/>
    <col min="4789" max="4789" width="13.7265625" style="1" customWidth="1"/>
    <col min="4790" max="4790" width="8.7265625" style="1"/>
    <col min="4791" max="4791" width="10.7265625" style="1" customWidth="1"/>
    <col min="4792" max="4792" width="19.1796875" style="1" customWidth="1"/>
    <col min="4793" max="4794" width="9.54296875" style="1" customWidth="1"/>
    <col min="4795" max="4795" width="25.26953125" style="1" customWidth="1"/>
    <col min="4796" max="4823" width="9.54296875" style="1" customWidth="1"/>
    <col min="4824" max="5025" width="8.7265625" style="1"/>
    <col min="5026" max="5026" width="11" style="1" customWidth="1"/>
    <col min="5027" max="5027" width="0.54296875" style="1" customWidth="1"/>
    <col min="5028" max="5028" width="26.453125" style="1" customWidth="1"/>
    <col min="5029" max="5034" width="0" style="1" hidden="1" customWidth="1"/>
    <col min="5035" max="5042" width="8.81640625" style="1" customWidth="1"/>
    <col min="5043" max="5043" width="8.7265625" style="1"/>
    <col min="5044" max="5044" width="9.81640625" style="1" customWidth="1"/>
    <col min="5045" max="5045" width="13.7265625" style="1" customWidth="1"/>
    <col min="5046" max="5046" width="8.7265625" style="1"/>
    <col min="5047" max="5047" width="10.7265625" style="1" customWidth="1"/>
    <col min="5048" max="5048" width="19.1796875" style="1" customWidth="1"/>
    <col min="5049" max="5050" width="9.54296875" style="1" customWidth="1"/>
    <col min="5051" max="5051" width="25.26953125" style="1" customWidth="1"/>
    <col min="5052" max="5079" width="9.54296875" style="1" customWidth="1"/>
    <col min="5080" max="5281" width="8.7265625" style="1"/>
    <col min="5282" max="5282" width="11" style="1" customWidth="1"/>
    <col min="5283" max="5283" width="0.54296875" style="1" customWidth="1"/>
    <col min="5284" max="5284" width="26.453125" style="1" customWidth="1"/>
    <col min="5285" max="5290" width="0" style="1" hidden="1" customWidth="1"/>
    <col min="5291" max="5298" width="8.81640625" style="1" customWidth="1"/>
    <col min="5299" max="5299" width="8.7265625" style="1"/>
    <col min="5300" max="5300" width="9.81640625" style="1" customWidth="1"/>
    <col min="5301" max="5301" width="13.7265625" style="1" customWidth="1"/>
    <col min="5302" max="5302" width="8.7265625" style="1"/>
    <col min="5303" max="5303" width="10.7265625" style="1" customWidth="1"/>
    <col min="5304" max="5304" width="19.1796875" style="1" customWidth="1"/>
    <col min="5305" max="5306" width="9.54296875" style="1" customWidth="1"/>
    <col min="5307" max="5307" width="25.26953125" style="1" customWidth="1"/>
    <col min="5308" max="5335" width="9.54296875" style="1" customWidth="1"/>
    <col min="5336" max="5537" width="8.7265625" style="1"/>
    <col min="5538" max="5538" width="11" style="1" customWidth="1"/>
    <col min="5539" max="5539" width="0.54296875" style="1" customWidth="1"/>
    <col min="5540" max="5540" width="26.453125" style="1" customWidth="1"/>
    <col min="5541" max="5546" width="0" style="1" hidden="1" customWidth="1"/>
    <col min="5547" max="5554" width="8.81640625" style="1" customWidth="1"/>
    <col min="5555" max="5555" width="8.7265625" style="1"/>
    <col min="5556" max="5556" width="9.81640625" style="1" customWidth="1"/>
    <col min="5557" max="5557" width="13.7265625" style="1" customWidth="1"/>
    <col min="5558" max="5558" width="8.7265625" style="1"/>
    <col min="5559" max="5559" width="10.7265625" style="1" customWidth="1"/>
    <col min="5560" max="5560" width="19.1796875" style="1" customWidth="1"/>
    <col min="5561" max="5562" width="9.54296875" style="1" customWidth="1"/>
    <col min="5563" max="5563" width="25.26953125" style="1" customWidth="1"/>
    <col min="5564" max="5591" width="9.54296875" style="1" customWidth="1"/>
    <col min="5592" max="5793" width="8.7265625" style="1"/>
    <col min="5794" max="5794" width="11" style="1" customWidth="1"/>
    <col min="5795" max="5795" width="0.54296875" style="1" customWidth="1"/>
    <col min="5796" max="5796" width="26.453125" style="1" customWidth="1"/>
    <col min="5797" max="5802" width="0" style="1" hidden="1" customWidth="1"/>
    <col min="5803" max="5810" width="8.81640625" style="1" customWidth="1"/>
    <col min="5811" max="5811" width="8.7265625" style="1"/>
    <col min="5812" max="5812" width="9.81640625" style="1" customWidth="1"/>
    <col min="5813" max="5813" width="13.7265625" style="1" customWidth="1"/>
    <col min="5814" max="5814" width="8.7265625" style="1"/>
    <col min="5815" max="5815" width="10.7265625" style="1" customWidth="1"/>
    <col min="5816" max="5816" width="19.1796875" style="1" customWidth="1"/>
    <col min="5817" max="5818" width="9.54296875" style="1" customWidth="1"/>
    <col min="5819" max="5819" width="25.26953125" style="1" customWidth="1"/>
    <col min="5820" max="5847" width="9.54296875" style="1" customWidth="1"/>
    <col min="5848" max="6049" width="8.7265625" style="1"/>
    <col min="6050" max="6050" width="11" style="1" customWidth="1"/>
    <col min="6051" max="6051" width="0.54296875" style="1" customWidth="1"/>
    <col min="6052" max="6052" width="26.453125" style="1" customWidth="1"/>
    <col min="6053" max="6058" width="0" style="1" hidden="1" customWidth="1"/>
    <col min="6059" max="6066" width="8.81640625" style="1" customWidth="1"/>
    <col min="6067" max="6067" width="8.7265625" style="1"/>
    <col min="6068" max="6068" width="9.81640625" style="1" customWidth="1"/>
    <col min="6069" max="6069" width="13.7265625" style="1" customWidth="1"/>
    <col min="6070" max="6070" width="8.7265625" style="1"/>
    <col min="6071" max="6071" width="10.7265625" style="1" customWidth="1"/>
    <col min="6072" max="6072" width="19.1796875" style="1" customWidth="1"/>
    <col min="6073" max="6074" width="9.54296875" style="1" customWidth="1"/>
    <col min="6075" max="6075" width="25.26953125" style="1" customWidth="1"/>
    <col min="6076" max="6103" width="9.54296875" style="1" customWidth="1"/>
    <col min="6104" max="6305" width="8.7265625" style="1"/>
    <col min="6306" max="6306" width="11" style="1" customWidth="1"/>
    <col min="6307" max="6307" width="0.54296875" style="1" customWidth="1"/>
    <col min="6308" max="6308" width="26.453125" style="1" customWidth="1"/>
    <col min="6309" max="6314" width="0" style="1" hidden="1" customWidth="1"/>
    <col min="6315" max="6322" width="8.81640625" style="1" customWidth="1"/>
    <col min="6323" max="6323" width="8.7265625" style="1"/>
    <col min="6324" max="6324" width="9.81640625" style="1" customWidth="1"/>
    <col min="6325" max="6325" width="13.7265625" style="1" customWidth="1"/>
    <col min="6326" max="6326" width="8.7265625" style="1"/>
    <col min="6327" max="6327" width="10.7265625" style="1" customWidth="1"/>
    <col min="6328" max="6328" width="19.1796875" style="1" customWidth="1"/>
    <col min="6329" max="6330" width="9.54296875" style="1" customWidth="1"/>
    <col min="6331" max="6331" width="25.26953125" style="1" customWidth="1"/>
    <col min="6332" max="6359" width="9.54296875" style="1" customWidth="1"/>
    <col min="6360" max="6561" width="8.7265625" style="1"/>
    <col min="6562" max="6562" width="11" style="1" customWidth="1"/>
    <col min="6563" max="6563" width="0.54296875" style="1" customWidth="1"/>
    <col min="6564" max="6564" width="26.453125" style="1" customWidth="1"/>
    <col min="6565" max="6570" width="0" style="1" hidden="1" customWidth="1"/>
    <col min="6571" max="6578" width="8.81640625" style="1" customWidth="1"/>
    <col min="6579" max="6579" width="8.7265625" style="1"/>
    <col min="6580" max="6580" width="9.81640625" style="1" customWidth="1"/>
    <col min="6581" max="6581" width="13.7265625" style="1" customWidth="1"/>
    <col min="6582" max="6582" width="8.7265625" style="1"/>
    <col min="6583" max="6583" width="10.7265625" style="1" customWidth="1"/>
    <col min="6584" max="6584" width="19.1796875" style="1" customWidth="1"/>
    <col min="6585" max="6586" width="9.54296875" style="1" customWidth="1"/>
    <col min="6587" max="6587" width="25.26953125" style="1" customWidth="1"/>
    <col min="6588" max="6615" width="9.54296875" style="1" customWidth="1"/>
    <col min="6616" max="6817" width="8.7265625" style="1"/>
    <col min="6818" max="6818" width="11" style="1" customWidth="1"/>
    <col min="6819" max="6819" width="0.54296875" style="1" customWidth="1"/>
    <col min="6820" max="6820" width="26.453125" style="1" customWidth="1"/>
    <col min="6821" max="6826" width="0" style="1" hidden="1" customWidth="1"/>
    <col min="6827" max="6834" width="8.81640625" style="1" customWidth="1"/>
    <col min="6835" max="6835" width="8.7265625" style="1"/>
    <col min="6836" max="6836" width="9.81640625" style="1" customWidth="1"/>
    <col min="6837" max="6837" width="13.7265625" style="1" customWidth="1"/>
    <col min="6838" max="6838" width="8.7265625" style="1"/>
    <col min="6839" max="6839" width="10.7265625" style="1" customWidth="1"/>
    <col min="6840" max="6840" width="19.1796875" style="1" customWidth="1"/>
    <col min="6841" max="6842" width="9.54296875" style="1" customWidth="1"/>
    <col min="6843" max="6843" width="25.26953125" style="1" customWidth="1"/>
    <col min="6844" max="6871" width="9.54296875" style="1" customWidth="1"/>
    <col min="6872" max="7073" width="8.7265625" style="1"/>
    <col min="7074" max="7074" width="11" style="1" customWidth="1"/>
    <col min="7075" max="7075" width="0.54296875" style="1" customWidth="1"/>
    <col min="7076" max="7076" width="26.453125" style="1" customWidth="1"/>
    <col min="7077" max="7082" width="0" style="1" hidden="1" customWidth="1"/>
    <col min="7083" max="7090" width="8.81640625" style="1" customWidth="1"/>
    <col min="7091" max="7091" width="8.7265625" style="1"/>
    <col min="7092" max="7092" width="9.81640625" style="1" customWidth="1"/>
    <col min="7093" max="7093" width="13.7265625" style="1" customWidth="1"/>
    <col min="7094" max="7094" width="8.7265625" style="1"/>
    <col min="7095" max="7095" width="10.7265625" style="1" customWidth="1"/>
    <col min="7096" max="7096" width="19.1796875" style="1" customWidth="1"/>
    <col min="7097" max="7098" width="9.54296875" style="1" customWidth="1"/>
    <col min="7099" max="7099" width="25.26953125" style="1" customWidth="1"/>
    <col min="7100" max="7127" width="9.54296875" style="1" customWidth="1"/>
    <col min="7128" max="7329" width="8.7265625" style="1"/>
    <col min="7330" max="7330" width="11" style="1" customWidth="1"/>
    <col min="7331" max="7331" width="0.54296875" style="1" customWidth="1"/>
    <col min="7332" max="7332" width="26.453125" style="1" customWidth="1"/>
    <col min="7333" max="7338" width="0" style="1" hidden="1" customWidth="1"/>
    <col min="7339" max="7346" width="8.81640625" style="1" customWidth="1"/>
    <col min="7347" max="7347" width="8.7265625" style="1"/>
    <col min="7348" max="7348" width="9.81640625" style="1" customWidth="1"/>
    <col min="7349" max="7349" width="13.7265625" style="1" customWidth="1"/>
    <col min="7350" max="7350" width="8.7265625" style="1"/>
    <col min="7351" max="7351" width="10.7265625" style="1" customWidth="1"/>
    <col min="7352" max="7352" width="19.1796875" style="1" customWidth="1"/>
    <col min="7353" max="7354" width="9.54296875" style="1" customWidth="1"/>
    <col min="7355" max="7355" width="25.26953125" style="1" customWidth="1"/>
    <col min="7356" max="7383" width="9.54296875" style="1" customWidth="1"/>
    <col min="7384" max="7585" width="8.7265625" style="1"/>
    <col min="7586" max="7586" width="11" style="1" customWidth="1"/>
    <col min="7587" max="7587" width="0.54296875" style="1" customWidth="1"/>
    <col min="7588" max="7588" width="26.453125" style="1" customWidth="1"/>
    <col min="7589" max="7594" width="0" style="1" hidden="1" customWidth="1"/>
    <col min="7595" max="7602" width="8.81640625" style="1" customWidth="1"/>
    <col min="7603" max="7603" width="8.7265625" style="1"/>
    <col min="7604" max="7604" width="9.81640625" style="1" customWidth="1"/>
    <col min="7605" max="7605" width="13.7265625" style="1" customWidth="1"/>
    <col min="7606" max="7606" width="8.7265625" style="1"/>
    <col min="7607" max="7607" width="10.7265625" style="1" customWidth="1"/>
    <col min="7608" max="7608" width="19.1796875" style="1" customWidth="1"/>
    <col min="7609" max="7610" width="9.54296875" style="1" customWidth="1"/>
    <col min="7611" max="7611" width="25.26953125" style="1" customWidth="1"/>
    <col min="7612" max="7639" width="9.54296875" style="1" customWidth="1"/>
    <col min="7640" max="7841" width="8.7265625" style="1"/>
    <col min="7842" max="7842" width="11" style="1" customWidth="1"/>
    <col min="7843" max="7843" width="0.54296875" style="1" customWidth="1"/>
    <col min="7844" max="7844" width="26.453125" style="1" customWidth="1"/>
    <col min="7845" max="7850" width="0" style="1" hidden="1" customWidth="1"/>
    <col min="7851" max="7858" width="8.81640625" style="1" customWidth="1"/>
    <col min="7859" max="7859" width="8.7265625" style="1"/>
    <col min="7860" max="7860" width="9.81640625" style="1" customWidth="1"/>
    <col min="7861" max="7861" width="13.7265625" style="1" customWidth="1"/>
    <col min="7862" max="7862" width="8.7265625" style="1"/>
    <col min="7863" max="7863" width="10.7265625" style="1" customWidth="1"/>
    <col min="7864" max="7864" width="19.1796875" style="1" customWidth="1"/>
    <col min="7865" max="7866" width="9.54296875" style="1" customWidth="1"/>
    <col min="7867" max="7867" width="25.26953125" style="1" customWidth="1"/>
    <col min="7868" max="7895" width="9.54296875" style="1" customWidth="1"/>
    <col min="7896" max="8097" width="8.7265625" style="1"/>
    <col min="8098" max="8098" width="11" style="1" customWidth="1"/>
    <col min="8099" max="8099" width="0.54296875" style="1" customWidth="1"/>
    <col min="8100" max="8100" width="26.453125" style="1" customWidth="1"/>
    <col min="8101" max="8106" width="0" style="1" hidden="1" customWidth="1"/>
    <col min="8107" max="8114" width="8.81640625" style="1" customWidth="1"/>
    <col min="8115" max="8115" width="8.7265625" style="1"/>
    <col min="8116" max="8116" width="9.81640625" style="1" customWidth="1"/>
    <col min="8117" max="8117" width="13.7265625" style="1" customWidth="1"/>
    <col min="8118" max="8118" width="8.7265625" style="1"/>
    <col min="8119" max="8119" width="10.7265625" style="1" customWidth="1"/>
    <col min="8120" max="8120" width="19.1796875" style="1" customWidth="1"/>
    <col min="8121" max="8122" width="9.54296875" style="1" customWidth="1"/>
    <col min="8123" max="8123" width="25.26953125" style="1" customWidth="1"/>
    <col min="8124" max="8151" width="9.54296875" style="1" customWidth="1"/>
    <col min="8152" max="8353" width="8.7265625" style="1"/>
    <col min="8354" max="8354" width="11" style="1" customWidth="1"/>
    <col min="8355" max="8355" width="0.54296875" style="1" customWidth="1"/>
    <col min="8356" max="8356" width="26.453125" style="1" customWidth="1"/>
    <col min="8357" max="8362" width="0" style="1" hidden="1" customWidth="1"/>
    <col min="8363" max="8370" width="8.81640625" style="1" customWidth="1"/>
    <col min="8371" max="8371" width="8.7265625" style="1"/>
    <col min="8372" max="8372" width="9.81640625" style="1" customWidth="1"/>
    <col min="8373" max="8373" width="13.7265625" style="1" customWidth="1"/>
    <col min="8374" max="8374" width="8.7265625" style="1"/>
    <col min="8375" max="8375" width="10.7265625" style="1" customWidth="1"/>
    <col min="8376" max="8376" width="19.1796875" style="1" customWidth="1"/>
    <col min="8377" max="8378" width="9.54296875" style="1" customWidth="1"/>
    <col min="8379" max="8379" width="25.26953125" style="1" customWidth="1"/>
    <col min="8380" max="8407" width="9.54296875" style="1" customWidth="1"/>
    <col min="8408" max="8609" width="8.7265625" style="1"/>
    <col min="8610" max="8610" width="11" style="1" customWidth="1"/>
    <col min="8611" max="8611" width="0.54296875" style="1" customWidth="1"/>
    <col min="8612" max="8612" width="26.453125" style="1" customWidth="1"/>
    <col min="8613" max="8618" width="0" style="1" hidden="1" customWidth="1"/>
    <col min="8619" max="8626" width="8.81640625" style="1" customWidth="1"/>
    <col min="8627" max="8627" width="8.7265625" style="1"/>
    <col min="8628" max="8628" width="9.81640625" style="1" customWidth="1"/>
    <col min="8629" max="8629" width="13.7265625" style="1" customWidth="1"/>
    <col min="8630" max="8630" width="8.7265625" style="1"/>
    <col min="8631" max="8631" width="10.7265625" style="1" customWidth="1"/>
    <col min="8632" max="8632" width="19.1796875" style="1" customWidth="1"/>
    <col min="8633" max="8634" width="9.54296875" style="1" customWidth="1"/>
    <col min="8635" max="8635" width="25.26953125" style="1" customWidth="1"/>
    <col min="8636" max="8663" width="9.54296875" style="1" customWidth="1"/>
    <col min="8664" max="8865" width="8.7265625" style="1"/>
    <col min="8866" max="8866" width="11" style="1" customWidth="1"/>
    <col min="8867" max="8867" width="0.54296875" style="1" customWidth="1"/>
    <col min="8868" max="8868" width="26.453125" style="1" customWidth="1"/>
    <col min="8869" max="8874" width="0" style="1" hidden="1" customWidth="1"/>
    <col min="8875" max="8882" width="8.81640625" style="1" customWidth="1"/>
    <col min="8883" max="8883" width="8.7265625" style="1"/>
    <col min="8884" max="8884" width="9.81640625" style="1" customWidth="1"/>
    <col min="8885" max="8885" width="13.7265625" style="1" customWidth="1"/>
    <col min="8886" max="8886" width="8.7265625" style="1"/>
    <col min="8887" max="8887" width="10.7265625" style="1" customWidth="1"/>
    <col min="8888" max="8888" width="19.1796875" style="1" customWidth="1"/>
    <col min="8889" max="8890" width="9.54296875" style="1" customWidth="1"/>
    <col min="8891" max="8891" width="25.26953125" style="1" customWidth="1"/>
    <col min="8892" max="8919" width="9.54296875" style="1" customWidth="1"/>
    <col min="8920" max="9121" width="8.7265625" style="1"/>
    <col min="9122" max="9122" width="11" style="1" customWidth="1"/>
    <col min="9123" max="9123" width="0.54296875" style="1" customWidth="1"/>
    <col min="9124" max="9124" width="26.453125" style="1" customWidth="1"/>
    <col min="9125" max="9130" width="0" style="1" hidden="1" customWidth="1"/>
    <col min="9131" max="9138" width="8.81640625" style="1" customWidth="1"/>
    <col min="9139" max="9139" width="8.7265625" style="1"/>
    <col min="9140" max="9140" width="9.81640625" style="1" customWidth="1"/>
    <col min="9141" max="9141" width="13.7265625" style="1" customWidth="1"/>
    <col min="9142" max="9142" width="8.7265625" style="1"/>
    <col min="9143" max="9143" width="10.7265625" style="1" customWidth="1"/>
    <col min="9144" max="9144" width="19.1796875" style="1" customWidth="1"/>
    <col min="9145" max="9146" width="9.54296875" style="1" customWidth="1"/>
    <col min="9147" max="9147" width="25.26953125" style="1" customWidth="1"/>
    <col min="9148" max="9175" width="9.54296875" style="1" customWidth="1"/>
    <col min="9176" max="9377" width="8.7265625" style="1"/>
    <col min="9378" max="9378" width="11" style="1" customWidth="1"/>
    <col min="9379" max="9379" width="0.54296875" style="1" customWidth="1"/>
    <col min="9380" max="9380" width="26.453125" style="1" customWidth="1"/>
    <col min="9381" max="9386" width="0" style="1" hidden="1" customWidth="1"/>
    <col min="9387" max="9394" width="8.81640625" style="1" customWidth="1"/>
    <col min="9395" max="9395" width="8.7265625" style="1"/>
    <col min="9396" max="9396" width="9.81640625" style="1" customWidth="1"/>
    <col min="9397" max="9397" width="13.7265625" style="1" customWidth="1"/>
    <col min="9398" max="9398" width="8.7265625" style="1"/>
    <col min="9399" max="9399" width="10.7265625" style="1" customWidth="1"/>
    <col min="9400" max="9400" width="19.1796875" style="1" customWidth="1"/>
    <col min="9401" max="9402" width="9.54296875" style="1" customWidth="1"/>
    <col min="9403" max="9403" width="25.26953125" style="1" customWidth="1"/>
    <col min="9404" max="9431" width="9.54296875" style="1" customWidth="1"/>
    <col min="9432" max="9633" width="8.7265625" style="1"/>
    <col min="9634" max="9634" width="11" style="1" customWidth="1"/>
    <col min="9635" max="9635" width="0.54296875" style="1" customWidth="1"/>
    <col min="9636" max="9636" width="26.453125" style="1" customWidth="1"/>
    <col min="9637" max="9642" width="0" style="1" hidden="1" customWidth="1"/>
    <col min="9643" max="9650" width="8.81640625" style="1" customWidth="1"/>
    <col min="9651" max="9651" width="8.7265625" style="1"/>
    <col min="9652" max="9652" width="9.81640625" style="1" customWidth="1"/>
    <col min="9653" max="9653" width="13.7265625" style="1" customWidth="1"/>
    <col min="9654" max="9654" width="8.7265625" style="1"/>
    <col min="9655" max="9655" width="10.7265625" style="1" customWidth="1"/>
    <col min="9656" max="9656" width="19.1796875" style="1" customWidth="1"/>
    <col min="9657" max="9658" width="9.54296875" style="1" customWidth="1"/>
    <col min="9659" max="9659" width="25.26953125" style="1" customWidth="1"/>
    <col min="9660" max="9687" width="9.54296875" style="1" customWidth="1"/>
    <col min="9688" max="9889" width="8.7265625" style="1"/>
    <col min="9890" max="9890" width="11" style="1" customWidth="1"/>
    <col min="9891" max="9891" width="0.54296875" style="1" customWidth="1"/>
    <col min="9892" max="9892" width="26.453125" style="1" customWidth="1"/>
    <col min="9893" max="9898" width="0" style="1" hidden="1" customWidth="1"/>
    <col min="9899" max="9906" width="8.81640625" style="1" customWidth="1"/>
    <col min="9907" max="9907" width="8.7265625" style="1"/>
    <col min="9908" max="9908" width="9.81640625" style="1" customWidth="1"/>
    <col min="9909" max="9909" width="13.7265625" style="1" customWidth="1"/>
    <col min="9910" max="9910" width="8.7265625" style="1"/>
    <col min="9911" max="9911" width="10.7265625" style="1" customWidth="1"/>
    <col min="9912" max="9912" width="19.1796875" style="1" customWidth="1"/>
    <col min="9913" max="9914" width="9.54296875" style="1" customWidth="1"/>
    <col min="9915" max="9915" width="25.26953125" style="1" customWidth="1"/>
    <col min="9916" max="9943" width="9.54296875" style="1" customWidth="1"/>
    <col min="9944" max="10145" width="8.7265625" style="1"/>
    <col min="10146" max="10146" width="11" style="1" customWidth="1"/>
    <col min="10147" max="10147" width="0.54296875" style="1" customWidth="1"/>
    <col min="10148" max="10148" width="26.453125" style="1" customWidth="1"/>
    <col min="10149" max="10154" width="0" style="1" hidden="1" customWidth="1"/>
    <col min="10155" max="10162" width="8.81640625" style="1" customWidth="1"/>
    <col min="10163" max="10163" width="8.7265625" style="1"/>
    <col min="10164" max="10164" width="9.81640625" style="1" customWidth="1"/>
    <col min="10165" max="10165" width="13.7265625" style="1" customWidth="1"/>
    <col min="10166" max="10166" width="8.7265625" style="1"/>
    <col min="10167" max="10167" width="10.7265625" style="1" customWidth="1"/>
    <col min="10168" max="10168" width="19.1796875" style="1" customWidth="1"/>
    <col min="10169" max="10170" width="9.54296875" style="1" customWidth="1"/>
    <col min="10171" max="10171" width="25.26953125" style="1" customWidth="1"/>
    <col min="10172" max="10199" width="9.54296875" style="1" customWidth="1"/>
    <col min="10200" max="10401" width="8.7265625" style="1"/>
    <col min="10402" max="10402" width="11" style="1" customWidth="1"/>
    <col min="10403" max="10403" width="0.54296875" style="1" customWidth="1"/>
    <col min="10404" max="10404" width="26.453125" style="1" customWidth="1"/>
    <col min="10405" max="10410" width="0" style="1" hidden="1" customWidth="1"/>
    <col min="10411" max="10418" width="8.81640625" style="1" customWidth="1"/>
    <col min="10419" max="10419" width="8.7265625" style="1"/>
    <col min="10420" max="10420" width="9.81640625" style="1" customWidth="1"/>
    <col min="10421" max="10421" width="13.7265625" style="1" customWidth="1"/>
    <col min="10422" max="10422" width="8.7265625" style="1"/>
    <col min="10423" max="10423" width="10.7265625" style="1" customWidth="1"/>
    <col min="10424" max="10424" width="19.1796875" style="1" customWidth="1"/>
    <col min="10425" max="10426" width="9.54296875" style="1" customWidth="1"/>
    <col min="10427" max="10427" width="25.26953125" style="1" customWidth="1"/>
    <col min="10428" max="10455" width="9.54296875" style="1" customWidth="1"/>
    <col min="10456" max="10657" width="8.7265625" style="1"/>
    <col min="10658" max="10658" width="11" style="1" customWidth="1"/>
    <col min="10659" max="10659" width="0.54296875" style="1" customWidth="1"/>
    <col min="10660" max="10660" width="26.453125" style="1" customWidth="1"/>
    <col min="10661" max="10666" width="0" style="1" hidden="1" customWidth="1"/>
    <col min="10667" max="10674" width="8.81640625" style="1" customWidth="1"/>
    <col min="10675" max="10675" width="8.7265625" style="1"/>
    <col min="10676" max="10676" width="9.81640625" style="1" customWidth="1"/>
    <col min="10677" max="10677" width="13.7265625" style="1" customWidth="1"/>
    <col min="10678" max="10678" width="8.7265625" style="1"/>
    <col min="10679" max="10679" width="10.7265625" style="1" customWidth="1"/>
    <col min="10680" max="10680" width="19.1796875" style="1" customWidth="1"/>
    <col min="10681" max="10682" width="9.54296875" style="1" customWidth="1"/>
    <col min="10683" max="10683" width="25.26953125" style="1" customWidth="1"/>
    <col min="10684" max="10711" width="9.54296875" style="1" customWidth="1"/>
    <col min="10712" max="10913" width="8.7265625" style="1"/>
    <col min="10914" max="10914" width="11" style="1" customWidth="1"/>
    <col min="10915" max="10915" width="0.54296875" style="1" customWidth="1"/>
    <col min="10916" max="10916" width="26.453125" style="1" customWidth="1"/>
    <col min="10917" max="10922" width="0" style="1" hidden="1" customWidth="1"/>
    <col min="10923" max="10930" width="8.81640625" style="1" customWidth="1"/>
    <col min="10931" max="10931" width="8.7265625" style="1"/>
    <col min="10932" max="10932" width="9.81640625" style="1" customWidth="1"/>
    <col min="10933" max="10933" width="13.7265625" style="1" customWidth="1"/>
    <col min="10934" max="10934" width="8.7265625" style="1"/>
    <col min="10935" max="10935" width="10.7265625" style="1" customWidth="1"/>
    <col min="10936" max="10936" width="19.1796875" style="1" customWidth="1"/>
    <col min="10937" max="10938" width="9.54296875" style="1" customWidth="1"/>
    <col min="10939" max="10939" width="25.26953125" style="1" customWidth="1"/>
    <col min="10940" max="10967" width="9.54296875" style="1" customWidth="1"/>
    <col min="10968" max="11169" width="8.7265625" style="1"/>
    <col min="11170" max="11170" width="11" style="1" customWidth="1"/>
    <col min="11171" max="11171" width="0.54296875" style="1" customWidth="1"/>
    <col min="11172" max="11172" width="26.453125" style="1" customWidth="1"/>
    <col min="11173" max="11178" width="0" style="1" hidden="1" customWidth="1"/>
    <col min="11179" max="11186" width="8.81640625" style="1" customWidth="1"/>
    <col min="11187" max="11187" width="8.7265625" style="1"/>
    <col min="11188" max="11188" width="9.81640625" style="1" customWidth="1"/>
    <col min="11189" max="11189" width="13.7265625" style="1" customWidth="1"/>
    <col min="11190" max="11190" width="8.7265625" style="1"/>
    <col min="11191" max="11191" width="10.7265625" style="1" customWidth="1"/>
    <col min="11192" max="11192" width="19.1796875" style="1" customWidth="1"/>
    <col min="11193" max="11194" width="9.54296875" style="1" customWidth="1"/>
    <col min="11195" max="11195" width="25.26953125" style="1" customWidth="1"/>
    <col min="11196" max="11223" width="9.54296875" style="1" customWidth="1"/>
    <col min="11224" max="11425" width="8.7265625" style="1"/>
    <col min="11426" max="11426" width="11" style="1" customWidth="1"/>
    <col min="11427" max="11427" width="0.54296875" style="1" customWidth="1"/>
    <col min="11428" max="11428" width="26.453125" style="1" customWidth="1"/>
    <col min="11429" max="11434" width="0" style="1" hidden="1" customWidth="1"/>
    <col min="11435" max="11442" width="8.81640625" style="1" customWidth="1"/>
    <col min="11443" max="11443" width="8.7265625" style="1"/>
    <col min="11444" max="11444" width="9.81640625" style="1" customWidth="1"/>
    <col min="11445" max="11445" width="13.7265625" style="1" customWidth="1"/>
    <col min="11446" max="11446" width="8.7265625" style="1"/>
    <col min="11447" max="11447" width="10.7265625" style="1" customWidth="1"/>
    <col min="11448" max="11448" width="19.1796875" style="1" customWidth="1"/>
    <col min="11449" max="11450" width="9.54296875" style="1" customWidth="1"/>
    <col min="11451" max="11451" width="25.26953125" style="1" customWidth="1"/>
    <col min="11452" max="11479" width="9.54296875" style="1" customWidth="1"/>
    <col min="11480" max="11681" width="8.7265625" style="1"/>
    <col min="11682" max="11682" width="11" style="1" customWidth="1"/>
    <col min="11683" max="11683" width="0.54296875" style="1" customWidth="1"/>
    <col min="11684" max="11684" width="26.453125" style="1" customWidth="1"/>
    <col min="11685" max="11690" width="0" style="1" hidden="1" customWidth="1"/>
    <col min="11691" max="11698" width="8.81640625" style="1" customWidth="1"/>
    <col min="11699" max="11699" width="8.7265625" style="1"/>
    <col min="11700" max="11700" width="9.81640625" style="1" customWidth="1"/>
    <col min="11701" max="11701" width="13.7265625" style="1" customWidth="1"/>
    <col min="11702" max="11702" width="8.7265625" style="1"/>
    <col min="11703" max="11703" width="10.7265625" style="1" customWidth="1"/>
    <col min="11704" max="11704" width="19.1796875" style="1" customWidth="1"/>
    <col min="11705" max="11706" width="9.54296875" style="1" customWidth="1"/>
    <col min="11707" max="11707" width="25.26953125" style="1" customWidth="1"/>
    <col min="11708" max="11735" width="9.54296875" style="1" customWidth="1"/>
    <col min="11736" max="11937" width="8.7265625" style="1"/>
    <col min="11938" max="11938" width="11" style="1" customWidth="1"/>
    <col min="11939" max="11939" width="0.54296875" style="1" customWidth="1"/>
    <col min="11940" max="11940" width="26.453125" style="1" customWidth="1"/>
    <col min="11941" max="11946" width="0" style="1" hidden="1" customWidth="1"/>
    <col min="11947" max="11954" width="8.81640625" style="1" customWidth="1"/>
    <col min="11955" max="11955" width="8.7265625" style="1"/>
    <col min="11956" max="11956" width="9.81640625" style="1" customWidth="1"/>
    <col min="11957" max="11957" width="13.7265625" style="1" customWidth="1"/>
    <col min="11958" max="11958" width="8.7265625" style="1"/>
    <col min="11959" max="11959" width="10.7265625" style="1" customWidth="1"/>
    <col min="11960" max="11960" width="19.1796875" style="1" customWidth="1"/>
    <col min="11961" max="11962" width="9.54296875" style="1" customWidth="1"/>
    <col min="11963" max="11963" width="25.26953125" style="1" customWidth="1"/>
    <col min="11964" max="11991" width="9.54296875" style="1" customWidth="1"/>
    <col min="11992" max="12193" width="8.7265625" style="1"/>
    <col min="12194" max="12194" width="11" style="1" customWidth="1"/>
    <col min="12195" max="12195" width="0.54296875" style="1" customWidth="1"/>
    <col min="12196" max="12196" width="26.453125" style="1" customWidth="1"/>
    <col min="12197" max="12202" width="0" style="1" hidden="1" customWidth="1"/>
    <col min="12203" max="12210" width="8.81640625" style="1" customWidth="1"/>
    <col min="12211" max="12211" width="8.7265625" style="1"/>
    <col min="12212" max="12212" width="9.81640625" style="1" customWidth="1"/>
    <col min="12213" max="12213" width="13.7265625" style="1" customWidth="1"/>
    <col min="12214" max="12214" width="8.7265625" style="1"/>
    <col min="12215" max="12215" width="10.7265625" style="1" customWidth="1"/>
    <col min="12216" max="12216" width="19.1796875" style="1" customWidth="1"/>
    <col min="12217" max="12218" width="9.54296875" style="1" customWidth="1"/>
    <col min="12219" max="12219" width="25.26953125" style="1" customWidth="1"/>
    <col min="12220" max="12247" width="9.54296875" style="1" customWidth="1"/>
    <col min="12248" max="12449" width="8.7265625" style="1"/>
    <col min="12450" max="12450" width="11" style="1" customWidth="1"/>
    <col min="12451" max="12451" width="0.54296875" style="1" customWidth="1"/>
    <col min="12452" max="12452" width="26.453125" style="1" customWidth="1"/>
    <col min="12453" max="12458" width="0" style="1" hidden="1" customWidth="1"/>
    <col min="12459" max="12466" width="8.81640625" style="1" customWidth="1"/>
    <col min="12467" max="12467" width="8.7265625" style="1"/>
    <col min="12468" max="12468" width="9.81640625" style="1" customWidth="1"/>
    <col min="12469" max="12469" width="13.7265625" style="1" customWidth="1"/>
    <col min="12470" max="12470" width="8.7265625" style="1"/>
    <col min="12471" max="12471" width="10.7265625" style="1" customWidth="1"/>
    <col min="12472" max="12472" width="19.1796875" style="1" customWidth="1"/>
    <col min="12473" max="12474" width="9.54296875" style="1" customWidth="1"/>
    <col min="12475" max="12475" width="25.26953125" style="1" customWidth="1"/>
    <col min="12476" max="12503" width="9.54296875" style="1" customWidth="1"/>
    <col min="12504" max="12705" width="8.7265625" style="1"/>
    <col min="12706" max="12706" width="11" style="1" customWidth="1"/>
    <col min="12707" max="12707" width="0.54296875" style="1" customWidth="1"/>
    <col min="12708" max="12708" width="26.453125" style="1" customWidth="1"/>
    <col min="12709" max="12714" width="0" style="1" hidden="1" customWidth="1"/>
    <col min="12715" max="12722" width="8.81640625" style="1" customWidth="1"/>
    <col min="12723" max="12723" width="8.7265625" style="1"/>
    <col min="12724" max="12724" width="9.81640625" style="1" customWidth="1"/>
    <col min="12725" max="12725" width="13.7265625" style="1" customWidth="1"/>
    <col min="12726" max="12726" width="8.7265625" style="1"/>
    <col min="12727" max="12727" width="10.7265625" style="1" customWidth="1"/>
    <col min="12728" max="12728" width="19.1796875" style="1" customWidth="1"/>
    <col min="12729" max="12730" width="9.54296875" style="1" customWidth="1"/>
    <col min="12731" max="12731" width="25.26953125" style="1" customWidth="1"/>
    <col min="12732" max="12759" width="9.54296875" style="1" customWidth="1"/>
    <col min="12760" max="12961" width="8.7265625" style="1"/>
    <col min="12962" max="12962" width="11" style="1" customWidth="1"/>
    <col min="12963" max="12963" width="0.54296875" style="1" customWidth="1"/>
    <col min="12964" max="12964" width="26.453125" style="1" customWidth="1"/>
    <col min="12965" max="12970" width="0" style="1" hidden="1" customWidth="1"/>
    <col min="12971" max="12978" width="8.81640625" style="1" customWidth="1"/>
    <col min="12979" max="12979" width="8.7265625" style="1"/>
    <col min="12980" max="12980" width="9.81640625" style="1" customWidth="1"/>
    <col min="12981" max="12981" width="13.7265625" style="1" customWidth="1"/>
    <col min="12982" max="12982" width="8.7265625" style="1"/>
    <col min="12983" max="12983" width="10.7265625" style="1" customWidth="1"/>
    <col min="12984" max="12984" width="19.1796875" style="1" customWidth="1"/>
    <col min="12985" max="12986" width="9.54296875" style="1" customWidth="1"/>
    <col min="12987" max="12987" width="25.26953125" style="1" customWidth="1"/>
    <col min="12988" max="13015" width="9.54296875" style="1" customWidth="1"/>
    <col min="13016" max="13217" width="8.7265625" style="1"/>
    <col min="13218" max="13218" width="11" style="1" customWidth="1"/>
    <col min="13219" max="13219" width="0.54296875" style="1" customWidth="1"/>
    <col min="13220" max="13220" width="26.453125" style="1" customWidth="1"/>
    <col min="13221" max="13226" width="0" style="1" hidden="1" customWidth="1"/>
    <col min="13227" max="13234" width="8.81640625" style="1" customWidth="1"/>
    <col min="13235" max="13235" width="8.7265625" style="1"/>
    <col min="13236" max="13236" width="9.81640625" style="1" customWidth="1"/>
    <col min="13237" max="13237" width="13.7265625" style="1" customWidth="1"/>
    <col min="13238" max="13238" width="8.7265625" style="1"/>
    <col min="13239" max="13239" width="10.7265625" style="1" customWidth="1"/>
    <col min="13240" max="13240" width="19.1796875" style="1" customWidth="1"/>
    <col min="13241" max="13242" width="9.54296875" style="1" customWidth="1"/>
    <col min="13243" max="13243" width="25.26953125" style="1" customWidth="1"/>
    <col min="13244" max="13271" width="9.54296875" style="1" customWidth="1"/>
    <col min="13272" max="13473" width="8.7265625" style="1"/>
    <col min="13474" max="13474" width="11" style="1" customWidth="1"/>
    <col min="13475" max="13475" width="0.54296875" style="1" customWidth="1"/>
    <col min="13476" max="13476" width="26.453125" style="1" customWidth="1"/>
    <col min="13477" max="13482" width="0" style="1" hidden="1" customWidth="1"/>
    <col min="13483" max="13490" width="8.81640625" style="1" customWidth="1"/>
    <col min="13491" max="13491" width="8.7265625" style="1"/>
    <col min="13492" max="13492" width="9.81640625" style="1" customWidth="1"/>
    <col min="13493" max="13493" width="13.7265625" style="1" customWidth="1"/>
    <col min="13494" max="13494" width="8.7265625" style="1"/>
    <col min="13495" max="13495" width="10.7265625" style="1" customWidth="1"/>
    <col min="13496" max="13496" width="19.1796875" style="1" customWidth="1"/>
    <col min="13497" max="13498" width="9.54296875" style="1" customWidth="1"/>
    <col min="13499" max="13499" width="25.26953125" style="1" customWidth="1"/>
    <col min="13500" max="13527" width="9.54296875" style="1" customWidth="1"/>
    <col min="13528" max="13729" width="8.7265625" style="1"/>
    <col min="13730" max="13730" width="11" style="1" customWidth="1"/>
    <col min="13731" max="13731" width="0.54296875" style="1" customWidth="1"/>
    <col min="13732" max="13732" width="26.453125" style="1" customWidth="1"/>
    <col min="13733" max="13738" width="0" style="1" hidden="1" customWidth="1"/>
    <col min="13739" max="13746" width="8.81640625" style="1" customWidth="1"/>
    <col min="13747" max="13747" width="8.7265625" style="1"/>
    <col min="13748" max="13748" width="9.81640625" style="1" customWidth="1"/>
    <col min="13749" max="13749" width="13.7265625" style="1" customWidth="1"/>
    <col min="13750" max="13750" width="8.7265625" style="1"/>
    <col min="13751" max="13751" width="10.7265625" style="1" customWidth="1"/>
    <col min="13752" max="13752" width="19.1796875" style="1" customWidth="1"/>
    <col min="13753" max="13754" width="9.54296875" style="1" customWidth="1"/>
    <col min="13755" max="13755" width="25.26953125" style="1" customWidth="1"/>
    <col min="13756" max="13783" width="9.54296875" style="1" customWidth="1"/>
    <col min="13784" max="13985" width="8.7265625" style="1"/>
    <col min="13986" max="13986" width="11" style="1" customWidth="1"/>
    <col min="13987" max="13987" width="0.54296875" style="1" customWidth="1"/>
    <col min="13988" max="13988" width="26.453125" style="1" customWidth="1"/>
    <col min="13989" max="13994" width="0" style="1" hidden="1" customWidth="1"/>
    <col min="13995" max="14002" width="8.81640625" style="1" customWidth="1"/>
    <col min="14003" max="14003" width="8.7265625" style="1"/>
    <col min="14004" max="14004" width="9.81640625" style="1" customWidth="1"/>
    <col min="14005" max="14005" width="13.7265625" style="1" customWidth="1"/>
    <col min="14006" max="14006" width="8.7265625" style="1"/>
    <col min="14007" max="14007" width="10.7265625" style="1" customWidth="1"/>
    <col min="14008" max="14008" width="19.1796875" style="1" customWidth="1"/>
    <col min="14009" max="14010" width="9.54296875" style="1" customWidth="1"/>
    <col min="14011" max="14011" width="25.26953125" style="1" customWidth="1"/>
    <col min="14012" max="14039" width="9.54296875" style="1" customWidth="1"/>
    <col min="14040" max="14241" width="8.7265625" style="1"/>
    <col min="14242" max="14242" width="11" style="1" customWidth="1"/>
    <col min="14243" max="14243" width="0.54296875" style="1" customWidth="1"/>
    <col min="14244" max="14244" width="26.453125" style="1" customWidth="1"/>
    <col min="14245" max="14250" width="0" style="1" hidden="1" customWidth="1"/>
    <col min="14251" max="14258" width="8.81640625" style="1" customWidth="1"/>
    <col min="14259" max="14259" width="8.7265625" style="1"/>
    <col min="14260" max="14260" width="9.81640625" style="1" customWidth="1"/>
    <col min="14261" max="14261" width="13.7265625" style="1" customWidth="1"/>
    <col min="14262" max="14262" width="8.7265625" style="1"/>
    <col min="14263" max="14263" width="10.7265625" style="1" customWidth="1"/>
    <col min="14264" max="14264" width="19.1796875" style="1" customWidth="1"/>
    <col min="14265" max="14266" width="9.54296875" style="1" customWidth="1"/>
    <col min="14267" max="14267" width="25.26953125" style="1" customWidth="1"/>
    <col min="14268" max="14295" width="9.54296875" style="1" customWidth="1"/>
    <col min="14296" max="14497" width="8.7265625" style="1"/>
    <col min="14498" max="14498" width="11" style="1" customWidth="1"/>
    <col min="14499" max="14499" width="0.54296875" style="1" customWidth="1"/>
    <col min="14500" max="14500" width="26.453125" style="1" customWidth="1"/>
    <col min="14501" max="14506" width="0" style="1" hidden="1" customWidth="1"/>
    <col min="14507" max="14514" width="8.81640625" style="1" customWidth="1"/>
    <col min="14515" max="14515" width="8.7265625" style="1"/>
    <col min="14516" max="14516" width="9.81640625" style="1" customWidth="1"/>
    <col min="14517" max="14517" width="13.7265625" style="1" customWidth="1"/>
    <col min="14518" max="14518" width="8.7265625" style="1"/>
    <col min="14519" max="14519" width="10.7265625" style="1" customWidth="1"/>
    <col min="14520" max="14520" width="19.1796875" style="1" customWidth="1"/>
    <col min="14521" max="14522" width="9.54296875" style="1" customWidth="1"/>
    <col min="14523" max="14523" width="25.26953125" style="1" customWidth="1"/>
    <col min="14524" max="14551" width="9.54296875" style="1" customWidth="1"/>
    <col min="14552" max="14753" width="8.7265625" style="1"/>
    <col min="14754" max="14754" width="11" style="1" customWidth="1"/>
    <col min="14755" max="14755" width="0.54296875" style="1" customWidth="1"/>
    <col min="14756" max="14756" width="26.453125" style="1" customWidth="1"/>
    <col min="14757" max="14762" width="0" style="1" hidden="1" customWidth="1"/>
    <col min="14763" max="14770" width="8.81640625" style="1" customWidth="1"/>
    <col min="14771" max="14771" width="8.7265625" style="1"/>
    <col min="14772" max="14772" width="9.81640625" style="1" customWidth="1"/>
    <col min="14773" max="14773" width="13.7265625" style="1" customWidth="1"/>
    <col min="14774" max="14774" width="8.7265625" style="1"/>
    <col min="14775" max="14775" width="10.7265625" style="1" customWidth="1"/>
    <col min="14776" max="14776" width="19.1796875" style="1" customWidth="1"/>
    <col min="14777" max="14778" width="9.54296875" style="1" customWidth="1"/>
    <col min="14779" max="14779" width="25.26953125" style="1" customWidth="1"/>
    <col min="14780" max="14807" width="9.54296875" style="1" customWidth="1"/>
    <col min="14808" max="15009" width="8.7265625" style="1"/>
    <col min="15010" max="15010" width="11" style="1" customWidth="1"/>
    <col min="15011" max="15011" width="0.54296875" style="1" customWidth="1"/>
    <col min="15012" max="15012" width="26.453125" style="1" customWidth="1"/>
    <col min="15013" max="15018" width="0" style="1" hidden="1" customWidth="1"/>
    <col min="15019" max="15026" width="8.81640625" style="1" customWidth="1"/>
    <col min="15027" max="15027" width="8.7265625" style="1"/>
    <col min="15028" max="15028" width="9.81640625" style="1" customWidth="1"/>
    <col min="15029" max="15029" width="13.7265625" style="1" customWidth="1"/>
    <col min="15030" max="15030" width="8.7265625" style="1"/>
    <col min="15031" max="15031" width="10.7265625" style="1" customWidth="1"/>
    <col min="15032" max="15032" width="19.1796875" style="1" customWidth="1"/>
    <col min="15033" max="15034" width="9.54296875" style="1" customWidth="1"/>
    <col min="15035" max="15035" width="25.26953125" style="1" customWidth="1"/>
    <col min="15036" max="15063" width="9.54296875" style="1" customWidth="1"/>
    <col min="15064" max="15265" width="8.7265625" style="1"/>
    <col min="15266" max="15266" width="11" style="1" customWidth="1"/>
    <col min="15267" max="15267" width="0.54296875" style="1" customWidth="1"/>
    <col min="15268" max="15268" width="26.453125" style="1" customWidth="1"/>
    <col min="15269" max="15274" width="0" style="1" hidden="1" customWidth="1"/>
    <col min="15275" max="15282" width="8.81640625" style="1" customWidth="1"/>
    <col min="15283" max="15283" width="8.7265625" style="1"/>
    <col min="15284" max="15284" width="9.81640625" style="1" customWidth="1"/>
    <col min="15285" max="15285" width="13.7265625" style="1" customWidth="1"/>
    <col min="15286" max="15286" width="8.7265625" style="1"/>
    <col min="15287" max="15287" width="10.7265625" style="1" customWidth="1"/>
    <col min="15288" max="15288" width="19.1796875" style="1" customWidth="1"/>
    <col min="15289" max="15290" width="9.54296875" style="1" customWidth="1"/>
    <col min="15291" max="15291" width="25.26953125" style="1" customWidth="1"/>
    <col min="15292" max="15319" width="9.54296875" style="1" customWidth="1"/>
    <col min="15320" max="15521" width="8.7265625" style="1"/>
    <col min="15522" max="15522" width="11" style="1" customWidth="1"/>
    <col min="15523" max="15523" width="0.54296875" style="1" customWidth="1"/>
    <col min="15524" max="15524" width="26.453125" style="1" customWidth="1"/>
    <col min="15525" max="15530" width="0" style="1" hidden="1" customWidth="1"/>
    <col min="15531" max="15538" width="8.81640625" style="1" customWidth="1"/>
    <col min="15539" max="15539" width="8.7265625" style="1"/>
    <col min="15540" max="15540" width="9.81640625" style="1" customWidth="1"/>
    <col min="15541" max="15541" width="13.7265625" style="1" customWidth="1"/>
    <col min="15542" max="15542" width="8.7265625" style="1"/>
    <col min="15543" max="15543" width="10.7265625" style="1" customWidth="1"/>
    <col min="15544" max="15544" width="19.1796875" style="1" customWidth="1"/>
    <col min="15545" max="15546" width="9.54296875" style="1" customWidth="1"/>
    <col min="15547" max="15547" width="25.26953125" style="1" customWidth="1"/>
    <col min="15548" max="15575" width="9.54296875" style="1" customWidth="1"/>
    <col min="15576" max="15777" width="8.7265625" style="1"/>
    <col min="15778" max="15778" width="11" style="1" customWidth="1"/>
    <col min="15779" max="15779" width="0.54296875" style="1" customWidth="1"/>
    <col min="15780" max="15780" width="26.453125" style="1" customWidth="1"/>
    <col min="15781" max="15786" width="0" style="1" hidden="1" customWidth="1"/>
    <col min="15787" max="15794" width="8.81640625" style="1" customWidth="1"/>
    <col min="15795" max="15795" width="8.7265625" style="1"/>
    <col min="15796" max="15796" width="9.81640625" style="1" customWidth="1"/>
    <col min="15797" max="15797" width="13.7265625" style="1" customWidth="1"/>
    <col min="15798" max="15798" width="8.7265625" style="1"/>
    <col min="15799" max="15799" width="10.7265625" style="1" customWidth="1"/>
    <col min="15800" max="15800" width="19.1796875" style="1" customWidth="1"/>
    <col min="15801" max="15802" width="9.54296875" style="1" customWidth="1"/>
    <col min="15803" max="15803" width="25.26953125" style="1" customWidth="1"/>
    <col min="15804" max="15831" width="9.54296875" style="1" customWidth="1"/>
    <col min="15832" max="16033" width="8.7265625" style="1"/>
    <col min="16034" max="16034" width="11" style="1" customWidth="1"/>
    <col min="16035" max="16035" width="0.54296875" style="1" customWidth="1"/>
    <col min="16036" max="16036" width="26.453125" style="1" customWidth="1"/>
    <col min="16037" max="16042" width="0" style="1" hidden="1" customWidth="1"/>
    <col min="16043" max="16050" width="8.81640625" style="1" customWidth="1"/>
    <col min="16051" max="16051" width="8.7265625" style="1"/>
    <col min="16052" max="16052" width="9.81640625" style="1" customWidth="1"/>
    <col min="16053" max="16053" width="13.7265625" style="1" customWidth="1"/>
    <col min="16054" max="16054" width="8.7265625" style="1"/>
    <col min="16055" max="16055" width="10.7265625" style="1" customWidth="1"/>
    <col min="16056" max="16056" width="19.1796875" style="1" customWidth="1"/>
    <col min="16057" max="16058" width="9.54296875" style="1" customWidth="1"/>
    <col min="16059" max="16059" width="25.26953125" style="1" customWidth="1"/>
    <col min="16060" max="16087" width="9.54296875" style="1" customWidth="1"/>
    <col min="16088" max="16384" width="8.7265625" style="1"/>
  </cols>
  <sheetData>
    <row r="1" spans="1:12" s="16" customFormat="1" x14ac:dyDescent="0.3">
      <c r="A1" s="11" t="s">
        <v>4</v>
      </c>
      <c r="B1" s="68" t="s">
        <v>90</v>
      </c>
      <c r="C1" s="69">
        <v>2014</v>
      </c>
      <c r="D1" s="6">
        <v>2015</v>
      </c>
      <c r="E1" s="6">
        <v>2020</v>
      </c>
      <c r="F1" s="12">
        <v>2025</v>
      </c>
      <c r="G1" s="70" t="s">
        <v>91</v>
      </c>
      <c r="H1" s="12">
        <v>2030</v>
      </c>
      <c r="I1" s="70" t="s">
        <v>92</v>
      </c>
      <c r="J1" s="12">
        <v>2035</v>
      </c>
      <c r="K1" s="12">
        <v>2040</v>
      </c>
      <c r="L1" s="12">
        <v>2045</v>
      </c>
    </row>
    <row r="2" spans="1:12" s="16" customFormat="1" ht="12.75" customHeight="1" x14ac:dyDescent="0.3">
      <c r="A2" s="24" t="s">
        <v>9</v>
      </c>
      <c r="B2" s="71">
        <v>11001</v>
      </c>
      <c r="C2" s="72">
        <f t="shared" ref="C2:C16" si="0">TREND(D2:E2,$D$1:$E$1,$C$1)</f>
        <v>788.66919999999664</v>
      </c>
      <c r="D2" s="17">
        <v>798.27099999999996</v>
      </c>
      <c r="E2" s="17">
        <v>846.28</v>
      </c>
      <c r="F2" s="17">
        <v>895.12</v>
      </c>
      <c r="G2" s="73">
        <f t="shared" ref="G2:G17" si="1">F2/C2</f>
        <v>1.1349752215504343</v>
      </c>
      <c r="H2" s="17">
        <v>937.85400000000004</v>
      </c>
      <c r="I2" s="73">
        <f t="shared" ref="I2:I17" si="2">H2/C2</f>
        <v>1.1891601700687742</v>
      </c>
      <c r="J2" s="17">
        <v>978.22299999999996</v>
      </c>
      <c r="K2" s="17">
        <v>1011.806</v>
      </c>
      <c r="L2" s="17">
        <v>1045.3900000000001</v>
      </c>
    </row>
    <row r="3" spans="1:12" s="31" customFormat="1" ht="12.75" customHeight="1" x14ac:dyDescent="0.3">
      <c r="A3" s="24" t="s">
        <v>93</v>
      </c>
      <c r="B3" s="74">
        <v>24009</v>
      </c>
      <c r="C3" s="72">
        <f t="shared" si="0"/>
        <v>33.440000000000055</v>
      </c>
      <c r="D3" s="17">
        <v>34</v>
      </c>
      <c r="E3" s="17">
        <v>36.799999999999997</v>
      </c>
      <c r="F3" s="17">
        <v>39.5</v>
      </c>
      <c r="G3" s="73">
        <f t="shared" si="1"/>
        <v>1.1812200956937779</v>
      </c>
      <c r="H3" s="17">
        <v>40.9</v>
      </c>
      <c r="I3" s="73">
        <f t="shared" si="2"/>
        <v>1.2230861244019118</v>
      </c>
      <c r="J3" s="17">
        <v>41.9</v>
      </c>
      <c r="K3" s="17">
        <v>43.1</v>
      </c>
      <c r="L3" s="17">
        <v>44.3</v>
      </c>
    </row>
    <row r="4" spans="1:12" s="16" customFormat="1" ht="12.75" customHeight="1" x14ac:dyDescent="0.3">
      <c r="A4" s="24" t="s">
        <v>14</v>
      </c>
      <c r="B4" s="74">
        <v>24017</v>
      </c>
      <c r="C4" s="72">
        <f t="shared" si="0"/>
        <v>46.529599999999988</v>
      </c>
      <c r="D4" s="17">
        <v>46.606000000000002</v>
      </c>
      <c r="E4" s="17">
        <v>46.988</v>
      </c>
      <c r="F4" s="17">
        <v>49.226999999999997</v>
      </c>
      <c r="G4" s="73">
        <f t="shared" si="1"/>
        <v>1.0579716997352224</v>
      </c>
      <c r="H4" s="17">
        <v>52.195999999999998</v>
      </c>
      <c r="I4" s="73">
        <f t="shared" si="2"/>
        <v>1.1217805439977995</v>
      </c>
      <c r="J4" s="17">
        <v>55.378</v>
      </c>
      <c r="K4" s="17">
        <v>58.762</v>
      </c>
      <c r="L4" s="17">
        <v>61.505000000000003</v>
      </c>
    </row>
    <row r="5" spans="1:12" s="16" customFormat="1" ht="12.75" customHeight="1" x14ac:dyDescent="0.3">
      <c r="A5" s="24" t="s">
        <v>17</v>
      </c>
      <c r="B5" s="74">
        <v>24021</v>
      </c>
      <c r="C5" s="72">
        <f t="shared" si="0"/>
        <v>105.32799999999975</v>
      </c>
      <c r="D5" s="17">
        <v>106.202</v>
      </c>
      <c r="E5" s="17">
        <v>110.572</v>
      </c>
      <c r="F5" s="17">
        <v>115.61799999999999</v>
      </c>
      <c r="G5" s="73">
        <f t="shared" si="1"/>
        <v>1.0976948199908882</v>
      </c>
      <c r="H5" s="17">
        <v>121.283</v>
      </c>
      <c r="I5" s="73">
        <f t="shared" si="2"/>
        <v>1.1514791888196898</v>
      </c>
      <c r="J5" s="17">
        <v>127.81</v>
      </c>
      <c r="K5" s="17">
        <v>133.934</v>
      </c>
      <c r="L5" s="17">
        <v>140.19399999999999</v>
      </c>
    </row>
    <row r="6" spans="1:12" s="31" customFormat="1" x14ac:dyDescent="0.3">
      <c r="A6" s="24" t="s">
        <v>16</v>
      </c>
      <c r="B6" s="71">
        <v>24031</v>
      </c>
      <c r="C6" s="72">
        <f t="shared" si="0"/>
        <v>515.48359999999957</v>
      </c>
      <c r="D6" s="17">
        <v>520.16</v>
      </c>
      <c r="E6" s="17">
        <v>543.54200000000003</v>
      </c>
      <c r="F6" s="17">
        <v>572.52099999999996</v>
      </c>
      <c r="G6" s="73">
        <f t="shared" si="1"/>
        <v>1.1106483310041297</v>
      </c>
      <c r="H6" s="17">
        <v>604.49099999999999</v>
      </c>
      <c r="I6" s="73">
        <f t="shared" si="2"/>
        <v>1.1726677628541442</v>
      </c>
      <c r="J6" s="17">
        <v>627.35</v>
      </c>
      <c r="K6" s="17">
        <v>653.91700000000003</v>
      </c>
      <c r="L6" s="17">
        <v>678.68899999999996</v>
      </c>
    </row>
    <row r="7" spans="1:12" s="16" customFormat="1" x14ac:dyDescent="0.3">
      <c r="A7" s="24" t="s">
        <v>21</v>
      </c>
      <c r="B7" s="74">
        <v>24033</v>
      </c>
      <c r="C7" s="72">
        <f t="shared" si="0"/>
        <v>336.4684000000002</v>
      </c>
      <c r="D7" s="17">
        <v>338.565</v>
      </c>
      <c r="E7" s="17">
        <v>349.048</v>
      </c>
      <c r="F7" s="17">
        <v>366.32600000000002</v>
      </c>
      <c r="G7" s="73">
        <f t="shared" si="1"/>
        <v>1.0887381994861918</v>
      </c>
      <c r="H7" s="17">
        <v>375.74099999999999</v>
      </c>
      <c r="I7" s="73">
        <f t="shared" si="2"/>
        <v>1.1167200248225384</v>
      </c>
      <c r="J7" s="17">
        <v>385.51</v>
      </c>
      <c r="K7" s="17">
        <v>393.33600000000001</v>
      </c>
      <c r="L7" s="17">
        <v>402.14699999999999</v>
      </c>
    </row>
    <row r="8" spans="1:12" s="16" customFormat="1" x14ac:dyDescent="0.3">
      <c r="A8" s="24" t="s">
        <v>11</v>
      </c>
      <c r="B8" s="71">
        <v>51013</v>
      </c>
      <c r="C8" s="72">
        <f t="shared" si="0"/>
        <v>208.88440000000014</v>
      </c>
      <c r="D8" s="17">
        <v>209.60400000000001</v>
      </c>
      <c r="E8" s="17">
        <v>213.202</v>
      </c>
      <c r="F8" s="17">
        <v>225.19399999999999</v>
      </c>
      <c r="G8" s="73">
        <f t="shared" si="1"/>
        <v>1.078079550220121</v>
      </c>
      <c r="H8" s="17">
        <v>242.136</v>
      </c>
      <c r="I8" s="73">
        <f t="shared" si="2"/>
        <v>1.159186612308051</v>
      </c>
      <c r="J8" s="17">
        <v>255.75</v>
      </c>
      <c r="K8" s="17">
        <v>267.64100000000002</v>
      </c>
      <c r="L8" s="17">
        <v>279.55099999999999</v>
      </c>
    </row>
    <row r="9" spans="1:12" s="16" customFormat="1" x14ac:dyDescent="0.3">
      <c r="A9" s="24" t="s">
        <v>23</v>
      </c>
      <c r="B9" s="71">
        <v>51059</v>
      </c>
      <c r="C9" s="72">
        <f t="shared" si="0"/>
        <v>644.39999999999782</v>
      </c>
      <c r="D9" s="17">
        <v>654.1</v>
      </c>
      <c r="E9" s="17">
        <v>702.6</v>
      </c>
      <c r="F9" s="17">
        <v>749.32500000000005</v>
      </c>
      <c r="G9" s="73">
        <f t="shared" si="1"/>
        <v>1.1628258845437656</v>
      </c>
      <c r="H9" s="17">
        <v>790.63</v>
      </c>
      <c r="I9" s="73">
        <f t="shared" si="2"/>
        <v>1.2269242706393586</v>
      </c>
      <c r="J9" s="17">
        <v>827.83</v>
      </c>
      <c r="K9" s="17">
        <v>864.53</v>
      </c>
      <c r="L9" s="17">
        <v>898.13</v>
      </c>
    </row>
    <row r="10" spans="1:12" s="16" customFormat="1" x14ac:dyDescent="0.3">
      <c r="A10" s="24" t="s">
        <v>22</v>
      </c>
      <c r="B10" s="74">
        <v>51107</v>
      </c>
      <c r="C10" s="72">
        <f t="shared" si="0"/>
        <v>159.46019999999953</v>
      </c>
      <c r="D10" s="17">
        <v>164.21</v>
      </c>
      <c r="E10" s="17">
        <v>187.959</v>
      </c>
      <c r="F10" s="17">
        <v>211</v>
      </c>
      <c r="G10" s="73">
        <f t="shared" si="1"/>
        <v>1.3232141938866289</v>
      </c>
      <c r="H10" s="17">
        <v>235.476</v>
      </c>
      <c r="I10" s="73">
        <f t="shared" si="2"/>
        <v>1.4767070403774778</v>
      </c>
      <c r="J10" s="17">
        <v>255.63300000000001</v>
      </c>
      <c r="K10" s="17">
        <v>273.91000000000003</v>
      </c>
      <c r="L10" s="17">
        <v>290.75700000000001</v>
      </c>
    </row>
    <row r="11" spans="1:12" s="31" customFormat="1" x14ac:dyDescent="0.3">
      <c r="A11" s="24" t="s">
        <v>20</v>
      </c>
      <c r="B11" s="71">
        <v>51153</v>
      </c>
      <c r="C11" s="72">
        <f t="shared" si="0"/>
        <v>140.54360000000088</v>
      </c>
      <c r="D11" s="17">
        <v>144.613</v>
      </c>
      <c r="E11" s="17">
        <v>164.96</v>
      </c>
      <c r="F11" s="17">
        <v>184.38800000000001</v>
      </c>
      <c r="G11" s="73">
        <f t="shared" si="1"/>
        <v>1.3119629780367008</v>
      </c>
      <c r="H11" s="17">
        <v>204.541</v>
      </c>
      <c r="I11" s="73">
        <f t="shared" si="2"/>
        <v>1.455356202630349</v>
      </c>
      <c r="J11" s="17">
        <v>223.10300000000001</v>
      </c>
      <c r="K11" s="17">
        <v>245.13900000000001</v>
      </c>
      <c r="L11" s="17">
        <v>258.27999999999997</v>
      </c>
    </row>
    <row r="12" spans="1:12" s="16" customFormat="1" x14ac:dyDescent="0.3">
      <c r="A12" s="24" t="s">
        <v>13</v>
      </c>
      <c r="B12" s="71">
        <v>51510</v>
      </c>
      <c r="C12" s="72">
        <f t="shared" si="0"/>
        <v>105.46180000000004</v>
      </c>
      <c r="D12" s="17">
        <v>106.238</v>
      </c>
      <c r="E12" s="17">
        <v>110.119</v>
      </c>
      <c r="F12" s="17">
        <v>121.77200000000001</v>
      </c>
      <c r="G12" s="73">
        <f t="shared" si="1"/>
        <v>1.1546550504542874</v>
      </c>
      <c r="H12" s="17">
        <v>127.26600000000001</v>
      </c>
      <c r="I12" s="73">
        <f t="shared" si="2"/>
        <v>1.2067497425608131</v>
      </c>
      <c r="J12" s="17">
        <v>135.25399999999999</v>
      </c>
      <c r="K12" s="17">
        <v>142.73500000000001</v>
      </c>
      <c r="L12" s="17">
        <v>155.095</v>
      </c>
    </row>
    <row r="13" spans="1:12" s="16" customFormat="1" x14ac:dyDescent="0.3">
      <c r="A13" s="24" t="s">
        <v>10</v>
      </c>
      <c r="B13" s="71">
        <v>51600</v>
      </c>
      <c r="C13" s="72">
        <f t="shared" si="0"/>
        <v>20.542599999999936</v>
      </c>
      <c r="D13" s="17">
        <v>20.765000000000001</v>
      </c>
      <c r="E13" s="17">
        <v>21.876999999999999</v>
      </c>
      <c r="F13" s="17">
        <v>22.756</v>
      </c>
      <c r="G13" s="73">
        <f t="shared" si="1"/>
        <v>1.1077468285416681</v>
      </c>
      <c r="H13" s="17">
        <v>23.683</v>
      </c>
      <c r="I13" s="73">
        <f t="shared" si="2"/>
        <v>1.1528725672504976</v>
      </c>
      <c r="J13" s="17">
        <v>24.620999999999999</v>
      </c>
      <c r="K13" s="17">
        <v>25.6</v>
      </c>
      <c r="L13" s="17">
        <v>26.579000000000001</v>
      </c>
    </row>
    <row r="14" spans="1:12" s="16" customFormat="1" x14ac:dyDescent="0.3">
      <c r="A14" s="24" t="s">
        <v>8</v>
      </c>
      <c r="B14" s="71">
        <v>51610</v>
      </c>
      <c r="C14" s="72">
        <f t="shared" si="0"/>
        <v>11.539999999999964</v>
      </c>
      <c r="D14" s="17">
        <v>12</v>
      </c>
      <c r="E14" s="17">
        <v>14.3</v>
      </c>
      <c r="F14" s="17">
        <v>16.2</v>
      </c>
      <c r="G14" s="73">
        <f t="shared" si="1"/>
        <v>1.4038128249566768</v>
      </c>
      <c r="H14" s="17">
        <v>17.600000000000001</v>
      </c>
      <c r="I14" s="73">
        <f t="shared" si="2"/>
        <v>1.5251299826689824</v>
      </c>
      <c r="J14" s="17">
        <v>18</v>
      </c>
      <c r="K14" s="17">
        <v>18.3</v>
      </c>
      <c r="L14" s="17">
        <v>18.600000000000001</v>
      </c>
    </row>
    <row r="15" spans="1:12" s="16" customFormat="1" x14ac:dyDescent="0.3">
      <c r="A15" s="24" t="s">
        <v>12</v>
      </c>
      <c r="B15" s="74">
        <v>51683</v>
      </c>
      <c r="C15" s="72">
        <f t="shared" si="0"/>
        <v>25.48739999999998</v>
      </c>
      <c r="D15" s="17">
        <v>25.719000000000001</v>
      </c>
      <c r="E15" s="17">
        <v>26.876999999999999</v>
      </c>
      <c r="F15" s="17">
        <v>28.31</v>
      </c>
      <c r="G15" s="73">
        <f t="shared" si="1"/>
        <v>1.1107449170962915</v>
      </c>
      <c r="H15" s="17">
        <v>28.847999999999999</v>
      </c>
      <c r="I15" s="73">
        <f t="shared" si="2"/>
        <v>1.1318533863791529</v>
      </c>
      <c r="J15" s="17">
        <v>29.576000000000001</v>
      </c>
      <c r="K15" s="17">
        <v>30.300999999999998</v>
      </c>
      <c r="L15" s="17">
        <v>31.032</v>
      </c>
    </row>
    <row r="16" spans="1:12" s="31" customFormat="1" x14ac:dyDescent="0.3">
      <c r="A16" s="24" t="s">
        <v>7</v>
      </c>
      <c r="B16" s="74">
        <v>51685</v>
      </c>
      <c r="C16" s="72">
        <f t="shared" si="0"/>
        <v>4.607600000000005</v>
      </c>
      <c r="D16" s="17">
        <v>4.6260000000000003</v>
      </c>
      <c r="E16" s="17">
        <v>4.718</v>
      </c>
      <c r="F16" s="17">
        <v>4.8120000000000003</v>
      </c>
      <c r="G16" s="73">
        <f t="shared" si="1"/>
        <v>1.0443614897126476</v>
      </c>
      <c r="H16" s="17">
        <v>4.9080000000000004</v>
      </c>
      <c r="I16" s="73">
        <f t="shared" si="2"/>
        <v>1.065196631652052</v>
      </c>
      <c r="J16" s="17">
        <v>5.0069999999999997</v>
      </c>
      <c r="K16" s="17">
        <v>5.1059999999999999</v>
      </c>
      <c r="L16" s="17">
        <v>5.2050000000000001</v>
      </c>
    </row>
    <row r="17" spans="1:9" x14ac:dyDescent="0.3">
      <c r="C17" s="25">
        <f>SUM(C2:C16)</f>
        <v>3146.8463999999944</v>
      </c>
      <c r="D17" s="25">
        <f t="shared" ref="D17:F17" si="3">SUM(D2:D16)</f>
        <v>3185.6789999999996</v>
      </c>
      <c r="E17" s="25">
        <f t="shared" si="3"/>
        <v>3379.8419999999996</v>
      </c>
      <c r="F17" s="25">
        <f t="shared" si="3"/>
        <v>3602.0689999999995</v>
      </c>
      <c r="G17" s="88">
        <f t="shared" si="1"/>
        <v>1.1446599363731276</v>
      </c>
      <c r="H17" s="25">
        <f>SUM(H2:H16)</f>
        <v>3807.5530000000003</v>
      </c>
      <c r="I17" s="88">
        <f t="shared" si="2"/>
        <v>1.2099583252617627</v>
      </c>
    </row>
    <row r="19" spans="1:9" x14ac:dyDescent="0.3">
      <c r="A19" s="42"/>
      <c r="B19" s="42"/>
    </row>
    <row r="20" spans="1:9" x14ac:dyDescent="0.3">
      <c r="A20" s="42"/>
      <c r="B20" s="42"/>
    </row>
  </sheetData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4B8C3-6EEF-4F3D-8B5A-BA9FCCB1F896}">
  <dimension ref="A1:L73"/>
  <sheetViews>
    <sheetView topLeftCell="A3" workbookViewId="0"/>
  </sheetViews>
  <sheetFormatPr defaultRowHeight="13" x14ac:dyDescent="0.3"/>
  <cols>
    <col min="1" max="1" width="25.26953125" style="1" customWidth="1"/>
    <col min="2" max="8" width="8.81640625" style="1" customWidth="1"/>
    <col min="9" max="9" width="9.1796875" style="1" customWidth="1"/>
    <col min="10" max="10" width="9.81640625" style="1" customWidth="1"/>
    <col min="11" max="11" width="12.453125" style="1" bestFit="1" customWidth="1"/>
    <col min="12" max="12" width="9.26953125" style="1" customWidth="1"/>
    <col min="13" max="14" width="10.1796875" style="1" customWidth="1"/>
    <col min="15" max="212" width="9.1796875" style="1"/>
    <col min="213" max="213" width="11" style="1" customWidth="1"/>
    <col min="214" max="214" width="0.54296875" style="1" customWidth="1"/>
    <col min="215" max="215" width="26.54296875" style="1" customWidth="1"/>
    <col min="216" max="221" width="0" style="1" hidden="1" customWidth="1"/>
    <col min="222" max="222" width="8.54296875" style="1" customWidth="1"/>
    <col min="223" max="228" width="8.81640625" style="1" customWidth="1"/>
    <col min="229" max="229" width="9.81640625" style="1" customWidth="1"/>
    <col min="230" max="230" width="9.1796875" style="1"/>
    <col min="231" max="231" width="9.81640625" style="1" customWidth="1"/>
    <col min="232" max="232" width="13.7265625" style="1" customWidth="1"/>
    <col min="233" max="233" width="12" style="1" customWidth="1"/>
    <col min="234" max="234" width="10.1796875" style="1" customWidth="1"/>
    <col min="235" max="235" width="19.1796875" style="1" customWidth="1"/>
    <col min="236" max="236" width="13.81640625" style="1" customWidth="1"/>
    <col min="237" max="237" width="10.7265625" style="1" customWidth="1"/>
    <col min="238" max="238" width="25.26953125" style="1" customWidth="1"/>
    <col min="239" max="247" width="10.7265625" style="1" customWidth="1"/>
    <col min="248" max="270" width="10.1796875" style="1" customWidth="1"/>
    <col min="271" max="468" width="9.1796875" style="1"/>
    <col min="469" max="469" width="11" style="1" customWidth="1"/>
    <col min="470" max="470" width="0.54296875" style="1" customWidth="1"/>
    <col min="471" max="471" width="26.54296875" style="1" customWidth="1"/>
    <col min="472" max="477" width="0" style="1" hidden="1" customWidth="1"/>
    <col min="478" max="478" width="8.54296875" style="1" customWidth="1"/>
    <col min="479" max="484" width="8.81640625" style="1" customWidth="1"/>
    <col min="485" max="485" width="9.81640625" style="1" customWidth="1"/>
    <col min="486" max="486" width="9.1796875" style="1"/>
    <col min="487" max="487" width="9.81640625" style="1" customWidth="1"/>
    <col min="488" max="488" width="13.7265625" style="1" customWidth="1"/>
    <col min="489" max="489" width="12" style="1" customWidth="1"/>
    <col min="490" max="490" width="10.1796875" style="1" customWidth="1"/>
    <col min="491" max="491" width="19.1796875" style="1" customWidth="1"/>
    <col min="492" max="492" width="13.81640625" style="1" customWidth="1"/>
    <col min="493" max="493" width="10.7265625" style="1" customWidth="1"/>
    <col min="494" max="494" width="25.26953125" style="1" customWidth="1"/>
    <col min="495" max="503" width="10.7265625" style="1" customWidth="1"/>
    <col min="504" max="526" width="10.1796875" style="1" customWidth="1"/>
    <col min="527" max="724" width="9.1796875" style="1"/>
    <col min="725" max="725" width="11" style="1" customWidth="1"/>
    <col min="726" max="726" width="0.54296875" style="1" customWidth="1"/>
    <col min="727" max="727" width="26.54296875" style="1" customWidth="1"/>
    <col min="728" max="733" width="0" style="1" hidden="1" customWidth="1"/>
    <col min="734" max="734" width="8.54296875" style="1" customWidth="1"/>
    <col min="735" max="740" width="8.81640625" style="1" customWidth="1"/>
    <col min="741" max="741" width="9.81640625" style="1" customWidth="1"/>
    <col min="742" max="742" width="9.1796875" style="1"/>
    <col min="743" max="743" width="9.81640625" style="1" customWidth="1"/>
    <col min="744" max="744" width="13.7265625" style="1" customWidth="1"/>
    <col min="745" max="745" width="12" style="1" customWidth="1"/>
    <col min="746" max="746" width="10.1796875" style="1" customWidth="1"/>
    <col min="747" max="747" width="19.1796875" style="1" customWidth="1"/>
    <col min="748" max="748" width="13.81640625" style="1" customWidth="1"/>
    <col min="749" max="749" width="10.7265625" style="1" customWidth="1"/>
    <col min="750" max="750" width="25.26953125" style="1" customWidth="1"/>
    <col min="751" max="759" width="10.7265625" style="1" customWidth="1"/>
    <col min="760" max="782" width="10.1796875" style="1" customWidth="1"/>
    <col min="783" max="980" width="9.1796875" style="1"/>
    <col min="981" max="981" width="11" style="1" customWidth="1"/>
    <col min="982" max="982" width="0.54296875" style="1" customWidth="1"/>
    <col min="983" max="983" width="26.54296875" style="1" customWidth="1"/>
    <col min="984" max="989" width="0" style="1" hidden="1" customWidth="1"/>
    <col min="990" max="990" width="8.54296875" style="1" customWidth="1"/>
    <col min="991" max="996" width="8.81640625" style="1" customWidth="1"/>
    <col min="997" max="997" width="9.81640625" style="1" customWidth="1"/>
    <col min="998" max="998" width="9.1796875" style="1"/>
    <col min="999" max="999" width="9.81640625" style="1" customWidth="1"/>
    <col min="1000" max="1000" width="13.7265625" style="1" customWidth="1"/>
    <col min="1001" max="1001" width="12" style="1" customWidth="1"/>
    <col min="1002" max="1002" width="10.1796875" style="1" customWidth="1"/>
    <col min="1003" max="1003" width="19.1796875" style="1" customWidth="1"/>
    <col min="1004" max="1004" width="13.81640625" style="1" customWidth="1"/>
    <col min="1005" max="1005" width="10.7265625" style="1" customWidth="1"/>
    <col min="1006" max="1006" width="25.26953125" style="1" customWidth="1"/>
    <col min="1007" max="1015" width="10.7265625" style="1" customWidth="1"/>
    <col min="1016" max="1038" width="10.1796875" style="1" customWidth="1"/>
    <col min="1039" max="1236" width="9.1796875" style="1"/>
    <col min="1237" max="1237" width="11" style="1" customWidth="1"/>
    <col min="1238" max="1238" width="0.54296875" style="1" customWidth="1"/>
    <col min="1239" max="1239" width="26.54296875" style="1" customWidth="1"/>
    <col min="1240" max="1245" width="0" style="1" hidden="1" customWidth="1"/>
    <col min="1246" max="1246" width="8.54296875" style="1" customWidth="1"/>
    <col min="1247" max="1252" width="8.81640625" style="1" customWidth="1"/>
    <col min="1253" max="1253" width="9.81640625" style="1" customWidth="1"/>
    <col min="1254" max="1254" width="9.1796875" style="1"/>
    <col min="1255" max="1255" width="9.81640625" style="1" customWidth="1"/>
    <col min="1256" max="1256" width="13.7265625" style="1" customWidth="1"/>
    <col min="1257" max="1257" width="12" style="1" customWidth="1"/>
    <col min="1258" max="1258" width="10.1796875" style="1" customWidth="1"/>
    <col min="1259" max="1259" width="19.1796875" style="1" customWidth="1"/>
    <col min="1260" max="1260" width="13.81640625" style="1" customWidth="1"/>
    <col min="1261" max="1261" width="10.7265625" style="1" customWidth="1"/>
    <col min="1262" max="1262" width="25.26953125" style="1" customWidth="1"/>
    <col min="1263" max="1271" width="10.7265625" style="1" customWidth="1"/>
    <col min="1272" max="1294" width="10.1796875" style="1" customWidth="1"/>
    <col min="1295" max="1492" width="9.1796875" style="1"/>
    <col min="1493" max="1493" width="11" style="1" customWidth="1"/>
    <col min="1494" max="1494" width="0.54296875" style="1" customWidth="1"/>
    <col min="1495" max="1495" width="26.54296875" style="1" customWidth="1"/>
    <col min="1496" max="1501" width="0" style="1" hidden="1" customWidth="1"/>
    <col min="1502" max="1502" width="8.54296875" style="1" customWidth="1"/>
    <col min="1503" max="1508" width="8.81640625" style="1" customWidth="1"/>
    <col min="1509" max="1509" width="9.81640625" style="1" customWidth="1"/>
    <col min="1510" max="1510" width="9.1796875" style="1"/>
    <col min="1511" max="1511" width="9.81640625" style="1" customWidth="1"/>
    <col min="1512" max="1512" width="13.7265625" style="1" customWidth="1"/>
    <col min="1513" max="1513" width="12" style="1" customWidth="1"/>
    <col min="1514" max="1514" width="10.1796875" style="1" customWidth="1"/>
    <col min="1515" max="1515" width="19.1796875" style="1" customWidth="1"/>
    <col min="1516" max="1516" width="13.81640625" style="1" customWidth="1"/>
    <col min="1517" max="1517" width="10.7265625" style="1" customWidth="1"/>
    <col min="1518" max="1518" width="25.26953125" style="1" customWidth="1"/>
    <col min="1519" max="1527" width="10.7265625" style="1" customWidth="1"/>
    <col min="1528" max="1550" width="10.1796875" style="1" customWidth="1"/>
    <col min="1551" max="1748" width="9.1796875" style="1"/>
    <col min="1749" max="1749" width="11" style="1" customWidth="1"/>
    <col min="1750" max="1750" width="0.54296875" style="1" customWidth="1"/>
    <col min="1751" max="1751" width="26.54296875" style="1" customWidth="1"/>
    <col min="1752" max="1757" width="0" style="1" hidden="1" customWidth="1"/>
    <col min="1758" max="1758" width="8.54296875" style="1" customWidth="1"/>
    <col min="1759" max="1764" width="8.81640625" style="1" customWidth="1"/>
    <col min="1765" max="1765" width="9.81640625" style="1" customWidth="1"/>
    <col min="1766" max="1766" width="9.1796875" style="1"/>
    <col min="1767" max="1767" width="9.81640625" style="1" customWidth="1"/>
    <col min="1768" max="1768" width="13.7265625" style="1" customWidth="1"/>
    <col min="1769" max="1769" width="12" style="1" customWidth="1"/>
    <col min="1770" max="1770" width="10.1796875" style="1" customWidth="1"/>
    <col min="1771" max="1771" width="19.1796875" style="1" customWidth="1"/>
    <col min="1772" max="1772" width="13.81640625" style="1" customWidth="1"/>
    <col min="1773" max="1773" width="10.7265625" style="1" customWidth="1"/>
    <col min="1774" max="1774" width="25.26953125" style="1" customWidth="1"/>
    <col min="1775" max="1783" width="10.7265625" style="1" customWidth="1"/>
    <col min="1784" max="1806" width="10.1796875" style="1" customWidth="1"/>
    <col min="1807" max="2004" width="9.1796875" style="1"/>
    <col min="2005" max="2005" width="11" style="1" customWidth="1"/>
    <col min="2006" max="2006" width="0.54296875" style="1" customWidth="1"/>
    <col min="2007" max="2007" width="26.54296875" style="1" customWidth="1"/>
    <col min="2008" max="2013" width="0" style="1" hidden="1" customWidth="1"/>
    <col min="2014" max="2014" width="8.54296875" style="1" customWidth="1"/>
    <col min="2015" max="2020" width="8.81640625" style="1" customWidth="1"/>
    <col min="2021" max="2021" width="9.81640625" style="1" customWidth="1"/>
    <col min="2022" max="2022" width="9.1796875" style="1"/>
    <col min="2023" max="2023" width="9.81640625" style="1" customWidth="1"/>
    <col min="2024" max="2024" width="13.7265625" style="1" customWidth="1"/>
    <col min="2025" max="2025" width="12" style="1" customWidth="1"/>
    <col min="2026" max="2026" width="10.1796875" style="1" customWidth="1"/>
    <col min="2027" max="2027" width="19.1796875" style="1" customWidth="1"/>
    <col min="2028" max="2028" width="13.81640625" style="1" customWidth="1"/>
    <col min="2029" max="2029" width="10.7265625" style="1" customWidth="1"/>
    <col min="2030" max="2030" width="25.26953125" style="1" customWidth="1"/>
    <col min="2031" max="2039" width="10.7265625" style="1" customWidth="1"/>
    <col min="2040" max="2062" width="10.1796875" style="1" customWidth="1"/>
    <col min="2063" max="2260" width="9.1796875" style="1"/>
    <col min="2261" max="2261" width="11" style="1" customWidth="1"/>
    <col min="2262" max="2262" width="0.54296875" style="1" customWidth="1"/>
    <col min="2263" max="2263" width="26.54296875" style="1" customWidth="1"/>
    <col min="2264" max="2269" width="0" style="1" hidden="1" customWidth="1"/>
    <col min="2270" max="2270" width="8.54296875" style="1" customWidth="1"/>
    <col min="2271" max="2276" width="8.81640625" style="1" customWidth="1"/>
    <col min="2277" max="2277" width="9.81640625" style="1" customWidth="1"/>
    <col min="2278" max="2278" width="9.1796875" style="1"/>
    <col min="2279" max="2279" width="9.81640625" style="1" customWidth="1"/>
    <col min="2280" max="2280" width="13.7265625" style="1" customWidth="1"/>
    <col min="2281" max="2281" width="12" style="1" customWidth="1"/>
    <col min="2282" max="2282" width="10.1796875" style="1" customWidth="1"/>
    <col min="2283" max="2283" width="19.1796875" style="1" customWidth="1"/>
    <col min="2284" max="2284" width="13.81640625" style="1" customWidth="1"/>
    <col min="2285" max="2285" width="10.7265625" style="1" customWidth="1"/>
    <col min="2286" max="2286" width="25.26953125" style="1" customWidth="1"/>
    <col min="2287" max="2295" width="10.7265625" style="1" customWidth="1"/>
    <col min="2296" max="2318" width="10.1796875" style="1" customWidth="1"/>
    <col min="2319" max="2516" width="9.1796875" style="1"/>
    <col min="2517" max="2517" width="11" style="1" customWidth="1"/>
    <col min="2518" max="2518" width="0.54296875" style="1" customWidth="1"/>
    <col min="2519" max="2519" width="26.54296875" style="1" customWidth="1"/>
    <col min="2520" max="2525" width="0" style="1" hidden="1" customWidth="1"/>
    <col min="2526" max="2526" width="8.54296875" style="1" customWidth="1"/>
    <col min="2527" max="2532" width="8.81640625" style="1" customWidth="1"/>
    <col min="2533" max="2533" width="9.81640625" style="1" customWidth="1"/>
    <col min="2534" max="2534" width="9.1796875" style="1"/>
    <col min="2535" max="2535" width="9.81640625" style="1" customWidth="1"/>
    <col min="2536" max="2536" width="13.7265625" style="1" customWidth="1"/>
    <col min="2537" max="2537" width="12" style="1" customWidth="1"/>
    <col min="2538" max="2538" width="10.1796875" style="1" customWidth="1"/>
    <col min="2539" max="2539" width="19.1796875" style="1" customWidth="1"/>
    <col min="2540" max="2540" width="13.81640625" style="1" customWidth="1"/>
    <col min="2541" max="2541" width="10.7265625" style="1" customWidth="1"/>
    <col min="2542" max="2542" width="25.26953125" style="1" customWidth="1"/>
    <col min="2543" max="2551" width="10.7265625" style="1" customWidth="1"/>
    <col min="2552" max="2574" width="10.1796875" style="1" customWidth="1"/>
    <col min="2575" max="2772" width="9.1796875" style="1"/>
    <col min="2773" max="2773" width="11" style="1" customWidth="1"/>
    <col min="2774" max="2774" width="0.54296875" style="1" customWidth="1"/>
    <col min="2775" max="2775" width="26.54296875" style="1" customWidth="1"/>
    <col min="2776" max="2781" width="0" style="1" hidden="1" customWidth="1"/>
    <col min="2782" max="2782" width="8.54296875" style="1" customWidth="1"/>
    <col min="2783" max="2788" width="8.81640625" style="1" customWidth="1"/>
    <col min="2789" max="2789" width="9.81640625" style="1" customWidth="1"/>
    <col min="2790" max="2790" width="9.1796875" style="1"/>
    <col min="2791" max="2791" width="9.81640625" style="1" customWidth="1"/>
    <col min="2792" max="2792" width="13.7265625" style="1" customWidth="1"/>
    <col min="2793" max="2793" width="12" style="1" customWidth="1"/>
    <col min="2794" max="2794" width="10.1796875" style="1" customWidth="1"/>
    <col min="2795" max="2795" width="19.1796875" style="1" customWidth="1"/>
    <col min="2796" max="2796" width="13.81640625" style="1" customWidth="1"/>
    <col min="2797" max="2797" width="10.7265625" style="1" customWidth="1"/>
    <col min="2798" max="2798" width="25.26953125" style="1" customWidth="1"/>
    <col min="2799" max="2807" width="10.7265625" style="1" customWidth="1"/>
    <col min="2808" max="2830" width="10.1796875" style="1" customWidth="1"/>
    <col min="2831" max="3028" width="9.1796875" style="1"/>
    <col min="3029" max="3029" width="11" style="1" customWidth="1"/>
    <col min="3030" max="3030" width="0.54296875" style="1" customWidth="1"/>
    <col min="3031" max="3031" width="26.54296875" style="1" customWidth="1"/>
    <col min="3032" max="3037" width="0" style="1" hidden="1" customWidth="1"/>
    <col min="3038" max="3038" width="8.54296875" style="1" customWidth="1"/>
    <col min="3039" max="3044" width="8.81640625" style="1" customWidth="1"/>
    <col min="3045" max="3045" width="9.81640625" style="1" customWidth="1"/>
    <col min="3046" max="3046" width="9.1796875" style="1"/>
    <col min="3047" max="3047" width="9.81640625" style="1" customWidth="1"/>
    <col min="3048" max="3048" width="13.7265625" style="1" customWidth="1"/>
    <col min="3049" max="3049" width="12" style="1" customWidth="1"/>
    <col min="3050" max="3050" width="10.1796875" style="1" customWidth="1"/>
    <col min="3051" max="3051" width="19.1796875" style="1" customWidth="1"/>
    <col min="3052" max="3052" width="13.81640625" style="1" customWidth="1"/>
    <col min="3053" max="3053" width="10.7265625" style="1" customWidth="1"/>
    <col min="3054" max="3054" width="25.26953125" style="1" customWidth="1"/>
    <col min="3055" max="3063" width="10.7265625" style="1" customWidth="1"/>
    <col min="3064" max="3086" width="10.1796875" style="1" customWidth="1"/>
    <col min="3087" max="3284" width="9.1796875" style="1"/>
    <col min="3285" max="3285" width="11" style="1" customWidth="1"/>
    <col min="3286" max="3286" width="0.54296875" style="1" customWidth="1"/>
    <col min="3287" max="3287" width="26.54296875" style="1" customWidth="1"/>
    <col min="3288" max="3293" width="0" style="1" hidden="1" customWidth="1"/>
    <col min="3294" max="3294" width="8.54296875" style="1" customWidth="1"/>
    <col min="3295" max="3300" width="8.81640625" style="1" customWidth="1"/>
    <col min="3301" max="3301" width="9.81640625" style="1" customWidth="1"/>
    <col min="3302" max="3302" width="9.1796875" style="1"/>
    <col min="3303" max="3303" width="9.81640625" style="1" customWidth="1"/>
    <col min="3304" max="3304" width="13.7265625" style="1" customWidth="1"/>
    <col min="3305" max="3305" width="12" style="1" customWidth="1"/>
    <col min="3306" max="3306" width="10.1796875" style="1" customWidth="1"/>
    <col min="3307" max="3307" width="19.1796875" style="1" customWidth="1"/>
    <col min="3308" max="3308" width="13.81640625" style="1" customWidth="1"/>
    <col min="3309" max="3309" width="10.7265625" style="1" customWidth="1"/>
    <col min="3310" max="3310" width="25.26953125" style="1" customWidth="1"/>
    <col min="3311" max="3319" width="10.7265625" style="1" customWidth="1"/>
    <col min="3320" max="3342" width="10.1796875" style="1" customWidth="1"/>
    <col min="3343" max="3540" width="9.1796875" style="1"/>
    <col min="3541" max="3541" width="11" style="1" customWidth="1"/>
    <col min="3542" max="3542" width="0.54296875" style="1" customWidth="1"/>
    <col min="3543" max="3543" width="26.54296875" style="1" customWidth="1"/>
    <col min="3544" max="3549" width="0" style="1" hidden="1" customWidth="1"/>
    <col min="3550" max="3550" width="8.54296875" style="1" customWidth="1"/>
    <col min="3551" max="3556" width="8.81640625" style="1" customWidth="1"/>
    <col min="3557" max="3557" width="9.81640625" style="1" customWidth="1"/>
    <col min="3558" max="3558" width="9.1796875" style="1"/>
    <col min="3559" max="3559" width="9.81640625" style="1" customWidth="1"/>
    <col min="3560" max="3560" width="13.7265625" style="1" customWidth="1"/>
    <col min="3561" max="3561" width="12" style="1" customWidth="1"/>
    <col min="3562" max="3562" width="10.1796875" style="1" customWidth="1"/>
    <col min="3563" max="3563" width="19.1796875" style="1" customWidth="1"/>
    <col min="3564" max="3564" width="13.81640625" style="1" customWidth="1"/>
    <col min="3565" max="3565" width="10.7265625" style="1" customWidth="1"/>
    <col min="3566" max="3566" width="25.26953125" style="1" customWidth="1"/>
    <col min="3567" max="3575" width="10.7265625" style="1" customWidth="1"/>
    <col min="3576" max="3598" width="10.1796875" style="1" customWidth="1"/>
    <col min="3599" max="3796" width="9.1796875" style="1"/>
    <col min="3797" max="3797" width="11" style="1" customWidth="1"/>
    <col min="3798" max="3798" width="0.54296875" style="1" customWidth="1"/>
    <col min="3799" max="3799" width="26.54296875" style="1" customWidth="1"/>
    <col min="3800" max="3805" width="0" style="1" hidden="1" customWidth="1"/>
    <col min="3806" max="3806" width="8.54296875" style="1" customWidth="1"/>
    <col min="3807" max="3812" width="8.81640625" style="1" customWidth="1"/>
    <col min="3813" max="3813" width="9.81640625" style="1" customWidth="1"/>
    <col min="3814" max="3814" width="9.1796875" style="1"/>
    <col min="3815" max="3815" width="9.81640625" style="1" customWidth="1"/>
    <col min="3816" max="3816" width="13.7265625" style="1" customWidth="1"/>
    <col min="3817" max="3817" width="12" style="1" customWidth="1"/>
    <col min="3818" max="3818" width="10.1796875" style="1" customWidth="1"/>
    <col min="3819" max="3819" width="19.1796875" style="1" customWidth="1"/>
    <col min="3820" max="3820" width="13.81640625" style="1" customWidth="1"/>
    <col min="3821" max="3821" width="10.7265625" style="1" customWidth="1"/>
    <col min="3822" max="3822" width="25.26953125" style="1" customWidth="1"/>
    <col min="3823" max="3831" width="10.7265625" style="1" customWidth="1"/>
    <col min="3832" max="3854" width="10.1796875" style="1" customWidth="1"/>
    <col min="3855" max="4052" width="9.1796875" style="1"/>
    <col min="4053" max="4053" width="11" style="1" customWidth="1"/>
    <col min="4054" max="4054" width="0.54296875" style="1" customWidth="1"/>
    <col min="4055" max="4055" width="26.54296875" style="1" customWidth="1"/>
    <col min="4056" max="4061" width="0" style="1" hidden="1" customWidth="1"/>
    <col min="4062" max="4062" width="8.54296875" style="1" customWidth="1"/>
    <col min="4063" max="4068" width="8.81640625" style="1" customWidth="1"/>
    <col min="4069" max="4069" width="9.81640625" style="1" customWidth="1"/>
    <col min="4070" max="4070" width="9.1796875" style="1"/>
    <col min="4071" max="4071" width="9.81640625" style="1" customWidth="1"/>
    <col min="4072" max="4072" width="13.7265625" style="1" customWidth="1"/>
    <col min="4073" max="4073" width="12" style="1" customWidth="1"/>
    <col min="4074" max="4074" width="10.1796875" style="1" customWidth="1"/>
    <col min="4075" max="4075" width="19.1796875" style="1" customWidth="1"/>
    <col min="4076" max="4076" width="13.81640625" style="1" customWidth="1"/>
    <col min="4077" max="4077" width="10.7265625" style="1" customWidth="1"/>
    <col min="4078" max="4078" width="25.26953125" style="1" customWidth="1"/>
    <col min="4079" max="4087" width="10.7265625" style="1" customWidth="1"/>
    <col min="4088" max="4110" width="10.1796875" style="1" customWidth="1"/>
    <col min="4111" max="4308" width="9.1796875" style="1"/>
    <col min="4309" max="4309" width="11" style="1" customWidth="1"/>
    <col min="4310" max="4310" width="0.54296875" style="1" customWidth="1"/>
    <col min="4311" max="4311" width="26.54296875" style="1" customWidth="1"/>
    <col min="4312" max="4317" width="0" style="1" hidden="1" customWidth="1"/>
    <col min="4318" max="4318" width="8.54296875" style="1" customWidth="1"/>
    <col min="4319" max="4324" width="8.81640625" style="1" customWidth="1"/>
    <col min="4325" max="4325" width="9.81640625" style="1" customWidth="1"/>
    <col min="4326" max="4326" width="9.1796875" style="1"/>
    <col min="4327" max="4327" width="9.81640625" style="1" customWidth="1"/>
    <col min="4328" max="4328" width="13.7265625" style="1" customWidth="1"/>
    <col min="4329" max="4329" width="12" style="1" customWidth="1"/>
    <col min="4330" max="4330" width="10.1796875" style="1" customWidth="1"/>
    <col min="4331" max="4331" width="19.1796875" style="1" customWidth="1"/>
    <col min="4332" max="4332" width="13.81640625" style="1" customWidth="1"/>
    <col min="4333" max="4333" width="10.7265625" style="1" customWidth="1"/>
    <col min="4334" max="4334" width="25.26953125" style="1" customWidth="1"/>
    <col min="4335" max="4343" width="10.7265625" style="1" customWidth="1"/>
    <col min="4344" max="4366" width="10.1796875" style="1" customWidth="1"/>
    <col min="4367" max="4564" width="9.1796875" style="1"/>
    <col min="4565" max="4565" width="11" style="1" customWidth="1"/>
    <col min="4566" max="4566" width="0.54296875" style="1" customWidth="1"/>
    <col min="4567" max="4567" width="26.54296875" style="1" customWidth="1"/>
    <col min="4568" max="4573" width="0" style="1" hidden="1" customWidth="1"/>
    <col min="4574" max="4574" width="8.54296875" style="1" customWidth="1"/>
    <col min="4575" max="4580" width="8.81640625" style="1" customWidth="1"/>
    <col min="4581" max="4581" width="9.81640625" style="1" customWidth="1"/>
    <col min="4582" max="4582" width="9.1796875" style="1"/>
    <col min="4583" max="4583" width="9.81640625" style="1" customWidth="1"/>
    <col min="4584" max="4584" width="13.7265625" style="1" customWidth="1"/>
    <col min="4585" max="4585" width="12" style="1" customWidth="1"/>
    <col min="4586" max="4586" width="10.1796875" style="1" customWidth="1"/>
    <col min="4587" max="4587" width="19.1796875" style="1" customWidth="1"/>
    <col min="4588" max="4588" width="13.81640625" style="1" customWidth="1"/>
    <col min="4589" max="4589" width="10.7265625" style="1" customWidth="1"/>
    <col min="4590" max="4590" width="25.26953125" style="1" customWidth="1"/>
    <col min="4591" max="4599" width="10.7265625" style="1" customWidth="1"/>
    <col min="4600" max="4622" width="10.1796875" style="1" customWidth="1"/>
    <col min="4623" max="4820" width="9.1796875" style="1"/>
    <col min="4821" max="4821" width="11" style="1" customWidth="1"/>
    <col min="4822" max="4822" width="0.54296875" style="1" customWidth="1"/>
    <col min="4823" max="4823" width="26.54296875" style="1" customWidth="1"/>
    <col min="4824" max="4829" width="0" style="1" hidden="1" customWidth="1"/>
    <col min="4830" max="4830" width="8.54296875" style="1" customWidth="1"/>
    <col min="4831" max="4836" width="8.81640625" style="1" customWidth="1"/>
    <col min="4837" max="4837" width="9.81640625" style="1" customWidth="1"/>
    <col min="4838" max="4838" width="9.1796875" style="1"/>
    <col min="4839" max="4839" width="9.81640625" style="1" customWidth="1"/>
    <col min="4840" max="4840" width="13.7265625" style="1" customWidth="1"/>
    <col min="4841" max="4841" width="12" style="1" customWidth="1"/>
    <col min="4842" max="4842" width="10.1796875" style="1" customWidth="1"/>
    <col min="4843" max="4843" width="19.1796875" style="1" customWidth="1"/>
    <col min="4844" max="4844" width="13.81640625" style="1" customWidth="1"/>
    <col min="4845" max="4845" width="10.7265625" style="1" customWidth="1"/>
    <col min="4846" max="4846" width="25.26953125" style="1" customWidth="1"/>
    <col min="4847" max="4855" width="10.7265625" style="1" customWidth="1"/>
    <col min="4856" max="4878" width="10.1796875" style="1" customWidth="1"/>
    <col min="4879" max="5076" width="9.1796875" style="1"/>
    <col min="5077" max="5077" width="11" style="1" customWidth="1"/>
    <col min="5078" max="5078" width="0.54296875" style="1" customWidth="1"/>
    <col min="5079" max="5079" width="26.54296875" style="1" customWidth="1"/>
    <col min="5080" max="5085" width="0" style="1" hidden="1" customWidth="1"/>
    <col min="5086" max="5086" width="8.54296875" style="1" customWidth="1"/>
    <col min="5087" max="5092" width="8.81640625" style="1" customWidth="1"/>
    <col min="5093" max="5093" width="9.81640625" style="1" customWidth="1"/>
    <col min="5094" max="5094" width="9.1796875" style="1"/>
    <col min="5095" max="5095" width="9.81640625" style="1" customWidth="1"/>
    <col min="5096" max="5096" width="13.7265625" style="1" customWidth="1"/>
    <col min="5097" max="5097" width="12" style="1" customWidth="1"/>
    <col min="5098" max="5098" width="10.1796875" style="1" customWidth="1"/>
    <col min="5099" max="5099" width="19.1796875" style="1" customWidth="1"/>
    <col min="5100" max="5100" width="13.81640625" style="1" customWidth="1"/>
    <col min="5101" max="5101" width="10.7265625" style="1" customWidth="1"/>
    <col min="5102" max="5102" width="25.26953125" style="1" customWidth="1"/>
    <col min="5103" max="5111" width="10.7265625" style="1" customWidth="1"/>
    <col min="5112" max="5134" width="10.1796875" style="1" customWidth="1"/>
    <col min="5135" max="5332" width="9.1796875" style="1"/>
    <col min="5333" max="5333" width="11" style="1" customWidth="1"/>
    <col min="5334" max="5334" width="0.54296875" style="1" customWidth="1"/>
    <col min="5335" max="5335" width="26.54296875" style="1" customWidth="1"/>
    <col min="5336" max="5341" width="0" style="1" hidden="1" customWidth="1"/>
    <col min="5342" max="5342" width="8.54296875" style="1" customWidth="1"/>
    <col min="5343" max="5348" width="8.81640625" style="1" customWidth="1"/>
    <col min="5349" max="5349" width="9.81640625" style="1" customWidth="1"/>
    <col min="5350" max="5350" width="9.1796875" style="1"/>
    <col min="5351" max="5351" width="9.81640625" style="1" customWidth="1"/>
    <col min="5352" max="5352" width="13.7265625" style="1" customWidth="1"/>
    <col min="5353" max="5353" width="12" style="1" customWidth="1"/>
    <col min="5354" max="5354" width="10.1796875" style="1" customWidth="1"/>
    <col min="5355" max="5355" width="19.1796875" style="1" customWidth="1"/>
    <col min="5356" max="5356" width="13.81640625" style="1" customWidth="1"/>
    <col min="5357" max="5357" width="10.7265625" style="1" customWidth="1"/>
    <col min="5358" max="5358" width="25.26953125" style="1" customWidth="1"/>
    <col min="5359" max="5367" width="10.7265625" style="1" customWidth="1"/>
    <col min="5368" max="5390" width="10.1796875" style="1" customWidth="1"/>
    <col min="5391" max="5588" width="9.1796875" style="1"/>
    <col min="5589" max="5589" width="11" style="1" customWidth="1"/>
    <col min="5590" max="5590" width="0.54296875" style="1" customWidth="1"/>
    <col min="5591" max="5591" width="26.54296875" style="1" customWidth="1"/>
    <col min="5592" max="5597" width="0" style="1" hidden="1" customWidth="1"/>
    <col min="5598" max="5598" width="8.54296875" style="1" customWidth="1"/>
    <col min="5599" max="5604" width="8.81640625" style="1" customWidth="1"/>
    <col min="5605" max="5605" width="9.81640625" style="1" customWidth="1"/>
    <col min="5606" max="5606" width="9.1796875" style="1"/>
    <col min="5607" max="5607" width="9.81640625" style="1" customWidth="1"/>
    <col min="5608" max="5608" width="13.7265625" style="1" customWidth="1"/>
    <col min="5609" max="5609" width="12" style="1" customWidth="1"/>
    <col min="5610" max="5610" width="10.1796875" style="1" customWidth="1"/>
    <col min="5611" max="5611" width="19.1796875" style="1" customWidth="1"/>
    <col min="5612" max="5612" width="13.81640625" style="1" customWidth="1"/>
    <col min="5613" max="5613" width="10.7265625" style="1" customWidth="1"/>
    <col min="5614" max="5614" width="25.26953125" style="1" customWidth="1"/>
    <col min="5615" max="5623" width="10.7265625" style="1" customWidth="1"/>
    <col min="5624" max="5646" width="10.1796875" style="1" customWidth="1"/>
    <col min="5647" max="5844" width="9.1796875" style="1"/>
    <col min="5845" max="5845" width="11" style="1" customWidth="1"/>
    <col min="5846" max="5846" width="0.54296875" style="1" customWidth="1"/>
    <col min="5847" max="5847" width="26.54296875" style="1" customWidth="1"/>
    <col min="5848" max="5853" width="0" style="1" hidden="1" customWidth="1"/>
    <col min="5854" max="5854" width="8.54296875" style="1" customWidth="1"/>
    <col min="5855" max="5860" width="8.81640625" style="1" customWidth="1"/>
    <col min="5861" max="5861" width="9.81640625" style="1" customWidth="1"/>
    <col min="5862" max="5862" width="9.1796875" style="1"/>
    <col min="5863" max="5863" width="9.81640625" style="1" customWidth="1"/>
    <col min="5864" max="5864" width="13.7265625" style="1" customWidth="1"/>
    <col min="5865" max="5865" width="12" style="1" customWidth="1"/>
    <col min="5866" max="5866" width="10.1796875" style="1" customWidth="1"/>
    <col min="5867" max="5867" width="19.1796875" style="1" customWidth="1"/>
    <col min="5868" max="5868" width="13.81640625" style="1" customWidth="1"/>
    <col min="5869" max="5869" width="10.7265625" style="1" customWidth="1"/>
    <col min="5870" max="5870" width="25.26953125" style="1" customWidth="1"/>
    <col min="5871" max="5879" width="10.7265625" style="1" customWidth="1"/>
    <col min="5880" max="5902" width="10.1796875" style="1" customWidth="1"/>
    <col min="5903" max="6100" width="9.1796875" style="1"/>
    <col min="6101" max="6101" width="11" style="1" customWidth="1"/>
    <col min="6102" max="6102" width="0.54296875" style="1" customWidth="1"/>
    <col min="6103" max="6103" width="26.54296875" style="1" customWidth="1"/>
    <col min="6104" max="6109" width="0" style="1" hidden="1" customWidth="1"/>
    <col min="6110" max="6110" width="8.54296875" style="1" customWidth="1"/>
    <col min="6111" max="6116" width="8.81640625" style="1" customWidth="1"/>
    <col min="6117" max="6117" width="9.81640625" style="1" customWidth="1"/>
    <col min="6118" max="6118" width="9.1796875" style="1"/>
    <col min="6119" max="6119" width="9.81640625" style="1" customWidth="1"/>
    <col min="6120" max="6120" width="13.7265625" style="1" customWidth="1"/>
    <col min="6121" max="6121" width="12" style="1" customWidth="1"/>
    <col min="6122" max="6122" width="10.1796875" style="1" customWidth="1"/>
    <col min="6123" max="6123" width="19.1796875" style="1" customWidth="1"/>
    <col min="6124" max="6124" width="13.81640625" style="1" customWidth="1"/>
    <col min="6125" max="6125" width="10.7265625" style="1" customWidth="1"/>
    <col min="6126" max="6126" width="25.26953125" style="1" customWidth="1"/>
    <col min="6127" max="6135" width="10.7265625" style="1" customWidth="1"/>
    <col min="6136" max="6158" width="10.1796875" style="1" customWidth="1"/>
    <col min="6159" max="6356" width="9.1796875" style="1"/>
    <col min="6357" max="6357" width="11" style="1" customWidth="1"/>
    <col min="6358" max="6358" width="0.54296875" style="1" customWidth="1"/>
    <col min="6359" max="6359" width="26.54296875" style="1" customWidth="1"/>
    <col min="6360" max="6365" width="0" style="1" hidden="1" customWidth="1"/>
    <col min="6366" max="6366" width="8.54296875" style="1" customWidth="1"/>
    <col min="6367" max="6372" width="8.81640625" style="1" customWidth="1"/>
    <col min="6373" max="6373" width="9.81640625" style="1" customWidth="1"/>
    <col min="6374" max="6374" width="9.1796875" style="1"/>
    <col min="6375" max="6375" width="9.81640625" style="1" customWidth="1"/>
    <col min="6376" max="6376" width="13.7265625" style="1" customWidth="1"/>
    <col min="6377" max="6377" width="12" style="1" customWidth="1"/>
    <col min="6378" max="6378" width="10.1796875" style="1" customWidth="1"/>
    <col min="6379" max="6379" width="19.1796875" style="1" customWidth="1"/>
    <col min="6380" max="6380" width="13.81640625" style="1" customWidth="1"/>
    <col min="6381" max="6381" width="10.7265625" style="1" customWidth="1"/>
    <col min="6382" max="6382" width="25.26953125" style="1" customWidth="1"/>
    <col min="6383" max="6391" width="10.7265625" style="1" customWidth="1"/>
    <col min="6392" max="6414" width="10.1796875" style="1" customWidth="1"/>
    <col min="6415" max="6612" width="9.1796875" style="1"/>
    <col min="6613" max="6613" width="11" style="1" customWidth="1"/>
    <col min="6614" max="6614" width="0.54296875" style="1" customWidth="1"/>
    <col min="6615" max="6615" width="26.54296875" style="1" customWidth="1"/>
    <col min="6616" max="6621" width="0" style="1" hidden="1" customWidth="1"/>
    <col min="6622" max="6622" width="8.54296875" style="1" customWidth="1"/>
    <col min="6623" max="6628" width="8.81640625" style="1" customWidth="1"/>
    <col min="6629" max="6629" width="9.81640625" style="1" customWidth="1"/>
    <col min="6630" max="6630" width="9.1796875" style="1"/>
    <col min="6631" max="6631" width="9.81640625" style="1" customWidth="1"/>
    <col min="6632" max="6632" width="13.7265625" style="1" customWidth="1"/>
    <col min="6633" max="6633" width="12" style="1" customWidth="1"/>
    <col min="6634" max="6634" width="10.1796875" style="1" customWidth="1"/>
    <col min="6635" max="6635" width="19.1796875" style="1" customWidth="1"/>
    <col min="6636" max="6636" width="13.81640625" style="1" customWidth="1"/>
    <col min="6637" max="6637" width="10.7265625" style="1" customWidth="1"/>
    <col min="6638" max="6638" width="25.26953125" style="1" customWidth="1"/>
    <col min="6639" max="6647" width="10.7265625" style="1" customWidth="1"/>
    <col min="6648" max="6670" width="10.1796875" style="1" customWidth="1"/>
    <col min="6671" max="6868" width="9.1796875" style="1"/>
    <col min="6869" max="6869" width="11" style="1" customWidth="1"/>
    <col min="6870" max="6870" width="0.54296875" style="1" customWidth="1"/>
    <col min="6871" max="6871" width="26.54296875" style="1" customWidth="1"/>
    <col min="6872" max="6877" width="0" style="1" hidden="1" customWidth="1"/>
    <col min="6878" max="6878" width="8.54296875" style="1" customWidth="1"/>
    <col min="6879" max="6884" width="8.81640625" style="1" customWidth="1"/>
    <col min="6885" max="6885" width="9.81640625" style="1" customWidth="1"/>
    <col min="6886" max="6886" width="9.1796875" style="1"/>
    <col min="6887" max="6887" width="9.81640625" style="1" customWidth="1"/>
    <col min="6888" max="6888" width="13.7265625" style="1" customWidth="1"/>
    <col min="6889" max="6889" width="12" style="1" customWidth="1"/>
    <col min="6890" max="6890" width="10.1796875" style="1" customWidth="1"/>
    <col min="6891" max="6891" width="19.1796875" style="1" customWidth="1"/>
    <col min="6892" max="6892" width="13.81640625" style="1" customWidth="1"/>
    <col min="6893" max="6893" width="10.7265625" style="1" customWidth="1"/>
    <col min="6894" max="6894" width="25.26953125" style="1" customWidth="1"/>
    <col min="6895" max="6903" width="10.7265625" style="1" customWidth="1"/>
    <col min="6904" max="6926" width="10.1796875" style="1" customWidth="1"/>
    <col min="6927" max="7124" width="9.1796875" style="1"/>
    <col min="7125" max="7125" width="11" style="1" customWidth="1"/>
    <col min="7126" max="7126" width="0.54296875" style="1" customWidth="1"/>
    <col min="7127" max="7127" width="26.54296875" style="1" customWidth="1"/>
    <col min="7128" max="7133" width="0" style="1" hidden="1" customWidth="1"/>
    <col min="7134" max="7134" width="8.54296875" style="1" customWidth="1"/>
    <col min="7135" max="7140" width="8.81640625" style="1" customWidth="1"/>
    <col min="7141" max="7141" width="9.81640625" style="1" customWidth="1"/>
    <col min="7142" max="7142" width="9.1796875" style="1"/>
    <col min="7143" max="7143" width="9.81640625" style="1" customWidth="1"/>
    <col min="7144" max="7144" width="13.7265625" style="1" customWidth="1"/>
    <col min="7145" max="7145" width="12" style="1" customWidth="1"/>
    <col min="7146" max="7146" width="10.1796875" style="1" customWidth="1"/>
    <col min="7147" max="7147" width="19.1796875" style="1" customWidth="1"/>
    <col min="7148" max="7148" width="13.81640625" style="1" customWidth="1"/>
    <col min="7149" max="7149" width="10.7265625" style="1" customWidth="1"/>
    <col min="7150" max="7150" width="25.26953125" style="1" customWidth="1"/>
    <col min="7151" max="7159" width="10.7265625" style="1" customWidth="1"/>
    <col min="7160" max="7182" width="10.1796875" style="1" customWidth="1"/>
    <col min="7183" max="7380" width="9.1796875" style="1"/>
    <col min="7381" max="7381" width="11" style="1" customWidth="1"/>
    <col min="7382" max="7382" width="0.54296875" style="1" customWidth="1"/>
    <col min="7383" max="7383" width="26.54296875" style="1" customWidth="1"/>
    <col min="7384" max="7389" width="0" style="1" hidden="1" customWidth="1"/>
    <col min="7390" max="7390" width="8.54296875" style="1" customWidth="1"/>
    <col min="7391" max="7396" width="8.81640625" style="1" customWidth="1"/>
    <col min="7397" max="7397" width="9.81640625" style="1" customWidth="1"/>
    <col min="7398" max="7398" width="9.1796875" style="1"/>
    <col min="7399" max="7399" width="9.81640625" style="1" customWidth="1"/>
    <col min="7400" max="7400" width="13.7265625" style="1" customWidth="1"/>
    <col min="7401" max="7401" width="12" style="1" customWidth="1"/>
    <col min="7402" max="7402" width="10.1796875" style="1" customWidth="1"/>
    <col min="7403" max="7403" width="19.1796875" style="1" customWidth="1"/>
    <col min="7404" max="7404" width="13.81640625" style="1" customWidth="1"/>
    <col min="7405" max="7405" width="10.7265625" style="1" customWidth="1"/>
    <col min="7406" max="7406" width="25.26953125" style="1" customWidth="1"/>
    <col min="7407" max="7415" width="10.7265625" style="1" customWidth="1"/>
    <col min="7416" max="7438" width="10.1796875" style="1" customWidth="1"/>
    <col min="7439" max="7636" width="9.1796875" style="1"/>
    <col min="7637" max="7637" width="11" style="1" customWidth="1"/>
    <col min="7638" max="7638" width="0.54296875" style="1" customWidth="1"/>
    <col min="7639" max="7639" width="26.54296875" style="1" customWidth="1"/>
    <col min="7640" max="7645" width="0" style="1" hidden="1" customWidth="1"/>
    <col min="7646" max="7646" width="8.54296875" style="1" customWidth="1"/>
    <col min="7647" max="7652" width="8.81640625" style="1" customWidth="1"/>
    <col min="7653" max="7653" width="9.81640625" style="1" customWidth="1"/>
    <col min="7654" max="7654" width="9.1796875" style="1"/>
    <col min="7655" max="7655" width="9.81640625" style="1" customWidth="1"/>
    <col min="7656" max="7656" width="13.7265625" style="1" customWidth="1"/>
    <col min="7657" max="7657" width="12" style="1" customWidth="1"/>
    <col min="7658" max="7658" width="10.1796875" style="1" customWidth="1"/>
    <col min="7659" max="7659" width="19.1796875" style="1" customWidth="1"/>
    <col min="7660" max="7660" width="13.81640625" style="1" customWidth="1"/>
    <col min="7661" max="7661" width="10.7265625" style="1" customWidth="1"/>
    <col min="7662" max="7662" width="25.26953125" style="1" customWidth="1"/>
    <col min="7663" max="7671" width="10.7265625" style="1" customWidth="1"/>
    <col min="7672" max="7694" width="10.1796875" style="1" customWidth="1"/>
    <col min="7695" max="7892" width="9.1796875" style="1"/>
    <col min="7893" max="7893" width="11" style="1" customWidth="1"/>
    <col min="7894" max="7894" width="0.54296875" style="1" customWidth="1"/>
    <col min="7895" max="7895" width="26.54296875" style="1" customWidth="1"/>
    <col min="7896" max="7901" width="0" style="1" hidden="1" customWidth="1"/>
    <col min="7902" max="7902" width="8.54296875" style="1" customWidth="1"/>
    <col min="7903" max="7908" width="8.81640625" style="1" customWidth="1"/>
    <col min="7909" max="7909" width="9.81640625" style="1" customWidth="1"/>
    <col min="7910" max="7910" width="9.1796875" style="1"/>
    <col min="7911" max="7911" width="9.81640625" style="1" customWidth="1"/>
    <col min="7912" max="7912" width="13.7265625" style="1" customWidth="1"/>
    <col min="7913" max="7913" width="12" style="1" customWidth="1"/>
    <col min="7914" max="7914" width="10.1796875" style="1" customWidth="1"/>
    <col min="7915" max="7915" width="19.1796875" style="1" customWidth="1"/>
    <col min="7916" max="7916" width="13.81640625" style="1" customWidth="1"/>
    <col min="7917" max="7917" width="10.7265625" style="1" customWidth="1"/>
    <col min="7918" max="7918" width="25.26953125" style="1" customWidth="1"/>
    <col min="7919" max="7927" width="10.7265625" style="1" customWidth="1"/>
    <col min="7928" max="7950" width="10.1796875" style="1" customWidth="1"/>
    <col min="7951" max="8148" width="9.1796875" style="1"/>
    <col min="8149" max="8149" width="11" style="1" customWidth="1"/>
    <col min="8150" max="8150" width="0.54296875" style="1" customWidth="1"/>
    <col min="8151" max="8151" width="26.54296875" style="1" customWidth="1"/>
    <col min="8152" max="8157" width="0" style="1" hidden="1" customWidth="1"/>
    <col min="8158" max="8158" width="8.54296875" style="1" customWidth="1"/>
    <col min="8159" max="8164" width="8.81640625" style="1" customWidth="1"/>
    <col min="8165" max="8165" width="9.81640625" style="1" customWidth="1"/>
    <col min="8166" max="8166" width="9.1796875" style="1"/>
    <col min="8167" max="8167" width="9.81640625" style="1" customWidth="1"/>
    <col min="8168" max="8168" width="13.7265625" style="1" customWidth="1"/>
    <col min="8169" max="8169" width="12" style="1" customWidth="1"/>
    <col min="8170" max="8170" width="10.1796875" style="1" customWidth="1"/>
    <col min="8171" max="8171" width="19.1796875" style="1" customWidth="1"/>
    <col min="8172" max="8172" width="13.81640625" style="1" customWidth="1"/>
    <col min="8173" max="8173" width="10.7265625" style="1" customWidth="1"/>
    <col min="8174" max="8174" width="25.26953125" style="1" customWidth="1"/>
    <col min="8175" max="8183" width="10.7265625" style="1" customWidth="1"/>
    <col min="8184" max="8206" width="10.1796875" style="1" customWidth="1"/>
    <col min="8207" max="8404" width="9.1796875" style="1"/>
    <col min="8405" max="8405" width="11" style="1" customWidth="1"/>
    <col min="8406" max="8406" width="0.54296875" style="1" customWidth="1"/>
    <col min="8407" max="8407" width="26.54296875" style="1" customWidth="1"/>
    <col min="8408" max="8413" width="0" style="1" hidden="1" customWidth="1"/>
    <col min="8414" max="8414" width="8.54296875" style="1" customWidth="1"/>
    <col min="8415" max="8420" width="8.81640625" style="1" customWidth="1"/>
    <col min="8421" max="8421" width="9.81640625" style="1" customWidth="1"/>
    <col min="8422" max="8422" width="9.1796875" style="1"/>
    <col min="8423" max="8423" width="9.81640625" style="1" customWidth="1"/>
    <col min="8424" max="8424" width="13.7265625" style="1" customWidth="1"/>
    <col min="8425" max="8425" width="12" style="1" customWidth="1"/>
    <col min="8426" max="8426" width="10.1796875" style="1" customWidth="1"/>
    <col min="8427" max="8427" width="19.1796875" style="1" customWidth="1"/>
    <col min="8428" max="8428" width="13.81640625" style="1" customWidth="1"/>
    <col min="8429" max="8429" width="10.7265625" style="1" customWidth="1"/>
    <col min="8430" max="8430" width="25.26953125" style="1" customWidth="1"/>
    <col min="8431" max="8439" width="10.7265625" style="1" customWidth="1"/>
    <col min="8440" max="8462" width="10.1796875" style="1" customWidth="1"/>
    <col min="8463" max="8660" width="9.1796875" style="1"/>
    <col min="8661" max="8661" width="11" style="1" customWidth="1"/>
    <col min="8662" max="8662" width="0.54296875" style="1" customWidth="1"/>
    <col min="8663" max="8663" width="26.54296875" style="1" customWidth="1"/>
    <col min="8664" max="8669" width="0" style="1" hidden="1" customWidth="1"/>
    <col min="8670" max="8670" width="8.54296875" style="1" customWidth="1"/>
    <col min="8671" max="8676" width="8.81640625" style="1" customWidth="1"/>
    <col min="8677" max="8677" width="9.81640625" style="1" customWidth="1"/>
    <col min="8678" max="8678" width="9.1796875" style="1"/>
    <col min="8679" max="8679" width="9.81640625" style="1" customWidth="1"/>
    <col min="8680" max="8680" width="13.7265625" style="1" customWidth="1"/>
    <col min="8681" max="8681" width="12" style="1" customWidth="1"/>
    <col min="8682" max="8682" width="10.1796875" style="1" customWidth="1"/>
    <col min="8683" max="8683" width="19.1796875" style="1" customWidth="1"/>
    <col min="8684" max="8684" width="13.81640625" style="1" customWidth="1"/>
    <col min="8685" max="8685" width="10.7265625" style="1" customWidth="1"/>
    <col min="8686" max="8686" width="25.26953125" style="1" customWidth="1"/>
    <col min="8687" max="8695" width="10.7265625" style="1" customWidth="1"/>
    <col min="8696" max="8718" width="10.1796875" style="1" customWidth="1"/>
    <col min="8719" max="8916" width="9.1796875" style="1"/>
    <col min="8917" max="8917" width="11" style="1" customWidth="1"/>
    <col min="8918" max="8918" width="0.54296875" style="1" customWidth="1"/>
    <col min="8919" max="8919" width="26.54296875" style="1" customWidth="1"/>
    <col min="8920" max="8925" width="0" style="1" hidden="1" customWidth="1"/>
    <col min="8926" max="8926" width="8.54296875" style="1" customWidth="1"/>
    <col min="8927" max="8932" width="8.81640625" style="1" customWidth="1"/>
    <col min="8933" max="8933" width="9.81640625" style="1" customWidth="1"/>
    <col min="8934" max="8934" width="9.1796875" style="1"/>
    <col min="8935" max="8935" width="9.81640625" style="1" customWidth="1"/>
    <col min="8936" max="8936" width="13.7265625" style="1" customWidth="1"/>
    <col min="8937" max="8937" width="12" style="1" customWidth="1"/>
    <col min="8938" max="8938" width="10.1796875" style="1" customWidth="1"/>
    <col min="8939" max="8939" width="19.1796875" style="1" customWidth="1"/>
    <col min="8940" max="8940" width="13.81640625" style="1" customWidth="1"/>
    <col min="8941" max="8941" width="10.7265625" style="1" customWidth="1"/>
    <col min="8942" max="8942" width="25.26953125" style="1" customWidth="1"/>
    <col min="8943" max="8951" width="10.7265625" style="1" customWidth="1"/>
    <col min="8952" max="8974" width="10.1796875" style="1" customWidth="1"/>
    <col min="8975" max="9172" width="9.1796875" style="1"/>
    <col min="9173" max="9173" width="11" style="1" customWidth="1"/>
    <col min="9174" max="9174" width="0.54296875" style="1" customWidth="1"/>
    <col min="9175" max="9175" width="26.54296875" style="1" customWidth="1"/>
    <col min="9176" max="9181" width="0" style="1" hidden="1" customWidth="1"/>
    <col min="9182" max="9182" width="8.54296875" style="1" customWidth="1"/>
    <col min="9183" max="9188" width="8.81640625" style="1" customWidth="1"/>
    <col min="9189" max="9189" width="9.81640625" style="1" customWidth="1"/>
    <col min="9190" max="9190" width="9.1796875" style="1"/>
    <col min="9191" max="9191" width="9.81640625" style="1" customWidth="1"/>
    <col min="9192" max="9192" width="13.7265625" style="1" customWidth="1"/>
    <col min="9193" max="9193" width="12" style="1" customWidth="1"/>
    <col min="9194" max="9194" width="10.1796875" style="1" customWidth="1"/>
    <col min="9195" max="9195" width="19.1796875" style="1" customWidth="1"/>
    <col min="9196" max="9196" width="13.81640625" style="1" customWidth="1"/>
    <col min="9197" max="9197" width="10.7265625" style="1" customWidth="1"/>
    <col min="9198" max="9198" width="25.26953125" style="1" customWidth="1"/>
    <col min="9199" max="9207" width="10.7265625" style="1" customWidth="1"/>
    <col min="9208" max="9230" width="10.1796875" style="1" customWidth="1"/>
    <col min="9231" max="9428" width="9.1796875" style="1"/>
    <col min="9429" max="9429" width="11" style="1" customWidth="1"/>
    <col min="9430" max="9430" width="0.54296875" style="1" customWidth="1"/>
    <col min="9431" max="9431" width="26.54296875" style="1" customWidth="1"/>
    <col min="9432" max="9437" width="0" style="1" hidden="1" customWidth="1"/>
    <col min="9438" max="9438" width="8.54296875" style="1" customWidth="1"/>
    <col min="9439" max="9444" width="8.81640625" style="1" customWidth="1"/>
    <col min="9445" max="9445" width="9.81640625" style="1" customWidth="1"/>
    <col min="9446" max="9446" width="9.1796875" style="1"/>
    <col min="9447" max="9447" width="9.81640625" style="1" customWidth="1"/>
    <col min="9448" max="9448" width="13.7265625" style="1" customWidth="1"/>
    <col min="9449" max="9449" width="12" style="1" customWidth="1"/>
    <col min="9450" max="9450" width="10.1796875" style="1" customWidth="1"/>
    <col min="9451" max="9451" width="19.1796875" style="1" customWidth="1"/>
    <col min="9452" max="9452" width="13.81640625" style="1" customWidth="1"/>
    <col min="9453" max="9453" width="10.7265625" style="1" customWidth="1"/>
    <col min="9454" max="9454" width="25.26953125" style="1" customWidth="1"/>
    <col min="9455" max="9463" width="10.7265625" style="1" customWidth="1"/>
    <col min="9464" max="9486" width="10.1796875" style="1" customWidth="1"/>
    <col min="9487" max="9684" width="9.1796875" style="1"/>
    <col min="9685" max="9685" width="11" style="1" customWidth="1"/>
    <col min="9686" max="9686" width="0.54296875" style="1" customWidth="1"/>
    <col min="9687" max="9687" width="26.54296875" style="1" customWidth="1"/>
    <col min="9688" max="9693" width="0" style="1" hidden="1" customWidth="1"/>
    <col min="9694" max="9694" width="8.54296875" style="1" customWidth="1"/>
    <col min="9695" max="9700" width="8.81640625" style="1" customWidth="1"/>
    <col min="9701" max="9701" width="9.81640625" style="1" customWidth="1"/>
    <col min="9702" max="9702" width="9.1796875" style="1"/>
    <col min="9703" max="9703" width="9.81640625" style="1" customWidth="1"/>
    <col min="9704" max="9704" width="13.7265625" style="1" customWidth="1"/>
    <col min="9705" max="9705" width="12" style="1" customWidth="1"/>
    <col min="9706" max="9706" width="10.1796875" style="1" customWidth="1"/>
    <col min="9707" max="9707" width="19.1796875" style="1" customWidth="1"/>
    <col min="9708" max="9708" width="13.81640625" style="1" customWidth="1"/>
    <col min="9709" max="9709" width="10.7265625" style="1" customWidth="1"/>
    <col min="9710" max="9710" width="25.26953125" style="1" customWidth="1"/>
    <col min="9711" max="9719" width="10.7265625" style="1" customWidth="1"/>
    <col min="9720" max="9742" width="10.1796875" style="1" customWidth="1"/>
    <col min="9743" max="9940" width="9.1796875" style="1"/>
    <col min="9941" max="9941" width="11" style="1" customWidth="1"/>
    <col min="9942" max="9942" width="0.54296875" style="1" customWidth="1"/>
    <col min="9943" max="9943" width="26.54296875" style="1" customWidth="1"/>
    <col min="9944" max="9949" width="0" style="1" hidden="1" customWidth="1"/>
    <col min="9950" max="9950" width="8.54296875" style="1" customWidth="1"/>
    <col min="9951" max="9956" width="8.81640625" style="1" customWidth="1"/>
    <col min="9957" max="9957" width="9.81640625" style="1" customWidth="1"/>
    <col min="9958" max="9958" width="9.1796875" style="1"/>
    <col min="9959" max="9959" width="9.81640625" style="1" customWidth="1"/>
    <col min="9960" max="9960" width="13.7265625" style="1" customWidth="1"/>
    <col min="9961" max="9961" width="12" style="1" customWidth="1"/>
    <col min="9962" max="9962" width="10.1796875" style="1" customWidth="1"/>
    <col min="9963" max="9963" width="19.1796875" style="1" customWidth="1"/>
    <col min="9964" max="9964" width="13.81640625" style="1" customWidth="1"/>
    <col min="9965" max="9965" width="10.7265625" style="1" customWidth="1"/>
    <col min="9966" max="9966" width="25.26953125" style="1" customWidth="1"/>
    <col min="9967" max="9975" width="10.7265625" style="1" customWidth="1"/>
    <col min="9976" max="9998" width="10.1796875" style="1" customWidth="1"/>
    <col min="9999" max="10196" width="9.1796875" style="1"/>
    <col min="10197" max="10197" width="11" style="1" customWidth="1"/>
    <col min="10198" max="10198" width="0.54296875" style="1" customWidth="1"/>
    <col min="10199" max="10199" width="26.54296875" style="1" customWidth="1"/>
    <col min="10200" max="10205" width="0" style="1" hidden="1" customWidth="1"/>
    <col min="10206" max="10206" width="8.54296875" style="1" customWidth="1"/>
    <col min="10207" max="10212" width="8.81640625" style="1" customWidth="1"/>
    <col min="10213" max="10213" width="9.81640625" style="1" customWidth="1"/>
    <col min="10214" max="10214" width="9.1796875" style="1"/>
    <col min="10215" max="10215" width="9.81640625" style="1" customWidth="1"/>
    <col min="10216" max="10216" width="13.7265625" style="1" customWidth="1"/>
    <col min="10217" max="10217" width="12" style="1" customWidth="1"/>
    <col min="10218" max="10218" width="10.1796875" style="1" customWidth="1"/>
    <col min="10219" max="10219" width="19.1796875" style="1" customWidth="1"/>
    <col min="10220" max="10220" width="13.81640625" style="1" customWidth="1"/>
    <col min="10221" max="10221" width="10.7265625" style="1" customWidth="1"/>
    <col min="10222" max="10222" width="25.26953125" style="1" customWidth="1"/>
    <col min="10223" max="10231" width="10.7265625" style="1" customWidth="1"/>
    <col min="10232" max="10254" width="10.1796875" style="1" customWidth="1"/>
    <col min="10255" max="10452" width="9.1796875" style="1"/>
    <col min="10453" max="10453" width="11" style="1" customWidth="1"/>
    <col min="10454" max="10454" width="0.54296875" style="1" customWidth="1"/>
    <col min="10455" max="10455" width="26.54296875" style="1" customWidth="1"/>
    <col min="10456" max="10461" width="0" style="1" hidden="1" customWidth="1"/>
    <col min="10462" max="10462" width="8.54296875" style="1" customWidth="1"/>
    <col min="10463" max="10468" width="8.81640625" style="1" customWidth="1"/>
    <col min="10469" max="10469" width="9.81640625" style="1" customWidth="1"/>
    <col min="10470" max="10470" width="9.1796875" style="1"/>
    <col min="10471" max="10471" width="9.81640625" style="1" customWidth="1"/>
    <col min="10472" max="10472" width="13.7265625" style="1" customWidth="1"/>
    <col min="10473" max="10473" width="12" style="1" customWidth="1"/>
    <col min="10474" max="10474" width="10.1796875" style="1" customWidth="1"/>
    <col min="10475" max="10475" width="19.1796875" style="1" customWidth="1"/>
    <col min="10476" max="10476" width="13.81640625" style="1" customWidth="1"/>
    <col min="10477" max="10477" width="10.7265625" style="1" customWidth="1"/>
    <col min="10478" max="10478" width="25.26953125" style="1" customWidth="1"/>
    <col min="10479" max="10487" width="10.7265625" style="1" customWidth="1"/>
    <col min="10488" max="10510" width="10.1796875" style="1" customWidth="1"/>
    <col min="10511" max="10708" width="9.1796875" style="1"/>
    <col min="10709" max="10709" width="11" style="1" customWidth="1"/>
    <col min="10710" max="10710" width="0.54296875" style="1" customWidth="1"/>
    <col min="10711" max="10711" width="26.54296875" style="1" customWidth="1"/>
    <col min="10712" max="10717" width="0" style="1" hidden="1" customWidth="1"/>
    <col min="10718" max="10718" width="8.54296875" style="1" customWidth="1"/>
    <col min="10719" max="10724" width="8.81640625" style="1" customWidth="1"/>
    <col min="10725" max="10725" width="9.81640625" style="1" customWidth="1"/>
    <col min="10726" max="10726" width="9.1796875" style="1"/>
    <col min="10727" max="10727" width="9.81640625" style="1" customWidth="1"/>
    <col min="10728" max="10728" width="13.7265625" style="1" customWidth="1"/>
    <col min="10729" max="10729" width="12" style="1" customWidth="1"/>
    <col min="10730" max="10730" width="10.1796875" style="1" customWidth="1"/>
    <col min="10731" max="10731" width="19.1796875" style="1" customWidth="1"/>
    <col min="10732" max="10732" width="13.81640625" style="1" customWidth="1"/>
    <col min="10733" max="10733" width="10.7265625" style="1" customWidth="1"/>
    <col min="10734" max="10734" width="25.26953125" style="1" customWidth="1"/>
    <col min="10735" max="10743" width="10.7265625" style="1" customWidth="1"/>
    <col min="10744" max="10766" width="10.1796875" style="1" customWidth="1"/>
    <col min="10767" max="10964" width="9.1796875" style="1"/>
    <col min="10965" max="10965" width="11" style="1" customWidth="1"/>
    <col min="10966" max="10966" width="0.54296875" style="1" customWidth="1"/>
    <col min="10967" max="10967" width="26.54296875" style="1" customWidth="1"/>
    <col min="10968" max="10973" width="0" style="1" hidden="1" customWidth="1"/>
    <col min="10974" max="10974" width="8.54296875" style="1" customWidth="1"/>
    <col min="10975" max="10980" width="8.81640625" style="1" customWidth="1"/>
    <col min="10981" max="10981" width="9.81640625" style="1" customWidth="1"/>
    <col min="10982" max="10982" width="9.1796875" style="1"/>
    <col min="10983" max="10983" width="9.81640625" style="1" customWidth="1"/>
    <col min="10984" max="10984" width="13.7265625" style="1" customWidth="1"/>
    <col min="10985" max="10985" width="12" style="1" customWidth="1"/>
    <col min="10986" max="10986" width="10.1796875" style="1" customWidth="1"/>
    <col min="10987" max="10987" width="19.1796875" style="1" customWidth="1"/>
    <col min="10988" max="10988" width="13.81640625" style="1" customWidth="1"/>
    <col min="10989" max="10989" width="10.7265625" style="1" customWidth="1"/>
    <col min="10990" max="10990" width="25.26953125" style="1" customWidth="1"/>
    <col min="10991" max="10999" width="10.7265625" style="1" customWidth="1"/>
    <col min="11000" max="11022" width="10.1796875" style="1" customWidth="1"/>
    <col min="11023" max="11220" width="9.1796875" style="1"/>
    <col min="11221" max="11221" width="11" style="1" customWidth="1"/>
    <col min="11222" max="11222" width="0.54296875" style="1" customWidth="1"/>
    <col min="11223" max="11223" width="26.54296875" style="1" customWidth="1"/>
    <col min="11224" max="11229" width="0" style="1" hidden="1" customWidth="1"/>
    <col min="11230" max="11230" width="8.54296875" style="1" customWidth="1"/>
    <col min="11231" max="11236" width="8.81640625" style="1" customWidth="1"/>
    <col min="11237" max="11237" width="9.81640625" style="1" customWidth="1"/>
    <col min="11238" max="11238" width="9.1796875" style="1"/>
    <col min="11239" max="11239" width="9.81640625" style="1" customWidth="1"/>
    <col min="11240" max="11240" width="13.7265625" style="1" customWidth="1"/>
    <col min="11241" max="11241" width="12" style="1" customWidth="1"/>
    <col min="11242" max="11242" width="10.1796875" style="1" customWidth="1"/>
    <col min="11243" max="11243" width="19.1796875" style="1" customWidth="1"/>
    <col min="11244" max="11244" width="13.81640625" style="1" customWidth="1"/>
    <col min="11245" max="11245" width="10.7265625" style="1" customWidth="1"/>
    <col min="11246" max="11246" width="25.26953125" style="1" customWidth="1"/>
    <col min="11247" max="11255" width="10.7265625" style="1" customWidth="1"/>
    <col min="11256" max="11278" width="10.1796875" style="1" customWidth="1"/>
    <col min="11279" max="11476" width="9.1796875" style="1"/>
    <col min="11477" max="11477" width="11" style="1" customWidth="1"/>
    <col min="11478" max="11478" width="0.54296875" style="1" customWidth="1"/>
    <col min="11479" max="11479" width="26.54296875" style="1" customWidth="1"/>
    <col min="11480" max="11485" width="0" style="1" hidden="1" customWidth="1"/>
    <col min="11486" max="11486" width="8.54296875" style="1" customWidth="1"/>
    <col min="11487" max="11492" width="8.81640625" style="1" customWidth="1"/>
    <col min="11493" max="11493" width="9.81640625" style="1" customWidth="1"/>
    <col min="11494" max="11494" width="9.1796875" style="1"/>
    <col min="11495" max="11495" width="9.81640625" style="1" customWidth="1"/>
    <col min="11496" max="11496" width="13.7265625" style="1" customWidth="1"/>
    <col min="11497" max="11497" width="12" style="1" customWidth="1"/>
    <col min="11498" max="11498" width="10.1796875" style="1" customWidth="1"/>
    <col min="11499" max="11499" width="19.1796875" style="1" customWidth="1"/>
    <col min="11500" max="11500" width="13.81640625" style="1" customWidth="1"/>
    <col min="11501" max="11501" width="10.7265625" style="1" customWidth="1"/>
    <col min="11502" max="11502" width="25.26953125" style="1" customWidth="1"/>
    <col min="11503" max="11511" width="10.7265625" style="1" customWidth="1"/>
    <col min="11512" max="11534" width="10.1796875" style="1" customWidth="1"/>
    <col min="11535" max="11732" width="9.1796875" style="1"/>
    <col min="11733" max="11733" width="11" style="1" customWidth="1"/>
    <col min="11734" max="11734" width="0.54296875" style="1" customWidth="1"/>
    <col min="11735" max="11735" width="26.54296875" style="1" customWidth="1"/>
    <col min="11736" max="11741" width="0" style="1" hidden="1" customWidth="1"/>
    <col min="11742" max="11742" width="8.54296875" style="1" customWidth="1"/>
    <col min="11743" max="11748" width="8.81640625" style="1" customWidth="1"/>
    <col min="11749" max="11749" width="9.81640625" style="1" customWidth="1"/>
    <col min="11750" max="11750" width="9.1796875" style="1"/>
    <col min="11751" max="11751" width="9.81640625" style="1" customWidth="1"/>
    <col min="11752" max="11752" width="13.7265625" style="1" customWidth="1"/>
    <col min="11753" max="11753" width="12" style="1" customWidth="1"/>
    <col min="11754" max="11754" width="10.1796875" style="1" customWidth="1"/>
    <col min="11755" max="11755" width="19.1796875" style="1" customWidth="1"/>
    <col min="11756" max="11756" width="13.81640625" style="1" customWidth="1"/>
    <col min="11757" max="11757" width="10.7265625" style="1" customWidth="1"/>
    <col min="11758" max="11758" width="25.26953125" style="1" customWidth="1"/>
    <col min="11759" max="11767" width="10.7265625" style="1" customWidth="1"/>
    <col min="11768" max="11790" width="10.1796875" style="1" customWidth="1"/>
    <col min="11791" max="11988" width="9.1796875" style="1"/>
    <col min="11989" max="11989" width="11" style="1" customWidth="1"/>
    <col min="11990" max="11990" width="0.54296875" style="1" customWidth="1"/>
    <col min="11991" max="11991" width="26.54296875" style="1" customWidth="1"/>
    <col min="11992" max="11997" width="0" style="1" hidden="1" customWidth="1"/>
    <col min="11998" max="11998" width="8.54296875" style="1" customWidth="1"/>
    <col min="11999" max="12004" width="8.81640625" style="1" customWidth="1"/>
    <col min="12005" max="12005" width="9.81640625" style="1" customWidth="1"/>
    <col min="12006" max="12006" width="9.1796875" style="1"/>
    <col min="12007" max="12007" width="9.81640625" style="1" customWidth="1"/>
    <col min="12008" max="12008" width="13.7265625" style="1" customWidth="1"/>
    <col min="12009" max="12009" width="12" style="1" customWidth="1"/>
    <col min="12010" max="12010" width="10.1796875" style="1" customWidth="1"/>
    <col min="12011" max="12011" width="19.1796875" style="1" customWidth="1"/>
    <col min="12012" max="12012" width="13.81640625" style="1" customWidth="1"/>
    <col min="12013" max="12013" width="10.7265625" style="1" customWidth="1"/>
    <col min="12014" max="12014" width="25.26953125" style="1" customWidth="1"/>
    <col min="12015" max="12023" width="10.7265625" style="1" customWidth="1"/>
    <col min="12024" max="12046" width="10.1796875" style="1" customWidth="1"/>
    <col min="12047" max="12244" width="9.1796875" style="1"/>
    <col min="12245" max="12245" width="11" style="1" customWidth="1"/>
    <col min="12246" max="12246" width="0.54296875" style="1" customWidth="1"/>
    <col min="12247" max="12247" width="26.54296875" style="1" customWidth="1"/>
    <col min="12248" max="12253" width="0" style="1" hidden="1" customWidth="1"/>
    <col min="12254" max="12254" width="8.54296875" style="1" customWidth="1"/>
    <col min="12255" max="12260" width="8.81640625" style="1" customWidth="1"/>
    <col min="12261" max="12261" width="9.81640625" style="1" customWidth="1"/>
    <col min="12262" max="12262" width="9.1796875" style="1"/>
    <col min="12263" max="12263" width="9.81640625" style="1" customWidth="1"/>
    <col min="12264" max="12264" width="13.7265625" style="1" customWidth="1"/>
    <col min="12265" max="12265" width="12" style="1" customWidth="1"/>
    <col min="12266" max="12266" width="10.1796875" style="1" customWidth="1"/>
    <col min="12267" max="12267" width="19.1796875" style="1" customWidth="1"/>
    <col min="12268" max="12268" width="13.81640625" style="1" customWidth="1"/>
    <col min="12269" max="12269" width="10.7265625" style="1" customWidth="1"/>
    <col min="12270" max="12270" width="25.26953125" style="1" customWidth="1"/>
    <col min="12271" max="12279" width="10.7265625" style="1" customWidth="1"/>
    <col min="12280" max="12302" width="10.1796875" style="1" customWidth="1"/>
    <col min="12303" max="12500" width="9.1796875" style="1"/>
    <col min="12501" max="12501" width="11" style="1" customWidth="1"/>
    <col min="12502" max="12502" width="0.54296875" style="1" customWidth="1"/>
    <col min="12503" max="12503" width="26.54296875" style="1" customWidth="1"/>
    <col min="12504" max="12509" width="0" style="1" hidden="1" customWidth="1"/>
    <col min="12510" max="12510" width="8.54296875" style="1" customWidth="1"/>
    <col min="12511" max="12516" width="8.81640625" style="1" customWidth="1"/>
    <col min="12517" max="12517" width="9.81640625" style="1" customWidth="1"/>
    <col min="12518" max="12518" width="9.1796875" style="1"/>
    <col min="12519" max="12519" width="9.81640625" style="1" customWidth="1"/>
    <col min="12520" max="12520" width="13.7265625" style="1" customWidth="1"/>
    <col min="12521" max="12521" width="12" style="1" customWidth="1"/>
    <col min="12522" max="12522" width="10.1796875" style="1" customWidth="1"/>
    <col min="12523" max="12523" width="19.1796875" style="1" customWidth="1"/>
    <col min="12524" max="12524" width="13.81640625" style="1" customWidth="1"/>
    <col min="12525" max="12525" width="10.7265625" style="1" customWidth="1"/>
    <col min="12526" max="12526" width="25.26953125" style="1" customWidth="1"/>
    <col min="12527" max="12535" width="10.7265625" style="1" customWidth="1"/>
    <col min="12536" max="12558" width="10.1796875" style="1" customWidth="1"/>
    <col min="12559" max="12756" width="9.1796875" style="1"/>
    <col min="12757" max="12757" width="11" style="1" customWidth="1"/>
    <col min="12758" max="12758" width="0.54296875" style="1" customWidth="1"/>
    <col min="12759" max="12759" width="26.54296875" style="1" customWidth="1"/>
    <col min="12760" max="12765" width="0" style="1" hidden="1" customWidth="1"/>
    <col min="12766" max="12766" width="8.54296875" style="1" customWidth="1"/>
    <col min="12767" max="12772" width="8.81640625" style="1" customWidth="1"/>
    <col min="12773" max="12773" width="9.81640625" style="1" customWidth="1"/>
    <col min="12774" max="12774" width="9.1796875" style="1"/>
    <col min="12775" max="12775" width="9.81640625" style="1" customWidth="1"/>
    <col min="12776" max="12776" width="13.7265625" style="1" customWidth="1"/>
    <col min="12777" max="12777" width="12" style="1" customWidth="1"/>
    <col min="12778" max="12778" width="10.1796875" style="1" customWidth="1"/>
    <col min="12779" max="12779" width="19.1796875" style="1" customWidth="1"/>
    <col min="12780" max="12780" width="13.81640625" style="1" customWidth="1"/>
    <col min="12781" max="12781" width="10.7265625" style="1" customWidth="1"/>
    <col min="12782" max="12782" width="25.26953125" style="1" customWidth="1"/>
    <col min="12783" max="12791" width="10.7265625" style="1" customWidth="1"/>
    <col min="12792" max="12814" width="10.1796875" style="1" customWidth="1"/>
    <col min="12815" max="13012" width="9.1796875" style="1"/>
    <col min="13013" max="13013" width="11" style="1" customWidth="1"/>
    <col min="13014" max="13014" width="0.54296875" style="1" customWidth="1"/>
    <col min="13015" max="13015" width="26.54296875" style="1" customWidth="1"/>
    <col min="13016" max="13021" width="0" style="1" hidden="1" customWidth="1"/>
    <col min="13022" max="13022" width="8.54296875" style="1" customWidth="1"/>
    <col min="13023" max="13028" width="8.81640625" style="1" customWidth="1"/>
    <col min="13029" max="13029" width="9.81640625" style="1" customWidth="1"/>
    <col min="13030" max="13030" width="9.1796875" style="1"/>
    <col min="13031" max="13031" width="9.81640625" style="1" customWidth="1"/>
    <col min="13032" max="13032" width="13.7265625" style="1" customWidth="1"/>
    <col min="13033" max="13033" width="12" style="1" customWidth="1"/>
    <col min="13034" max="13034" width="10.1796875" style="1" customWidth="1"/>
    <col min="13035" max="13035" width="19.1796875" style="1" customWidth="1"/>
    <col min="13036" max="13036" width="13.81640625" style="1" customWidth="1"/>
    <col min="13037" max="13037" width="10.7265625" style="1" customWidth="1"/>
    <col min="13038" max="13038" width="25.26953125" style="1" customWidth="1"/>
    <col min="13039" max="13047" width="10.7265625" style="1" customWidth="1"/>
    <col min="13048" max="13070" width="10.1796875" style="1" customWidth="1"/>
    <col min="13071" max="13268" width="9.1796875" style="1"/>
    <col min="13269" max="13269" width="11" style="1" customWidth="1"/>
    <col min="13270" max="13270" width="0.54296875" style="1" customWidth="1"/>
    <col min="13271" max="13271" width="26.54296875" style="1" customWidth="1"/>
    <col min="13272" max="13277" width="0" style="1" hidden="1" customWidth="1"/>
    <col min="13278" max="13278" width="8.54296875" style="1" customWidth="1"/>
    <col min="13279" max="13284" width="8.81640625" style="1" customWidth="1"/>
    <col min="13285" max="13285" width="9.81640625" style="1" customWidth="1"/>
    <col min="13286" max="13286" width="9.1796875" style="1"/>
    <col min="13287" max="13287" width="9.81640625" style="1" customWidth="1"/>
    <col min="13288" max="13288" width="13.7265625" style="1" customWidth="1"/>
    <col min="13289" max="13289" width="12" style="1" customWidth="1"/>
    <col min="13290" max="13290" width="10.1796875" style="1" customWidth="1"/>
    <col min="13291" max="13291" width="19.1796875" style="1" customWidth="1"/>
    <col min="13292" max="13292" width="13.81640625" style="1" customWidth="1"/>
    <col min="13293" max="13293" width="10.7265625" style="1" customWidth="1"/>
    <col min="13294" max="13294" width="25.26953125" style="1" customWidth="1"/>
    <col min="13295" max="13303" width="10.7265625" style="1" customWidth="1"/>
    <col min="13304" max="13326" width="10.1796875" style="1" customWidth="1"/>
    <col min="13327" max="13524" width="9.1796875" style="1"/>
    <col min="13525" max="13525" width="11" style="1" customWidth="1"/>
    <col min="13526" max="13526" width="0.54296875" style="1" customWidth="1"/>
    <col min="13527" max="13527" width="26.54296875" style="1" customWidth="1"/>
    <col min="13528" max="13533" width="0" style="1" hidden="1" customWidth="1"/>
    <col min="13534" max="13534" width="8.54296875" style="1" customWidth="1"/>
    <col min="13535" max="13540" width="8.81640625" style="1" customWidth="1"/>
    <col min="13541" max="13541" width="9.81640625" style="1" customWidth="1"/>
    <col min="13542" max="13542" width="9.1796875" style="1"/>
    <col min="13543" max="13543" width="9.81640625" style="1" customWidth="1"/>
    <col min="13544" max="13544" width="13.7265625" style="1" customWidth="1"/>
    <col min="13545" max="13545" width="12" style="1" customWidth="1"/>
    <col min="13546" max="13546" width="10.1796875" style="1" customWidth="1"/>
    <col min="13547" max="13547" width="19.1796875" style="1" customWidth="1"/>
    <col min="13548" max="13548" width="13.81640625" style="1" customWidth="1"/>
    <col min="13549" max="13549" width="10.7265625" style="1" customWidth="1"/>
    <col min="13550" max="13550" width="25.26953125" style="1" customWidth="1"/>
    <col min="13551" max="13559" width="10.7265625" style="1" customWidth="1"/>
    <col min="13560" max="13582" width="10.1796875" style="1" customWidth="1"/>
    <col min="13583" max="13780" width="9.1796875" style="1"/>
    <col min="13781" max="13781" width="11" style="1" customWidth="1"/>
    <col min="13782" max="13782" width="0.54296875" style="1" customWidth="1"/>
    <col min="13783" max="13783" width="26.54296875" style="1" customWidth="1"/>
    <col min="13784" max="13789" width="0" style="1" hidden="1" customWidth="1"/>
    <col min="13790" max="13790" width="8.54296875" style="1" customWidth="1"/>
    <col min="13791" max="13796" width="8.81640625" style="1" customWidth="1"/>
    <col min="13797" max="13797" width="9.81640625" style="1" customWidth="1"/>
    <col min="13798" max="13798" width="9.1796875" style="1"/>
    <col min="13799" max="13799" width="9.81640625" style="1" customWidth="1"/>
    <col min="13800" max="13800" width="13.7265625" style="1" customWidth="1"/>
    <col min="13801" max="13801" width="12" style="1" customWidth="1"/>
    <col min="13802" max="13802" width="10.1796875" style="1" customWidth="1"/>
    <col min="13803" max="13803" width="19.1796875" style="1" customWidth="1"/>
    <col min="13804" max="13804" width="13.81640625" style="1" customWidth="1"/>
    <col min="13805" max="13805" width="10.7265625" style="1" customWidth="1"/>
    <col min="13806" max="13806" width="25.26953125" style="1" customWidth="1"/>
    <col min="13807" max="13815" width="10.7265625" style="1" customWidth="1"/>
    <col min="13816" max="13838" width="10.1796875" style="1" customWidth="1"/>
    <col min="13839" max="14036" width="9.1796875" style="1"/>
    <col min="14037" max="14037" width="11" style="1" customWidth="1"/>
    <col min="14038" max="14038" width="0.54296875" style="1" customWidth="1"/>
    <col min="14039" max="14039" width="26.54296875" style="1" customWidth="1"/>
    <col min="14040" max="14045" width="0" style="1" hidden="1" customWidth="1"/>
    <col min="14046" max="14046" width="8.54296875" style="1" customWidth="1"/>
    <col min="14047" max="14052" width="8.81640625" style="1" customWidth="1"/>
    <col min="14053" max="14053" width="9.81640625" style="1" customWidth="1"/>
    <col min="14054" max="14054" width="9.1796875" style="1"/>
    <col min="14055" max="14055" width="9.81640625" style="1" customWidth="1"/>
    <col min="14056" max="14056" width="13.7265625" style="1" customWidth="1"/>
    <col min="14057" max="14057" width="12" style="1" customWidth="1"/>
    <col min="14058" max="14058" width="10.1796875" style="1" customWidth="1"/>
    <col min="14059" max="14059" width="19.1796875" style="1" customWidth="1"/>
    <col min="14060" max="14060" width="13.81640625" style="1" customWidth="1"/>
    <col min="14061" max="14061" width="10.7265625" style="1" customWidth="1"/>
    <col min="14062" max="14062" width="25.26953125" style="1" customWidth="1"/>
    <col min="14063" max="14071" width="10.7265625" style="1" customWidth="1"/>
    <col min="14072" max="14094" width="10.1796875" style="1" customWidth="1"/>
    <col min="14095" max="14292" width="9.1796875" style="1"/>
    <col min="14293" max="14293" width="11" style="1" customWidth="1"/>
    <col min="14294" max="14294" width="0.54296875" style="1" customWidth="1"/>
    <col min="14295" max="14295" width="26.54296875" style="1" customWidth="1"/>
    <col min="14296" max="14301" width="0" style="1" hidden="1" customWidth="1"/>
    <col min="14302" max="14302" width="8.54296875" style="1" customWidth="1"/>
    <col min="14303" max="14308" width="8.81640625" style="1" customWidth="1"/>
    <col min="14309" max="14309" width="9.81640625" style="1" customWidth="1"/>
    <col min="14310" max="14310" width="9.1796875" style="1"/>
    <col min="14311" max="14311" width="9.81640625" style="1" customWidth="1"/>
    <col min="14312" max="14312" width="13.7265625" style="1" customWidth="1"/>
    <col min="14313" max="14313" width="12" style="1" customWidth="1"/>
    <col min="14314" max="14314" width="10.1796875" style="1" customWidth="1"/>
    <col min="14315" max="14315" width="19.1796875" style="1" customWidth="1"/>
    <col min="14316" max="14316" width="13.81640625" style="1" customWidth="1"/>
    <col min="14317" max="14317" width="10.7265625" style="1" customWidth="1"/>
    <col min="14318" max="14318" width="25.26953125" style="1" customWidth="1"/>
    <col min="14319" max="14327" width="10.7265625" style="1" customWidth="1"/>
    <col min="14328" max="14350" width="10.1796875" style="1" customWidth="1"/>
    <col min="14351" max="14548" width="9.1796875" style="1"/>
    <col min="14549" max="14549" width="11" style="1" customWidth="1"/>
    <col min="14550" max="14550" width="0.54296875" style="1" customWidth="1"/>
    <col min="14551" max="14551" width="26.54296875" style="1" customWidth="1"/>
    <col min="14552" max="14557" width="0" style="1" hidden="1" customWidth="1"/>
    <col min="14558" max="14558" width="8.54296875" style="1" customWidth="1"/>
    <col min="14559" max="14564" width="8.81640625" style="1" customWidth="1"/>
    <col min="14565" max="14565" width="9.81640625" style="1" customWidth="1"/>
    <col min="14566" max="14566" width="9.1796875" style="1"/>
    <col min="14567" max="14567" width="9.81640625" style="1" customWidth="1"/>
    <col min="14568" max="14568" width="13.7265625" style="1" customWidth="1"/>
    <col min="14569" max="14569" width="12" style="1" customWidth="1"/>
    <col min="14570" max="14570" width="10.1796875" style="1" customWidth="1"/>
    <col min="14571" max="14571" width="19.1796875" style="1" customWidth="1"/>
    <col min="14572" max="14572" width="13.81640625" style="1" customWidth="1"/>
    <col min="14573" max="14573" width="10.7265625" style="1" customWidth="1"/>
    <col min="14574" max="14574" width="25.26953125" style="1" customWidth="1"/>
    <col min="14575" max="14583" width="10.7265625" style="1" customWidth="1"/>
    <col min="14584" max="14606" width="10.1796875" style="1" customWidth="1"/>
    <col min="14607" max="14804" width="9.1796875" style="1"/>
    <col min="14805" max="14805" width="11" style="1" customWidth="1"/>
    <col min="14806" max="14806" width="0.54296875" style="1" customWidth="1"/>
    <col min="14807" max="14807" width="26.54296875" style="1" customWidth="1"/>
    <col min="14808" max="14813" width="0" style="1" hidden="1" customWidth="1"/>
    <col min="14814" max="14814" width="8.54296875" style="1" customWidth="1"/>
    <col min="14815" max="14820" width="8.81640625" style="1" customWidth="1"/>
    <col min="14821" max="14821" width="9.81640625" style="1" customWidth="1"/>
    <col min="14822" max="14822" width="9.1796875" style="1"/>
    <col min="14823" max="14823" width="9.81640625" style="1" customWidth="1"/>
    <col min="14824" max="14824" width="13.7265625" style="1" customWidth="1"/>
    <col min="14825" max="14825" width="12" style="1" customWidth="1"/>
    <col min="14826" max="14826" width="10.1796875" style="1" customWidth="1"/>
    <col min="14827" max="14827" width="19.1796875" style="1" customWidth="1"/>
    <col min="14828" max="14828" width="13.81640625" style="1" customWidth="1"/>
    <col min="14829" max="14829" width="10.7265625" style="1" customWidth="1"/>
    <col min="14830" max="14830" width="25.26953125" style="1" customWidth="1"/>
    <col min="14831" max="14839" width="10.7265625" style="1" customWidth="1"/>
    <col min="14840" max="14862" width="10.1796875" style="1" customWidth="1"/>
    <col min="14863" max="15060" width="9.1796875" style="1"/>
    <col min="15061" max="15061" width="11" style="1" customWidth="1"/>
    <col min="15062" max="15062" width="0.54296875" style="1" customWidth="1"/>
    <col min="15063" max="15063" width="26.54296875" style="1" customWidth="1"/>
    <col min="15064" max="15069" width="0" style="1" hidden="1" customWidth="1"/>
    <col min="15070" max="15070" width="8.54296875" style="1" customWidth="1"/>
    <col min="15071" max="15076" width="8.81640625" style="1" customWidth="1"/>
    <col min="15077" max="15077" width="9.81640625" style="1" customWidth="1"/>
    <col min="15078" max="15078" width="9.1796875" style="1"/>
    <col min="15079" max="15079" width="9.81640625" style="1" customWidth="1"/>
    <col min="15080" max="15080" width="13.7265625" style="1" customWidth="1"/>
    <col min="15081" max="15081" width="12" style="1" customWidth="1"/>
    <col min="15082" max="15082" width="10.1796875" style="1" customWidth="1"/>
    <col min="15083" max="15083" width="19.1796875" style="1" customWidth="1"/>
    <col min="15084" max="15084" width="13.81640625" style="1" customWidth="1"/>
    <col min="15085" max="15085" width="10.7265625" style="1" customWidth="1"/>
    <col min="15086" max="15086" width="25.26953125" style="1" customWidth="1"/>
    <col min="15087" max="15095" width="10.7265625" style="1" customWidth="1"/>
    <col min="15096" max="15118" width="10.1796875" style="1" customWidth="1"/>
    <col min="15119" max="15316" width="9.1796875" style="1"/>
    <col min="15317" max="15317" width="11" style="1" customWidth="1"/>
    <col min="15318" max="15318" width="0.54296875" style="1" customWidth="1"/>
    <col min="15319" max="15319" width="26.54296875" style="1" customWidth="1"/>
    <col min="15320" max="15325" width="0" style="1" hidden="1" customWidth="1"/>
    <col min="15326" max="15326" width="8.54296875" style="1" customWidth="1"/>
    <col min="15327" max="15332" width="8.81640625" style="1" customWidth="1"/>
    <col min="15333" max="15333" width="9.81640625" style="1" customWidth="1"/>
    <col min="15334" max="15334" width="9.1796875" style="1"/>
    <col min="15335" max="15335" width="9.81640625" style="1" customWidth="1"/>
    <col min="15336" max="15336" width="13.7265625" style="1" customWidth="1"/>
    <col min="15337" max="15337" width="12" style="1" customWidth="1"/>
    <col min="15338" max="15338" width="10.1796875" style="1" customWidth="1"/>
    <col min="15339" max="15339" width="19.1796875" style="1" customWidth="1"/>
    <col min="15340" max="15340" width="13.81640625" style="1" customWidth="1"/>
    <col min="15341" max="15341" width="10.7265625" style="1" customWidth="1"/>
    <col min="15342" max="15342" width="25.26953125" style="1" customWidth="1"/>
    <col min="15343" max="15351" width="10.7265625" style="1" customWidth="1"/>
    <col min="15352" max="15374" width="10.1796875" style="1" customWidth="1"/>
    <col min="15375" max="15572" width="9.1796875" style="1"/>
    <col min="15573" max="15573" width="11" style="1" customWidth="1"/>
    <col min="15574" max="15574" width="0.54296875" style="1" customWidth="1"/>
    <col min="15575" max="15575" width="26.54296875" style="1" customWidth="1"/>
    <col min="15576" max="15581" width="0" style="1" hidden="1" customWidth="1"/>
    <col min="15582" max="15582" width="8.54296875" style="1" customWidth="1"/>
    <col min="15583" max="15588" width="8.81640625" style="1" customWidth="1"/>
    <col min="15589" max="15589" width="9.81640625" style="1" customWidth="1"/>
    <col min="15590" max="15590" width="9.1796875" style="1"/>
    <col min="15591" max="15591" width="9.81640625" style="1" customWidth="1"/>
    <col min="15592" max="15592" width="13.7265625" style="1" customWidth="1"/>
    <col min="15593" max="15593" width="12" style="1" customWidth="1"/>
    <col min="15594" max="15594" width="10.1796875" style="1" customWidth="1"/>
    <col min="15595" max="15595" width="19.1796875" style="1" customWidth="1"/>
    <col min="15596" max="15596" width="13.81640625" style="1" customWidth="1"/>
    <col min="15597" max="15597" width="10.7265625" style="1" customWidth="1"/>
    <col min="15598" max="15598" width="25.26953125" style="1" customWidth="1"/>
    <col min="15599" max="15607" width="10.7265625" style="1" customWidth="1"/>
    <col min="15608" max="15630" width="10.1796875" style="1" customWidth="1"/>
    <col min="15631" max="15828" width="9.1796875" style="1"/>
    <col min="15829" max="15829" width="11" style="1" customWidth="1"/>
    <col min="15830" max="15830" width="0.54296875" style="1" customWidth="1"/>
    <col min="15831" max="15831" width="26.54296875" style="1" customWidth="1"/>
    <col min="15832" max="15837" width="0" style="1" hidden="1" customWidth="1"/>
    <col min="15838" max="15838" width="8.54296875" style="1" customWidth="1"/>
    <col min="15839" max="15844" width="8.81640625" style="1" customWidth="1"/>
    <col min="15845" max="15845" width="9.81640625" style="1" customWidth="1"/>
    <col min="15846" max="15846" width="9.1796875" style="1"/>
    <col min="15847" max="15847" width="9.81640625" style="1" customWidth="1"/>
    <col min="15848" max="15848" width="13.7265625" style="1" customWidth="1"/>
    <col min="15849" max="15849" width="12" style="1" customWidth="1"/>
    <col min="15850" max="15850" width="10.1796875" style="1" customWidth="1"/>
    <col min="15851" max="15851" width="19.1796875" style="1" customWidth="1"/>
    <col min="15852" max="15852" width="13.81640625" style="1" customWidth="1"/>
    <col min="15853" max="15853" width="10.7265625" style="1" customWidth="1"/>
    <col min="15854" max="15854" width="25.26953125" style="1" customWidth="1"/>
    <col min="15855" max="15863" width="10.7265625" style="1" customWidth="1"/>
    <col min="15864" max="15886" width="10.1796875" style="1" customWidth="1"/>
    <col min="15887" max="16084" width="9.1796875" style="1"/>
    <col min="16085" max="16085" width="11" style="1" customWidth="1"/>
    <col min="16086" max="16086" width="0.54296875" style="1" customWidth="1"/>
    <col min="16087" max="16087" width="26.54296875" style="1" customWidth="1"/>
    <col min="16088" max="16093" width="0" style="1" hidden="1" customWidth="1"/>
    <col min="16094" max="16094" width="8.54296875" style="1" customWidth="1"/>
    <col min="16095" max="16100" width="8.81640625" style="1" customWidth="1"/>
    <col min="16101" max="16101" width="9.81640625" style="1" customWidth="1"/>
    <col min="16102" max="16102" width="9.1796875" style="1"/>
    <col min="16103" max="16103" width="9.81640625" style="1" customWidth="1"/>
    <col min="16104" max="16104" width="13.7265625" style="1" customWidth="1"/>
    <col min="16105" max="16105" width="12" style="1" customWidth="1"/>
    <col min="16106" max="16106" width="10.1796875" style="1" customWidth="1"/>
    <col min="16107" max="16107" width="19.1796875" style="1" customWidth="1"/>
    <col min="16108" max="16108" width="13.81640625" style="1" customWidth="1"/>
    <col min="16109" max="16109" width="10.7265625" style="1" customWidth="1"/>
    <col min="16110" max="16110" width="25.26953125" style="1" customWidth="1"/>
    <col min="16111" max="16119" width="10.7265625" style="1" customWidth="1"/>
    <col min="16120" max="16142" width="10.1796875" style="1" customWidth="1"/>
    <col min="16143" max="16384" width="9.1796875" style="1"/>
  </cols>
  <sheetData>
    <row r="1" spans="1:12" x14ac:dyDescent="0.3">
      <c r="J1" s="2">
        <f ca="1">NOW()</f>
        <v>44840.449018171297</v>
      </c>
    </row>
    <row r="2" spans="1:12" ht="18.75" customHeight="1" x14ac:dyDescent="0.35">
      <c r="A2" s="3" t="s">
        <v>88</v>
      </c>
      <c r="B2" s="4"/>
      <c r="C2" s="4"/>
      <c r="D2" s="4"/>
      <c r="E2" s="4"/>
      <c r="F2" s="4"/>
      <c r="G2" s="4"/>
      <c r="H2" s="4"/>
      <c r="I2" s="162">
        <v>44300</v>
      </c>
      <c r="J2" s="163"/>
      <c r="K2" s="5"/>
      <c r="L2" s="5"/>
    </row>
    <row r="3" spans="1:12" ht="21.75" customHeight="1" x14ac:dyDescent="0.35">
      <c r="A3" s="3" t="s">
        <v>86</v>
      </c>
      <c r="B3" s="4"/>
      <c r="C3" s="4"/>
      <c r="D3" s="4"/>
      <c r="E3" s="4"/>
      <c r="F3" s="4"/>
      <c r="G3" s="4"/>
      <c r="H3" s="4"/>
      <c r="I3" s="163"/>
      <c r="J3" s="163"/>
      <c r="K3" s="5"/>
      <c r="L3" s="5"/>
    </row>
    <row r="4" spans="1:12" ht="18.75" customHeight="1" x14ac:dyDescent="0.35">
      <c r="A4" s="3" t="s">
        <v>0</v>
      </c>
      <c r="B4" s="4"/>
      <c r="C4" s="4"/>
      <c r="D4" s="4"/>
      <c r="E4" s="4"/>
      <c r="F4" s="4"/>
      <c r="G4" s="4"/>
      <c r="H4" s="4"/>
      <c r="I4" s="164"/>
      <c r="J4" s="164"/>
    </row>
    <row r="5" spans="1:12" ht="52.5" customHeight="1" x14ac:dyDescent="0.35">
      <c r="A5" s="7"/>
      <c r="B5" s="8"/>
      <c r="C5" s="8"/>
      <c r="D5" s="8"/>
      <c r="E5" s="8"/>
      <c r="F5" s="8"/>
      <c r="G5" s="8"/>
      <c r="H5" s="9"/>
      <c r="I5" s="165" t="s">
        <v>1</v>
      </c>
      <c r="J5" s="166"/>
      <c r="K5" s="53" t="s">
        <v>2</v>
      </c>
      <c r="L5" s="54"/>
    </row>
    <row r="6" spans="1:12" s="16" customFormat="1" x14ac:dyDescent="0.3">
      <c r="A6" s="11" t="s">
        <v>4</v>
      </c>
      <c r="B6" s="6">
        <v>2015</v>
      </c>
      <c r="C6" s="6">
        <v>2020</v>
      </c>
      <c r="D6" s="12">
        <v>2025</v>
      </c>
      <c r="E6" s="12">
        <v>2030</v>
      </c>
      <c r="F6" s="12">
        <v>2035</v>
      </c>
      <c r="G6" s="12">
        <v>2040</v>
      </c>
      <c r="H6" s="12">
        <v>2045</v>
      </c>
      <c r="I6" s="13" t="s">
        <v>5</v>
      </c>
      <c r="J6" s="14" t="s">
        <v>3</v>
      </c>
      <c r="K6" s="55" t="s">
        <v>6</v>
      </c>
      <c r="L6" s="6"/>
    </row>
    <row r="7" spans="1:12" x14ac:dyDescent="0.3">
      <c r="A7" s="19"/>
      <c r="I7" s="20"/>
      <c r="J7" s="21"/>
      <c r="K7" s="21"/>
    </row>
    <row r="8" spans="1:12" s="16" customFormat="1" x14ac:dyDescent="0.3">
      <c r="A8" s="19" t="s">
        <v>9</v>
      </c>
      <c r="B8" s="17">
        <v>672.23</v>
      </c>
      <c r="C8" s="17">
        <v>729.49900000000002</v>
      </c>
      <c r="D8" s="17">
        <v>787.04499999999996</v>
      </c>
      <c r="E8" s="17">
        <v>842.09</v>
      </c>
      <c r="F8" s="17">
        <v>893.89499999999998</v>
      </c>
      <c r="G8" s="17">
        <v>940.68399999999997</v>
      </c>
      <c r="H8" s="17">
        <v>987.21</v>
      </c>
      <c r="I8" s="26">
        <f>H8-B8</f>
        <v>314.98</v>
      </c>
      <c r="J8" s="27">
        <f>I8/B8</f>
        <v>0.46855986790235488</v>
      </c>
      <c r="K8" s="27">
        <f>I8/I63</f>
        <v>0.19746476754099984</v>
      </c>
      <c r="L8" s="30"/>
    </row>
    <row r="9" spans="1:12" s="31" customFormat="1" x14ac:dyDescent="0.3">
      <c r="A9" s="19" t="s">
        <v>58</v>
      </c>
      <c r="B9" s="17">
        <v>219.09200000000001</v>
      </c>
      <c r="C9" s="17">
        <v>231.24</v>
      </c>
      <c r="D9" s="17">
        <v>249.21799999999999</v>
      </c>
      <c r="E9" s="17">
        <v>261.62900000000002</v>
      </c>
      <c r="F9" s="17">
        <v>273.86200000000002</v>
      </c>
      <c r="G9" s="17">
        <v>287.21699999999998</v>
      </c>
      <c r="H9" s="17">
        <v>299.52600000000001</v>
      </c>
      <c r="I9" s="26">
        <f>H9-B9</f>
        <v>80.433999999999997</v>
      </c>
      <c r="J9" s="27">
        <f>I9/B9</f>
        <v>0.36712431307395976</v>
      </c>
      <c r="K9" s="27">
        <f>I9/I63</f>
        <v>5.0425046391493998E-2</v>
      </c>
      <c r="L9" s="30"/>
    </row>
    <row r="10" spans="1:12" s="16" customFormat="1" x14ac:dyDescent="0.3">
      <c r="A10" s="19" t="s">
        <v>13</v>
      </c>
      <c r="B10" s="17">
        <v>147.83500000000001</v>
      </c>
      <c r="C10" s="17">
        <v>169.51499999999999</v>
      </c>
      <c r="D10" s="17">
        <v>185.536</v>
      </c>
      <c r="E10" s="17">
        <v>197.72200000000001</v>
      </c>
      <c r="F10" s="17">
        <v>207.441</v>
      </c>
      <c r="G10" s="17">
        <v>217.26499999999999</v>
      </c>
      <c r="H10" s="17">
        <v>231.80199999999999</v>
      </c>
      <c r="I10" s="26">
        <f>H10-B10</f>
        <v>83.966999999999985</v>
      </c>
      <c r="J10" s="27">
        <f>I10/B10</f>
        <v>0.56797781310244511</v>
      </c>
      <c r="K10" s="27">
        <f>I10/I63</f>
        <v>5.2639926776668775E-2</v>
      </c>
      <c r="L10" s="30"/>
    </row>
    <row r="11" spans="1:12" x14ac:dyDescent="0.3">
      <c r="A11" s="19"/>
      <c r="B11" s="17"/>
      <c r="C11" s="17"/>
      <c r="D11" s="17"/>
      <c r="E11" s="17"/>
      <c r="F11" s="17"/>
      <c r="G11" s="17"/>
      <c r="H11" s="17"/>
      <c r="I11" s="24"/>
      <c r="J11" s="32"/>
      <c r="K11" s="32"/>
      <c r="L11" s="18"/>
    </row>
    <row r="12" spans="1:12" s="16" customFormat="1" x14ac:dyDescent="0.3">
      <c r="A12" s="56" t="s">
        <v>26</v>
      </c>
      <c r="B12" s="29">
        <f t="shared" ref="B12:H12" si="0">SUM(B8:B10)</f>
        <v>1039.1569999999999</v>
      </c>
      <c r="C12" s="29">
        <f t="shared" si="0"/>
        <v>1130.2539999999999</v>
      </c>
      <c r="D12" s="29">
        <f t="shared" si="0"/>
        <v>1221.799</v>
      </c>
      <c r="E12" s="29">
        <f t="shared" si="0"/>
        <v>1301.441</v>
      </c>
      <c r="F12" s="29">
        <f t="shared" si="0"/>
        <v>1375.1980000000001</v>
      </c>
      <c r="G12" s="29">
        <f t="shared" si="0"/>
        <v>1445.1659999999997</v>
      </c>
      <c r="H12" s="29">
        <f t="shared" si="0"/>
        <v>1518.538</v>
      </c>
      <c r="I12" s="26">
        <f>H12-B12</f>
        <v>479.38100000000009</v>
      </c>
      <c r="J12" s="27">
        <f>I12/B12</f>
        <v>0.46131720230917955</v>
      </c>
      <c r="K12" s="27">
        <f>I12/I63</f>
        <v>0.30052974070916266</v>
      </c>
      <c r="L12" s="30"/>
    </row>
    <row r="13" spans="1:12" x14ac:dyDescent="0.3">
      <c r="A13" s="19"/>
      <c r="B13" s="17"/>
      <c r="C13" s="17"/>
      <c r="D13" s="17"/>
      <c r="E13" s="17"/>
      <c r="F13" s="17"/>
      <c r="G13" s="17"/>
      <c r="H13" s="17"/>
      <c r="I13" s="24"/>
      <c r="J13" s="32"/>
      <c r="K13" s="32"/>
      <c r="L13" s="18"/>
    </row>
    <row r="14" spans="1:12" s="16" customFormat="1" x14ac:dyDescent="0.3">
      <c r="A14" s="19" t="s">
        <v>16</v>
      </c>
      <c r="B14" s="17">
        <v>1015.2670000000001</v>
      </c>
      <c r="C14" s="17">
        <v>1051.9829999999999</v>
      </c>
      <c r="D14" s="17">
        <v>1087.2860000000001</v>
      </c>
      <c r="E14" s="17">
        <v>1128.7860000000001</v>
      </c>
      <c r="F14" s="17">
        <v>1167.6980000000001</v>
      </c>
      <c r="G14" s="17">
        <v>1197.1410000000001</v>
      </c>
      <c r="H14" s="17">
        <v>1223.3389999999999</v>
      </c>
      <c r="I14" s="26">
        <f t="shared" ref="I14:I20" si="1">H14-B14</f>
        <v>208.07199999999989</v>
      </c>
      <c r="J14" s="27">
        <f t="shared" ref="J14:J20" si="2">I14/B14</f>
        <v>0.20494313318565449</v>
      </c>
      <c r="K14" s="27">
        <f>I14/I63</f>
        <v>0.13044285069461839</v>
      </c>
      <c r="L14" s="30"/>
    </row>
    <row r="15" spans="1:12" s="16" customFormat="1" x14ac:dyDescent="0.3">
      <c r="A15" s="19" t="s">
        <v>59</v>
      </c>
      <c r="B15" s="17">
        <v>66.295000000000002</v>
      </c>
      <c r="C15" s="17">
        <v>72.212999999999994</v>
      </c>
      <c r="D15" s="34">
        <v>78.242000000000004</v>
      </c>
      <c r="E15" s="34">
        <v>83.326999999999998</v>
      </c>
      <c r="F15" s="34">
        <v>86.728999999999999</v>
      </c>
      <c r="G15" s="34">
        <v>91.808999999999997</v>
      </c>
      <c r="H15" s="17">
        <v>96.072999999999993</v>
      </c>
      <c r="I15" s="26">
        <f t="shared" si="1"/>
        <v>29.777999999999992</v>
      </c>
      <c r="J15" s="27">
        <f t="shared" si="2"/>
        <v>0.44917414586318716</v>
      </c>
      <c r="K15" s="27">
        <f>I15/I63</f>
        <v>1.8668187973318595E-2</v>
      </c>
      <c r="L15" s="30"/>
    </row>
    <row r="16" spans="1:12" s="16" customFormat="1" x14ac:dyDescent="0.3">
      <c r="A16" s="19" t="s">
        <v>19</v>
      </c>
      <c r="B16" s="17">
        <v>67.099000000000004</v>
      </c>
      <c r="C16" s="17">
        <v>70.676000000000002</v>
      </c>
      <c r="D16" s="34">
        <v>74.593999999999994</v>
      </c>
      <c r="E16" s="34">
        <v>78.718000000000004</v>
      </c>
      <c r="F16" s="34">
        <v>82.415999999999997</v>
      </c>
      <c r="G16" s="34">
        <v>86.128</v>
      </c>
      <c r="H16" s="17">
        <v>89.257999999999996</v>
      </c>
      <c r="I16" s="26">
        <f t="shared" si="1"/>
        <v>22.158999999999992</v>
      </c>
      <c r="J16" s="27">
        <f t="shared" si="2"/>
        <v>0.3302433717343029</v>
      </c>
      <c r="K16" s="27">
        <f>I16/I63</f>
        <v>1.3891744821706183E-2</v>
      </c>
      <c r="L16" s="30"/>
    </row>
    <row r="17" spans="1:12" s="31" customFormat="1" x14ac:dyDescent="0.3">
      <c r="A17" s="19" t="s">
        <v>60</v>
      </c>
      <c r="B17" s="17">
        <v>904.43</v>
      </c>
      <c r="C17" s="17">
        <v>923.14400000000001</v>
      </c>
      <c r="D17" s="17">
        <v>938.02300000000002</v>
      </c>
      <c r="E17" s="17">
        <v>952.95500000000004</v>
      </c>
      <c r="F17" s="17">
        <v>967.84199999999998</v>
      </c>
      <c r="G17" s="17">
        <v>982.76700000000005</v>
      </c>
      <c r="H17" s="17">
        <v>995.87400000000002</v>
      </c>
      <c r="I17" s="26">
        <f t="shared" si="1"/>
        <v>91.444000000000074</v>
      </c>
      <c r="J17" s="27">
        <f t="shared" si="2"/>
        <v>0.10110677443251559</v>
      </c>
      <c r="K17" s="27">
        <f>I17/I63</f>
        <v>5.7327348412658595E-2</v>
      </c>
      <c r="L17" s="30"/>
    </row>
    <row r="18" spans="1:12" s="16" customFormat="1" x14ac:dyDescent="0.3">
      <c r="A18" s="19" t="s">
        <v>24</v>
      </c>
      <c r="B18" s="17">
        <v>1125.3879999999999</v>
      </c>
      <c r="C18" s="17">
        <v>1172.3869999999999</v>
      </c>
      <c r="D18" s="17">
        <v>1207.759</v>
      </c>
      <c r="E18" s="17">
        <v>1255.74</v>
      </c>
      <c r="F18" s="17">
        <v>1311.998</v>
      </c>
      <c r="G18" s="17">
        <v>1363.818</v>
      </c>
      <c r="H18" s="17">
        <v>1405.914</v>
      </c>
      <c r="I18" s="26">
        <f t="shared" si="1"/>
        <v>280.52600000000007</v>
      </c>
      <c r="J18" s="27">
        <f t="shared" si="2"/>
        <v>0.2492704738276933</v>
      </c>
      <c r="K18" s="27">
        <f>I18/I63</f>
        <v>0.17586513867295236</v>
      </c>
      <c r="L18" s="30"/>
    </row>
    <row r="19" spans="1:12" s="16" customFormat="1" x14ac:dyDescent="0.3">
      <c r="A19" s="19" t="s">
        <v>10</v>
      </c>
      <c r="B19" s="17">
        <v>24.056999999999999</v>
      </c>
      <c r="C19" s="17">
        <v>25.588000000000001</v>
      </c>
      <c r="D19" s="17">
        <v>29.233000000000001</v>
      </c>
      <c r="E19" s="17">
        <v>31.565999999999999</v>
      </c>
      <c r="F19" s="17">
        <v>32.741</v>
      </c>
      <c r="G19" s="17">
        <v>33.93</v>
      </c>
      <c r="H19" s="17">
        <v>35.158000000000001</v>
      </c>
      <c r="I19" s="26">
        <f t="shared" si="1"/>
        <v>11.101000000000003</v>
      </c>
      <c r="J19" s="27">
        <f t="shared" si="2"/>
        <v>0.46144573305067144</v>
      </c>
      <c r="K19" s="27">
        <f>I19/I63</f>
        <v>6.9593510206128638E-3</v>
      </c>
      <c r="L19" s="30"/>
    </row>
    <row r="20" spans="1:12" s="16" customFormat="1" x14ac:dyDescent="0.3">
      <c r="A20" s="19" t="s">
        <v>8</v>
      </c>
      <c r="B20" s="17">
        <v>13.63</v>
      </c>
      <c r="C20" s="17">
        <v>15.583</v>
      </c>
      <c r="D20" s="17">
        <v>18.356999999999999</v>
      </c>
      <c r="E20" s="17">
        <v>20.795999999999999</v>
      </c>
      <c r="F20" s="17">
        <v>22.341999999999999</v>
      </c>
      <c r="G20" s="17">
        <v>23.449000000000002</v>
      </c>
      <c r="H20" s="17">
        <v>24.47</v>
      </c>
      <c r="I20" s="26">
        <f t="shared" si="1"/>
        <v>10.839999999999998</v>
      </c>
      <c r="J20" s="27">
        <f t="shared" si="2"/>
        <v>0.79530447542186333</v>
      </c>
      <c r="K20" s="27">
        <f>I20/I63</f>
        <v>6.795726967250104E-3</v>
      </c>
      <c r="L20" s="30"/>
    </row>
    <row r="21" spans="1:12" s="16" customFormat="1" x14ac:dyDescent="0.3">
      <c r="A21" s="56"/>
      <c r="B21" s="17"/>
      <c r="C21" s="17"/>
      <c r="D21" s="17"/>
      <c r="E21" s="17"/>
      <c r="F21" s="17"/>
      <c r="G21" s="17"/>
      <c r="H21" s="17"/>
      <c r="I21" s="26"/>
      <c r="J21" s="27"/>
      <c r="K21" s="27"/>
      <c r="L21" s="30"/>
    </row>
    <row r="22" spans="1:12" s="16" customFormat="1" x14ac:dyDescent="0.3">
      <c r="A22" s="56" t="s">
        <v>25</v>
      </c>
      <c r="B22" s="29">
        <f t="shared" ref="B22:H22" si="3">SUM(B14,B17,B18,B19,B20)</f>
        <v>3082.7719999999999</v>
      </c>
      <c r="C22" s="29">
        <f t="shared" si="3"/>
        <v>3188.6850000000004</v>
      </c>
      <c r="D22" s="29">
        <f t="shared" si="3"/>
        <v>3280.6580000000004</v>
      </c>
      <c r="E22" s="29">
        <f t="shared" si="3"/>
        <v>3389.8429999999994</v>
      </c>
      <c r="F22" s="29">
        <f t="shared" si="3"/>
        <v>3502.6210000000001</v>
      </c>
      <c r="G22" s="29">
        <f t="shared" si="3"/>
        <v>3601.1050000000005</v>
      </c>
      <c r="H22" s="29">
        <f t="shared" si="3"/>
        <v>3684.7549999999992</v>
      </c>
      <c r="I22" s="26">
        <f>H22-B22</f>
        <v>601.98299999999927</v>
      </c>
      <c r="J22" s="27">
        <f>I22/B22</f>
        <v>0.19527328002200595</v>
      </c>
      <c r="K22" s="27">
        <f>I22/I63</f>
        <v>0.37739041576809179</v>
      </c>
      <c r="L22" s="30"/>
    </row>
    <row r="23" spans="1:12" x14ac:dyDescent="0.3">
      <c r="A23" s="19"/>
      <c r="B23" s="17"/>
      <c r="C23" s="17"/>
      <c r="D23" s="17"/>
      <c r="E23" s="17"/>
      <c r="F23" s="17"/>
      <c r="G23" s="17"/>
      <c r="H23" s="17"/>
      <c r="I23" s="24"/>
      <c r="J23" s="32"/>
      <c r="K23" s="32"/>
      <c r="L23" s="18"/>
    </row>
    <row r="24" spans="1:12" s="16" customFormat="1" x14ac:dyDescent="0.3">
      <c r="A24" s="19" t="s">
        <v>22</v>
      </c>
      <c r="B24" s="17">
        <v>368.65300000000002</v>
      </c>
      <c r="C24" s="17">
        <v>423.04399999999998</v>
      </c>
      <c r="D24" s="17">
        <v>466.86</v>
      </c>
      <c r="E24" s="17">
        <v>508.36200000000002</v>
      </c>
      <c r="F24" s="17">
        <v>526.49900000000002</v>
      </c>
      <c r="G24" s="17">
        <v>539.245</v>
      </c>
      <c r="H24" s="17">
        <v>548.21100000000001</v>
      </c>
      <c r="I24" s="26">
        <f t="shared" ref="I24:I30" si="4">H24-B24</f>
        <v>179.55799999999999</v>
      </c>
      <c r="J24" s="27">
        <f t="shared" ref="J24:J30" si="5">I24/B24</f>
        <v>0.48706507203250748</v>
      </c>
      <c r="K24" s="27">
        <f>I24/I63</f>
        <v>0.11256707959275779</v>
      </c>
      <c r="L24" s="30"/>
    </row>
    <row r="25" spans="1:12" s="31" customFormat="1" x14ac:dyDescent="0.3">
      <c r="A25" s="19" t="s">
        <v>20</v>
      </c>
      <c r="B25" s="17">
        <v>444.83300000000003</v>
      </c>
      <c r="C25" s="17">
        <v>468.351</v>
      </c>
      <c r="D25" s="17">
        <v>504.23399999999998</v>
      </c>
      <c r="E25" s="17">
        <v>530.27800000000002</v>
      </c>
      <c r="F25" s="17">
        <v>551.55200000000002</v>
      </c>
      <c r="G25" s="17">
        <v>569.15300000000002</v>
      </c>
      <c r="H25" s="17">
        <v>582.72199999999998</v>
      </c>
      <c r="I25" s="26">
        <f t="shared" si="4"/>
        <v>137.88899999999995</v>
      </c>
      <c r="J25" s="27">
        <f t="shared" si="5"/>
        <v>0.30997925064012777</v>
      </c>
      <c r="K25" s="27">
        <f>I25/I63</f>
        <v>8.6444280054165087E-2</v>
      </c>
      <c r="L25" s="30"/>
    </row>
    <row r="26" spans="1:12" s="16" customFormat="1" x14ac:dyDescent="0.3">
      <c r="A26" s="19" t="s">
        <v>12</v>
      </c>
      <c r="B26" s="17">
        <v>41.457999999999998</v>
      </c>
      <c r="C26" s="17">
        <v>42.603999999999999</v>
      </c>
      <c r="D26" s="17">
        <v>45.253</v>
      </c>
      <c r="E26" s="17">
        <v>46.698999999999998</v>
      </c>
      <c r="F26" s="17">
        <v>48.146999999999998</v>
      </c>
      <c r="G26" s="17">
        <v>49.241999999999997</v>
      </c>
      <c r="H26" s="17">
        <v>50.337000000000003</v>
      </c>
      <c r="I26" s="26">
        <f t="shared" si="4"/>
        <v>8.8790000000000049</v>
      </c>
      <c r="J26" s="27">
        <f t="shared" si="5"/>
        <v>0.21416855612909463</v>
      </c>
      <c r="K26" s="27">
        <f>I26/I63</f>
        <v>5.5663523747429633E-3</v>
      </c>
      <c r="L26" s="30"/>
    </row>
    <row r="27" spans="1:12" s="16" customFormat="1" x14ac:dyDescent="0.3">
      <c r="A27" s="19" t="s">
        <v>7</v>
      </c>
      <c r="B27" s="17">
        <v>14.273</v>
      </c>
      <c r="C27" s="17">
        <v>15.864000000000001</v>
      </c>
      <c r="D27" s="17">
        <v>15.864000000000001</v>
      </c>
      <c r="E27" s="17">
        <v>15.864000000000001</v>
      </c>
      <c r="F27" s="17">
        <v>15.864000000000001</v>
      </c>
      <c r="G27" s="17">
        <v>15.864000000000001</v>
      </c>
      <c r="H27" s="17">
        <v>15.864000000000001</v>
      </c>
      <c r="I27" s="26">
        <f t="shared" si="4"/>
        <v>1.5910000000000011</v>
      </c>
      <c r="J27" s="27">
        <f t="shared" si="5"/>
        <v>0.11146920759475941</v>
      </c>
      <c r="K27" s="27">
        <f>I27/I63</f>
        <v>9.97417122222779E-4</v>
      </c>
      <c r="L27" s="30"/>
    </row>
    <row r="28" spans="1:12" s="16" customFormat="1" x14ac:dyDescent="0.3">
      <c r="A28" s="19" t="s">
        <v>14</v>
      </c>
      <c r="B28" s="17">
        <v>150.78100000000001</v>
      </c>
      <c r="C28" s="17">
        <v>167.036</v>
      </c>
      <c r="D28" s="17">
        <v>178.238</v>
      </c>
      <c r="E28" s="17">
        <v>194.67099999999999</v>
      </c>
      <c r="F28" s="17">
        <v>207.51900000000001</v>
      </c>
      <c r="G28" s="17">
        <v>218.57499999999999</v>
      </c>
      <c r="H28" s="17">
        <v>236.47900000000001</v>
      </c>
      <c r="I28" s="26">
        <f t="shared" si="4"/>
        <v>85.698000000000008</v>
      </c>
      <c r="J28" s="27">
        <f t="shared" si="5"/>
        <v>0.56836073510588203</v>
      </c>
      <c r="K28" s="27">
        <f>I28/I63</f>
        <v>5.3725111590350517E-2</v>
      </c>
      <c r="L28" s="30"/>
    </row>
    <row r="29" spans="1:12" s="31" customFormat="1" x14ac:dyDescent="0.3">
      <c r="A29" s="19" t="s">
        <v>17</v>
      </c>
      <c r="B29" s="17">
        <v>246.499</v>
      </c>
      <c r="C29" s="17">
        <v>263.94499999999999</v>
      </c>
      <c r="D29" s="17">
        <v>284.26900000000001</v>
      </c>
      <c r="E29" s="17">
        <v>304.452</v>
      </c>
      <c r="F29" s="17">
        <v>320.24599999999998</v>
      </c>
      <c r="G29" s="17">
        <v>334.56599999999997</v>
      </c>
      <c r="H29" s="17">
        <v>346.64</v>
      </c>
      <c r="I29" s="26">
        <f t="shared" si="4"/>
        <v>100.14099999999999</v>
      </c>
      <c r="J29" s="27">
        <f t="shared" si="5"/>
        <v>0.40625316938405426</v>
      </c>
      <c r="K29" s="27">
        <f>I29/I63</f>
        <v>6.2779602788504862E-2</v>
      </c>
      <c r="L29" s="30"/>
    </row>
    <row r="30" spans="1:12" x14ac:dyDescent="0.3">
      <c r="A30" s="19" t="s">
        <v>61</v>
      </c>
      <c r="B30" s="36">
        <v>70.427999999999997</v>
      </c>
      <c r="C30" s="36">
        <v>73.623000000000005</v>
      </c>
      <c r="D30" s="36">
        <v>77.450999999999993</v>
      </c>
      <c r="E30" s="36">
        <v>82.097999999999999</v>
      </c>
      <c r="F30" s="36">
        <v>86.86</v>
      </c>
      <c r="G30" s="36">
        <v>91.724000000000004</v>
      </c>
      <c r="H30" s="17">
        <v>96.218000000000004</v>
      </c>
      <c r="I30" s="26">
        <f t="shared" si="4"/>
        <v>25.790000000000006</v>
      </c>
      <c r="J30" s="27">
        <f t="shared" si="5"/>
        <v>0.3661895836883059</v>
      </c>
      <c r="K30" s="27">
        <f>I30/I63</f>
        <v>1.6168062590902237E-2</v>
      </c>
      <c r="L30" s="30"/>
    </row>
    <row r="31" spans="1:12" x14ac:dyDescent="0.3">
      <c r="A31" s="19"/>
      <c r="B31" s="17"/>
      <c r="C31" s="17"/>
      <c r="D31" s="17"/>
      <c r="E31" s="17"/>
      <c r="F31" s="17"/>
      <c r="G31" s="17"/>
      <c r="H31" s="17"/>
      <c r="I31" s="24"/>
      <c r="J31" s="21"/>
      <c r="K31" s="21"/>
    </row>
    <row r="32" spans="1:12" x14ac:dyDescent="0.3">
      <c r="A32" s="56" t="s">
        <v>62</v>
      </c>
      <c r="B32" s="29">
        <f t="shared" ref="B32:H32" si="6">SUM(B24,B25,B26,B27,B28,B29)</f>
        <v>1266.4970000000001</v>
      </c>
      <c r="C32" s="29">
        <f t="shared" si="6"/>
        <v>1380.8440000000001</v>
      </c>
      <c r="D32" s="29">
        <f t="shared" si="6"/>
        <v>1494.7180000000001</v>
      </c>
      <c r="E32" s="29">
        <f t="shared" si="6"/>
        <v>1600.3260000000002</v>
      </c>
      <c r="F32" s="29">
        <f t="shared" si="6"/>
        <v>1669.8269999999998</v>
      </c>
      <c r="G32" s="29">
        <f t="shared" si="6"/>
        <v>1726.6450000000002</v>
      </c>
      <c r="H32" s="29">
        <f t="shared" si="6"/>
        <v>1780.2530000000002</v>
      </c>
      <c r="I32" s="26">
        <f>H32-B32</f>
        <v>513.75600000000009</v>
      </c>
      <c r="J32" s="27">
        <f>I32/B32</f>
        <v>0.40565117801305495</v>
      </c>
      <c r="K32" s="27">
        <f>I32/I63</f>
        <v>0.3220798435227441</v>
      </c>
      <c r="L32" s="30"/>
    </row>
    <row r="33" spans="1:12" x14ac:dyDescent="0.3">
      <c r="A33" s="56"/>
      <c r="B33" s="29"/>
      <c r="C33" s="29"/>
      <c r="D33" s="29"/>
      <c r="E33" s="29"/>
      <c r="F33" s="29"/>
      <c r="G33" s="29"/>
      <c r="H33" s="29"/>
      <c r="I33" s="26"/>
      <c r="J33" s="27"/>
      <c r="K33" s="27"/>
      <c r="L33" s="30"/>
    </row>
    <row r="34" spans="1:12" ht="12.75" customHeight="1" x14ac:dyDescent="0.3">
      <c r="A34" s="19" t="s">
        <v>63</v>
      </c>
      <c r="B34" s="17">
        <v>564.41899999999998</v>
      </c>
      <c r="C34" s="17">
        <v>578.88099999999997</v>
      </c>
      <c r="D34" s="17">
        <v>594.99599999999998</v>
      </c>
      <c r="E34" s="17">
        <v>608.99199999999996</v>
      </c>
      <c r="F34" s="17">
        <v>620.35299999999995</v>
      </c>
      <c r="G34" s="17">
        <v>632.19399999999996</v>
      </c>
      <c r="H34" s="17">
        <v>645.19399999999996</v>
      </c>
      <c r="I34" s="26">
        <f>H34-B34</f>
        <v>80.774999999999977</v>
      </c>
      <c r="J34" s="27">
        <f>I34/B34</f>
        <v>0.14311176625875455</v>
      </c>
      <c r="K34" s="57" t="s">
        <v>30</v>
      </c>
      <c r="L34" s="58"/>
    </row>
    <row r="35" spans="1:12" ht="12.75" customHeight="1" x14ac:dyDescent="0.3">
      <c r="A35" s="19" t="s">
        <v>64</v>
      </c>
      <c r="B35" s="17">
        <v>167.547</v>
      </c>
      <c r="C35" s="17">
        <v>169.197</v>
      </c>
      <c r="D35" s="17">
        <v>171.70400000000001</v>
      </c>
      <c r="E35" s="17">
        <v>175.15199999999999</v>
      </c>
      <c r="F35" s="17">
        <v>178.50299999999999</v>
      </c>
      <c r="G35" s="17">
        <v>181.80199999999999</v>
      </c>
      <c r="H35" s="17">
        <v>185.15</v>
      </c>
      <c r="I35" s="26">
        <f>H35-B35</f>
        <v>17.603000000000009</v>
      </c>
      <c r="J35" s="27">
        <f>I35/B35</f>
        <v>0.10506305693327847</v>
      </c>
      <c r="K35" s="57" t="s">
        <v>30</v>
      </c>
      <c r="L35" s="58"/>
    </row>
    <row r="36" spans="1:12" ht="12.75" customHeight="1" x14ac:dyDescent="0.3">
      <c r="A36" s="19" t="s">
        <v>65</v>
      </c>
      <c r="B36" s="17">
        <v>313.35899999999998</v>
      </c>
      <c r="C36" s="17">
        <v>329.98599999999999</v>
      </c>
      <c r="D36" s="17">
        <v>346.14699999999999</v>
      </c>
      <c r="E36" s="17">
        <v>358.85599999999999</v>
      </c>
      <c r="F36" s="17">
        <v>366.64100000000002</v>
      </c>
      <c r="G36" s="17">
        <v>370.82299999999998</v>
      </c>
      <c r="H36" s="17">
        <v>371.22199999999998</v>
      </c>
      <c r="I36" s="26">
        <f>H36-B36</f>
        <v>57.863</v>
      </c>
      <c r="J36" s="27">
        <f>I36/B36</f>
        <v>0.18465402302151845</v>
      </c>
      <c r="K36" s="57" t="s">
        <v>30</v>
      </c>
      <c r="L36" s="58"/>
    </row>
    <row r="37" spans="1:12" x14ac:dyDescent="0.3">
      <c r="A37" s="56"/>
      <c r="B37" s="29"/>
      <c r="C37" s="29"/>
      <c r="D37" s="29"/>
      <c r="E37" s="29"/>
      <c r="F37" s="29"/>
      <c r="G37" s="29"/>
      <c r="H37" s="29"/>
      <c r="I37" s="26"/>
      <c r="J37" s="27"/>
      <c r="K37" s="57"/>
      <c r="L37" s="58"/>
    </row>
    <row r="38" spans="1:12" x14ac:dyDescent="0.3">
      <c r="A38" s="56" t="s">
        <v>33</v>
      </c>
      <c r="B38" s="29">
        <f t="shared" ref="B38:H38" si="7">SUM(B34:B36)</f>
        <v>1045.325</v>
      </c>
      <c r="C38" s="29">
        <f t="shared" si="7"/>
        <v>1078.0639999999999</v>
      </c>
      <c r="D38" s="29">
        <f t="shared" si="7"/>
        <v>1112.847</v>
      </c>
      <c r="E38" s="29">
        <f t="shared" si="7"/>
        <v>1143</v>
      </c>
      <c r="F38" s="29">
        <f t="shared" si="7"/>
        <v>1165.4970000000001</v>
      </c>
      <c r="G38" s="29">
        <f t="shared" si="7"/>
        <v>1184.819</v>
      </c>
      <c r="H38" s="29">
        <f t="shared" si="7"/>
        <v>1201.5659999999998</v>
      </c>
      <c r="I38" s="26">
        <f>SUM(H38-B38)</f>
        <v>156.24099999999976</v>
      </c>
      <c r="J38" s="27">
        <f>SUM(I38/B38)</f>
        <v>0.14946643388419845</v>
      </c>
      <c r="K38" s="57" t="s">
        <v>30</v>
      </c>
      <c r="L38" s="58"/>
    </row>
    <row r="39" spans="1:12" ht="13.5" x14ac:dyDescent="0.35">
      <c r="A39" s="56" t="s">
        <v>34</v>
      </c>
      <c r="B39" s="29"/>
      <c r="C39" s="29"/>
      <c r="D39" s="29"/>
      <c r="E39" s="29"/>
      <c r="F39" s="29"/>
      <c r="G39" s="29"/>
      <c r="H39" s="29"/>
      <c r="I39" s="59"/>
      <c r="J39" s="60"/>
      <c r="K39" s="27"/>
      <c r="L39" s="30"/>
    </row>
    <row r="40" spans="1:12" ht="13.5" x14ac:dyDescent="0.35">
      <c r="A40" s="56"/>
      <c r="B40" s="29"/>
      <c r="C40" s="29"/>
      <c r="D40" s="29"/>
      <c r="E40" s="29"/>
      <c r="F40" s="29"/>
      <c r="G40" s="29"/>
      <c r="H40" s="29"/>
      <c r="I40" s="59"/>
      <c r="J40" s="60"/>
      <c r="K40" s="27"/>
      <c r="L40" s="6"/>
    </row>
    <row r="41" spans="1:12" x14ac:dyDescent="0.3">
      <c r="A41" s="19" t="s">
        <v>66</v>
      </c>
      <c r="B41" s="36">
        <v>25.071999999999999</v>
      </c>
      <c r="C41" s="17">
        <v>25.875</v>
      </c>
      <c r="D41" s="17">
        <v>26.826000000000001</v>
      </c>
      <c r="E41" s="17">
        <v>27.95</v>
      </c>
      <c r="F41" s="17">
        <v>29.295999999999999</v>
      </c>
      <c r="G41" s="17">
        <v>30.908999999999999</v>
      </c>
      <c r="H41" s="17">
        <v>32.866</v>
      </c>
      <c r="I41" s="26">
        <f>H41-B41</f>
        <v>7.7940000000000005</v>
      </c>
      <c r="J41" s="27">
        <f>I41/B41</f>
        <v>0.31086470963624763</v>
      </c>
      <c r="K41" s="57" t="s">
        <v>30</v>
      </c>
    </row>
    <row r="42" spans="1:12" x14ac:dyDescent="0.3">
      <c r="A42" s="19" t="s">
        <v>67</v>
      </c>
      <c r="B42" s="36">
        <v>128.42099999999999</v>
      </c>
      <c r="C42" s="17">
        <v>132.93199999999999</v>
      </c>
      <c r="D42" s="17">
        <v>145.84899999999999</v>
      </c>
      <c r="E42" s="17">
        <v>160.059</v>
      </c>
      <c r="F42" s="17">
        <v>176.518</v>
      </c>
      <c r="G42" s="17">
        <v>199.63900000000001</v>
      </c>
      <c r="H42" s="17">
        <v>230.96600000000001</v>
      </c>
      <c r="I42" s="26">
        <f>H42-B42</f>
        <v>102.54500000000002</v>
      </c>
      <c r="J42" s="27">
        <f>I42/B42</f>
        <v>0.79850647479773573</v>
      </c>
      <c r="K42" s="57" t="s">
        <v>30</v>
      </c>
    </row>
    <row r="43" spans="1:12" x14ac:dyDescent="0.3">
      <c r="A43" s="61" t="s">
        <v>37</v>
      </c>
      <c r="B43" s="36">
        <v>101.45399999999999</v>
      </c>
      <c r="C43" s="36">
        <v>104.703</v>
      </c>
      <c r="D43" s="36">
        <v>113.637</v>
      </c>
      <c r="E43" s="36">
        <v>122.851</v>
      </c>
      <c r="F43" s="36">
        <v>132.9</v>
      </c>
      <c r="G43" s="36">
        <v>147.726</v>
      </c>
      <c r="H43" s="36">
        <v>168.19499999999999</v>
      </c>
      <c r="I43" s="26">
        <f>H43-B43</f>
        <v>66.741</v>
      </c>
      <c r="J43" s="27">
        <f>I43/B43</f>
        <v>0.65784493465018634</v>
      </c>
      <c r="K43" s="57" t="s">
        <v>30</v>
      </c>
    </row>
    <row r="44" spans="1:12" x14ac:dyDescent="0.3">
      <c r="A44" s="19" t="s">
        <v>68</v>
      </c>
      <c r="B44" s="36">
        <v>141.94200000000001</v>
      </c>
      <c r="C44" s="17">
        <v>154.61699999999999</v>
      </c>
      <c r="D44" s="17">
        <v>165.49700000000001</v>
      </c>
      <c r="E44" s="17">
        <v>178.74299999999999</v>
      </c>
      <c r="F44" s="17">
        <v>195.20400000000001</v>
      </c>
      <c r="G44" s="17">
        <v>216.13800000000001</v>
      </c>
      <c r="H44" s="17">
        <v>243.40700000000001</v>
      </c>
      <c r="I44" s="26">
        <f>H44-B44</f>
        <v>101.465</v>
      </c>
      <c r="J44" s="27">
        <f>I44/B44</f>
        <v>0.71483422806498431</v>
      </c>
      <c r="K44" s="62" t="s">
        <v>30</v>
      </c>
    </row>
    <row r="45" spans="1:12" x14ac:dyDescent="0.3">
      <c r="A45" s="19" t="s">
        <v>69</v>
      </c>
      <c r="B45" s="36">
        <v>27.138999999999999</v>
      </c>
      <c r="C45" s="17">
        <v>30.245000000000001</v>
      </c>
      <c r="D45" s="17">
        <v>31.998999999999999</v>
      </c>
      <c r="E45" s="17">
        <v>33.353000000000002</v>
      </c>
      <c r="F45" s="17">
        <v>34.883000000000003</v>
      </c>
      <c r="G45" s="17">
        <v>36.624000000000002</v>
      </c>
      <c r="H45" s="17">
        <v>38.622</v>
      </c>
      <c r="I45" s="26">
        <f>H45-B45</f>
        <v>11.483000000000001</v>
      </c>
      <c r="J45" s="27">
        <f>I45/B45</f>
        <v>0.42311802203471022</v>
      </c>
      <c r="K45" s="57" t="s">
        <v>30</v>
      </c>
    </row>
    <row r="46" spans="1:12" ht="13.5" x14ac:dyDescent="0.35">
      <c r="A46" s="56"/>
      <c r="B46" s="29"/>
      <c r="C46" s="17"/>
      <c r="D46" s="17"/>
      <c r="E46" s="17"/>
      <c r="F46" s="17"/>
      <c r="G46" s="17"/>
      <c r="H46" s="17"/>
      <c r="I46" s="59"/>
      <c r="J46" s="60"/>
      <c r="K46" s="57"/>
      <c r="L46" s="58"/>
    </row>
    <row r="47" spans="1:12" x14ac:dyDescent="0.3">
      <c r="A47" s="56" t="s">
        <v>33</v>
      </c>
      <c r="B47" s="29">
        <f>SUM(B41,B43,B44,B45)</f>
        <v>295.60700000000003</v>
      </c>
      <c r="C47" s="29">
        <f>SUM(C41,C43,C44,C45)</f>
        <v>315.44</v>
      </c>
      <c r="D47" s="29">
        <f t="shared" ref="D47:H47" si="8">SUM(D41,D43,D44,D45)</f>
        <v>337.95900000000006</v>
      </c>
      <c r="E47" s="29">
        <f t="shared" si="8"/>
        <v>362.89699999999999</v>
      </c>
      <c r="F47" s="29">
        <f t="shared" si="8"/>
        <v>392.28299999999996</v>
      </c>
      <c r="G47" s="29">
        <f t="shared" si="8"/>
        <v>431.39700000000005</v>
      </c>
      <c r="H47" s="29">
        <f t="shared" si="8"/>
        <v>483.09</v>
      </c>
      <c r="I47" s="26">
        <f>SUM(H47-B47)</f>
        <v>187.48299999999995</v>
      </c>
      <c r="J47" s="27">
        <f>SUM(I47/B47)</f>
        <v>0.63423058317292869</v>
      </c>
      <c r="K47" s="57" t="s">
        <v>30</v>
      </c>
      <c r="L47" s="58"/>
    </row>
    <row r="48" spans="1:12" ht="13.5" x14ac:dyDescent="0.35">
      <c r="A48" s="56" t="s">
        <v>40</v>
      </c>
      <c r="B48" s="29"/>
      <c r="C48" s="29"/>
      <c r="D48" s="29"/>
      <c r="E48" s="29"/>
      <c r="F48" s="29"/>
      <c r="G48" s="29"/>
      <c r="H48" s="29"/>
      <c r="I48" s="59"/>
      <c r="J48" s="60"/>
      <c r="K48" s="27"/>
      <c r="L48" s="30"/>
    </row>
    <row r="49" spans="1:12" ht="13.5" x14ac:dyDescent="0.35">
      <c r="A49" s="56"/>
      <c r="B49" s="29"/>
      <c r="C49" s="29"/>
      <c r="D49" s="29"/>
      <c r="E49" s="29"/>
      <c r="F49" s="29"/>
      <c r="G49" s="29"/>
      <c r="H49" s="29"/>
      <c r="I49" s="59"/>
      <c r="J49" s="60"/>
      <c r="K49" s="27"/>
      <c r="L49" s="30"/>
    </row>
    <row r="50" spans="1:12" s="16" customFormat="1" x14ac:dyDescent="0.3">
      <c r="A50" s="19" t="s">
        <v>70</v>
      </c>
      <c r="B50" s="17">
        <v>90.65</v>
      </c>
      <c r="C50" s="17">
        <v>94.6</v>
      </c>
      <c r="D50" s="17">
        <v>97.35</v>
      </c>
      <c r="E50" s="17">
        <v>99.2</v>
      </c>
      <c r="F50" s="17">
        <v>100.05</v>
      </c>
      <c r="G50" s="17">
        <v>100.45</v>
      </c>
      <c r="H50" s="17">
        <v>100.85</v>
      </c>
      <c r="I50" s="26">
        <f>H50-B50</f>
        <v>10.199999999999989</v>
      </c>
      <c r="J50" s="27">
        <f>I50/B50</f>
        <v>0.11252068394925524</v>
      </c>
      <c r="K50" s="62" t="s">
        <v>30</v>
      </c>
    </row>
    <row r="51" spans="1:12" x14ac:dyDescent="0.3">
      <c r="A51" s="19" t="s">
        <v>71</v>
      </c>
      <c r="B51" s="17">
        <v>112.199</v>
      </c>
      <c r="C51" s="17">
        <v>121.217</v>
      </c>
      <c r="D51" s="17">
        <v>130.136</v>
      </c>
      <c r="E51" s="17">
        <v>141.52099999999999</v>
      </c>
      <c r="F51" s="17">
        <v>148.80500000000001</v>
      </c>
      <c r="G51" s="17">
        <v>155.89099999999999</v>
      </c>
      <c r="H51" s="17">
        <v>163.31800000000001</v>
      </c>
      <c r="I51" s="26">
        <f t="shared" ref="I51:I54" si="9">H51-B51</f>
        <v>51.119000000000014</v>
      </c>
      <c r="J51" s="27">
        <f t="shared" ref="J51:J54" si="10">I51/B51</f>
        <v>0.45561012130232903</v>
      </c>
      <c r="K51" s="57" t="s">
        <v>30</v>
      </c>
    </row>
    <row r="52" spans="1:12" x14ac:dyDescent="0.3">
      <c r="A52" s="19" t="s">
        <v>43</v>
      </c>
      <c r="B52" s="17">
        <v>14.206</v>
      </c>
      <c r="C52" s="17">
        <v>14.337</v>
      </c>
      <c r="D52" s="17">
        <v>14.801</v>
      </c>
      <c r="E52" s="17">
        <v>15.266</v>
      </c>
      <c r="F52" s="17">
        <v>15.615</v>
      </c>
      <c r="G52" s="17">
        <v>15.965</v>
      </c>
      <c r="H52" s="17">
        <v>16.315000000000001</v>
      </c>
      <c r="I52" s="26">
        <f t="shared" si="9"/>
        <v>2.1090000000000018</v>
      </c>
      <c r="J52" s="27">
        <f t="shared" si="10"/>
        <v>0.14845839786005927</v>
      </c>
      <c r="K52" s="57" t="s">
        <v>30</v>
      </c>
    </row>
    <row r="53" spans="1:12" x14ac:dyDescent="0.3">
      <c r="A53" s="19" t="s">
        <v>44</v>
      </c>
      <c r="B53" s="17">
        <v>67.831000000000003</v>
      </c>
      <c r="C53" s="17">
        <v>72.837999999999994</v>
      </c>
      <c r="D53" s="17">
        <v>77.844999999999999</v>
      </c>
      <c r="E53" s="17">
        <v>82.852999999999994</v>
      </c>
      <c r="F53" s="17">
        <v>87.861999999999995</v>
      </c>
      <c r="G53" s="17">
        <v>92.870999999999995</v>
      </c>
      <c r="H53" s="17">
        <v>97.881</v>
      </c>
      <c r="I53" s="26">
        <f t="shared" si="9"/>
        <v>30.049999999999997</v>
      </c>
      <c r="J53" s="27">
        <f t="shared" si="10"/>
        <v>0.44301278176644893</v>
      </c>
      <c r="K53" s="57" t="s">
        <v>30</v>
      </c>
    </row>
    <row r="54" spans="1:12" x14ac:dyDescent="0.3">
      <c r="A54" s="19" t="s">
        <v>45</v>
      </c>
      <c r="B54" s="17">
        <v>57.889000000000003</v>
      </c>
      <c r="C54" s="17">
        <v>62.688000000000002</v>
      </c>
      <c r="D54" s="17">
        <v>67.070999999999998</v>
      </c>
      <c r="E54" s="17">
        <v>71.203000000000003</v>
      </c>
      <c r="F54" s="17">
        <v>75.3</v>
      </c>
      <c r="G54" s="17">
        <v>79.064999999999998</v>
      </c>
      <c r="H54" s="17">
        <v>82.83</v>
      </c>
      <c r="I54" s="26">
        <f t="shared" si="9"/>
        <v>24.940999999999995</v>
      </c>
      <c r="J54" s="27">
        <f t="shared" si="10"/>
        <v>0.43084178341308355</v>
      </c>
      <c r="K54" s="57" t="s">
        <v>30</v>
      </c>
      <c r="L54" s="35"/>
    </row>
    <row r="55" spans="1:12" x14ac:dyDescent="0.3">
      <c r="A55" s="56"/>
      <c r="B55" s="23"/>
      <c r="C55" s="23"/>
      <c r="D55" s="23"/>
      <c r="E55" s="23"/>
      <c r="F55" s="23"/>
      <c r="G55" s="23"/>
      <c r="H55" s="23"/>
      <c r="I55" s="26"/>
      <c r="J55" s="27"/>
      <c r="K55" s="57"/>
      <c r="L55" s="58"/>
    </row>
    <row r="56" spans="1:12" x14ac:dyDescent="0.3">
      <c r="A56" s="56" t="s">
        <v>46</v>
      </c>
      <c r="B56" s="29">
        <f t="shared" ref="B56:H56" si="11">SUM(B50:B54)</f>
        <v>342.77499999999998</v>
      </c>
      <c r="C56" s="29">
        <f t="shared" si="11"/>
        <v>365.67999999999995</v>
      </c>
      <c r="D56" s="29">
        <f t="shared" si="11"/>
        <v>387.20299999999997</v>
      </c>
      <c r="E56" s="29">
        <f t="shared" si="11"/>
        <v>410.04300000000001</v>
      </c>
      <c r="F56" s="29">
        <f t="shared" si="11"/>
        <v>427.63200000000001</v>
      </c>
      <c r="G56" s="29">
        <f t="shared" si="11"/>
        <v>444.24199999999996</v>
      </c>
      <c r="H56" s="29">
        <f t="shared" si="11"/>
        <v>461.19400000000002</v>
      </c>
      <c r="I56" s="26">
        <f>SUM(H56-B56)</f>
        <v>118.41900000000004</v>
      </c>
      <c r="J56" s="27">
        <f>SUM(I56/B56)</f>
        <v>0.34547151921814617</v>
      </c>
      <c r="K56" s="57" t="s">
        <v>30</v>
      </c>
      <c r="L56" s="58"/>
    </row>
    <row r="57" spans="1:12" x14ac:dyDescent="0.3">
      <c r="A57" s="56" t="s">
        <v>47</v>
      </c>
      <c r="B57" s="23"/>
      <c r="C57" s="23"/>
      <c r="D57" s="23"/>
      <c r="E57" s="23"/>
      <c r="F57" s="23"/>
      <c r="G57" s="23"/>
      <c r="H57" s="23"/>
      <c r="I57" s="26"/>
      <c r="J57" s="27"/>
      <c r="K57" s="57"/>
      <c r="L57" s="58"/>
    </row>
    <row r="58" spans="1:12" ht="13.5" x14ac:dyDescent="0.35">
      <c r="A58" s="64"/>
      <c r="B58" s="23"/>
      <c r="C58" s="23"/>
      <c r="D58" s="23"/>
      <c r="E58" s="23"/>
      <c r="F58" s="23"/>
      <c r="G58" s="23"/>
      <c r="H58" s="23"/>
      <c r="I58" s="26"/>
      <c r="J58" s="27"/>
      <c r="K58" s="57"/>
      <c r="L58" s="58"/>
    </row>
    <row r="59" spans="1:12" x14ac:dyDescent="0.3">
      <c r="A59" s="26" t="s">
        <v>48</v>
      </c>
      <c r="B59" s="29">
        <f t="shared" ref="B59:H59" si="12">SUM(B9+B10+B18+B19+B20+B24+B25+B26+B27+B41+B43+B44+B45+B52+B53)</f>
        <v>2776.8630000000012</v>
      </c>
      <c r="C59" s="29">
        <f t="shared" si="12"/>
        <v>2966.7910000000002</v>
      </c>
      <c r="D59" s="29">
        <f t="shared" si="12"/>
        <v>3152.9189999999994</v>
      </c>
      <c r="E59" s="29">
        <f t="shared" si="12"/>
        <v>3329.672</v>
      </c>
      <c r="F59" s="29">
        <f t="shared" si="12"/>
        <v>3486.2059999999997</v>
      </c>
      <c r="G59" s="29">
        <f t="shared" si="12"/>
        <v>3639.4160000000006</v>
      </c>
      <c r="H59" s="29">
        <f t="shared" si="12"/>
        <v>3791.29</v>
      </c>
      <c r="I59" s="26">
        <f>SUM(H59-B59)</f>
        <v>1014.4269999999988</v>
      </c>
      <c r="J59" s="27">
        <f>I59/B59</f>
        <v>0.36531402521478312</v>
      </c>
      <c r="K59" s="27">
        <f>I59/I63</f>
        <v>0.63595654245448474</v>
      </c>
      <c r="L59" s="30"/>
    </row>
    <row r="60" spans="1:12" x14ac:dyDescent="0.3">
      <c r="A60" s="26"/>
      <c r="B60" s="29"/>
      <c r="C60" s="29"/>
      <c r="D60" s="29"/>
      <c r="E60" s="29"/>
      <c r="F60" s="29"/>
      <c r="G60" s="29"/>
      <c r="H60" s="29"/>
      <c r="I60" s="26"/>
      <c r="J60" s="27"/>
      <c r="K60" s="27"/>
      <c r="L60" s="30"/>
    </row>
    <row r="61" spans="1:12" x14ac:dyDescent="0.3">
      <c r="A61" s="26" t="s">
        <v>49</v>
      </c>
      <c r="B61" s="29">
        <f t="shared" ref="B61:H61" si="13">SUM(B14+B17+B28+B29+B34+B35+B36+B50+B51)</f>
        <v>3565.1509999999998</v>
      </c>
      <c r="C61" s="29">
        <f t="shared" si="13"/>
        <v>3699.989</v>
      </c>
      <c r="D61" s="29">
        <f t="shared" si="13"/>
        <v>3828.1489999999999</v>
      </c>
      <c r="E61" s="29">
        <f t="shared" si="13"/>
        <v>3964.5849999999996</v>
      </c>
      <c r="F61" s="29">
        <f t="shared" si="13"/>
        <v>4077.6570000000006</v>
      </c>
      <c r="G61" s="29">
        <f t="shared" si="13"/>
        <v>4174.2089999999998</v>
      </c>
      <c r="H61" s="29">
        <f t="shared" si="13"/>
        <v>4268.0659999999998</v>
      </c>
      <c r="I61" s="26">
        <f>SUM(H61-B61)</f>
        <v>702.91499999999996</v>
      </c>
      <c r="J61" s="27">
        <f>I61/B61</f>
        <v>0.19716275692109533</v>
      </c>
      <c r="K61" s="27">
        <f>I61/I63</f>
        <v>0.44066590601334021</v>
      </c>
      <c r="L61" s="30"/>
    </row>
    <row r="62" spans="1:12" s="16" customFormat="1" x14ac:dyDescent="0.3">
      <c r="A62" s="19"/>
      <c r="B62" s="17"/>
      <c r="C62" s="17"/>
      <c r="D62" s="17"/>
      <c r="E62" s="17"/>
      <c r="F62" s="17"/>
      <c r="G62" s="17"/>
      <c r="H62" s="17"/>
      <c r="I62" s="26"/>
      <c r="J62" s="32"/>
      <c r="K62" s="32"/>
      <c r="L62" s="18"/>
    </row>
    <row r="63" spans="1:12" s="16" customFormat="1" x14ac:dyDescent="0.3">
      <c r="A63" s="43" t="s">
        <v>50</v>
      </c>
      <c r="B63" s="44">
        <f t="shared" ref="B63:H63" si="14">SUM(B8,B9,B10,B14,B17,B18,B19,B20,B24,B25,B26,B27,B28,B29)</f>
        <v>5388.4259999999995</v>
      </c>
      <c r="C63" s="44">
        <f t="shared" si="14"/>
        <v>5699.7829999999985</v>
      </c>
      <c r="D63" s="44">
        <f t="shared" si="14"/>
        <v>5997.1750000000002</v>
      </c>
      <c r="E63" s="44">
        <f t="shared" si="14"/>
        <v>6291.61</v>
      </c>
      <c r="F63" s="44">
        <f t="shared" si="14"/>
        <v>6547.6459999999997</v>
      </c>
      <c r="G63" s="44">
        <f t="shared" si="14"/>
        <v>6772.9159999999993</v>
      </c>
      <c r="H63" s="44">
        <f t="shared" si="14"/>
        <v>6983.5460000000012</v>
      </c>
      <c r="I63" s="43">
        <f>SUM(H63-B63)</f>
        <v>1595.1200000000017</v>
      </c>
      <c r="J63" s="45">
        <f>SUM(I63/B63)</f>
        <v>0.29602707729492839</v>
      </c>
      <c r="K63" s="27">
        <f>SUM(I63/I63)</f>
        <v>1</v>
      </c>
      <c r="L63" s="30"/>
    </row>
    <row r="64" spans="1:12" s="16" customFormat="1" x14ac:dyDescent="0.3">
      <c r="A64" s="19"/>
      <c r="B64" s="17"/>
      <c r="C64" s="17"/>
      <c r="D64" s="17"/>
      <c r="E64" s="17"/>
      <c r="F64" s="17"/>
      <c r="G64" s="17"/>
      <c r="H64" s="17"/>
      <c r="I64" s="26"/>
      <c r="J64" s="32"/>
      <c r="K64" s="32"/>
      <c r="L64" s="18"/>
    </row>
    <row r="65" spans="1:12" s="42" customFormat="1" x14ac:dyDescent="0.3">
      <c r="A65" s="65" t="s">
        <v>51</v>
      </c>
      <c r="B65" s="44">
        <f t="shared" ref="B65:H65" si="15">SUM(B8,B9,B10,B14,B17,B18,B19,B20,B24,B25,B26,B27,B50,B28,B29,B44,B34,B35,B36,B41,B43,B45,B51,B52,B53,B54)</f>
        <v>7072.1329999999989</v>
      </c>
      <c r="C65" s="44">
        <f t="shared" si="15"/>
        <v>7458.9669999999996</v>
      </c>
      <c r="D65" s="44">
        <f t="shared" si="15"/>
        <v>7835.1840000000011</v>
      </c>
      <c r="E65" s="44">
        <f t="shared" si="15"/>
        <v>8207.5499999999993</v>
      </c>
      <c r="F65" s="44">
        <f t="shared" si="15"/>
        <v>8533.0579999999973</v>
      </c>
      <c r="G65" s="44">
        <f t="shared" si="15"/>
        <v>8833.373999999998</v>
      </c>
      <c r="H65" s="66">
        <f t="shared" si="15"/>
        <v>9129.3959999999988</v>
      </c>
      <c r="I65" s="43">
        <f>SUM(H65-B65)</f>
        <v>2057.2629999999999</v>
      </c>
      <c r="J65" s="45">
        <f>I65/B65</f>
        <v>0.29089710275527908</v>
      </c>
      <c r="K65" s="49"/>
      <c r="L65" s="30"/>
    </row>
    <row r="66" spans="1:12" s="42" customFormat="1" x14ac:dyDescent="0.3">
      <c r="A66" s="52" t="s">
        <v>52</v>
      </c>
      <c r="I66" s="29"/>
      <c r="J66" s="30"/>
    </row>
    <row r="67" spans="1:12" s="42" customFormat="1" x14ac:dyDescent="0.3">
      <c r="A67" s="52" t="s">
        <v>72</v>
      </c>
      <c r="I67" s="29"/>
      <c r="J67" s="30"/>
    </row>
    <row r="68" spans="1:12" s="42" customFormat="1" x14ac:dyDescent="0.3">
      <c r="A68" s="52" t="s">
        <v>73</v>
      </c>
      <c r="I68" s="29"/>
      <c r="J68" s="30"/>
    </row>
    <row r="69" spans="1:12" s="42" customFormat="1" x14ac:dyDescent="0.3">
      <c r="A69" s="42" t="s">
        <v>74</v>
      </c>
      <c r="I69" s="29"/>
      <c r="J69" s="30"/>
    </row>
    <row r="70" spans="1:12" s="42" customFormat="1" x14ac:dyDescent="0.3">
      <c r="A70" s="52" t="s">
        <v>75</v>
      </c>
      <c r="I70" s="29"/>
      <c r="J70" s="30"/>
    </row>
    <row r="71" spans="1:12" s="42" customFormat="1" x14ac:dyDescent="0.3">
      <c r="A71" s="52" t="s">
        <v>76</v>
      </c>
      <c r="I71" s="29"/>
      <c r="J71" s="30"/>
    </row>
    <row r="72" spans="1:12" s="42" customFormat="1" x14ac:dyDescent="0.3">
      <c r="B72" s="25"/>
      <c r="C72" s="25"/>
      <c r="D72" s="25"/>
      <c r="E72" s="25"/>
      <c r="F72" s="25"/>
      <c r="G72" s="25"/>
      <c r="H72" s="25"/>
      <c r="I72" s="25"/>
      <c r="J72" s="30"/>
    </row>
    <row r="73" spans="1:12" s="42" customFormat="1" x14ac:dyDescent="0.3">
      <c r="B73" s="25"/>
      <c r="C73" s="25"/>
      <c r="D73" s="25"/>
      <c r="E73" s="25"/>
      <c r="F73" s="25"/>
      <c r="G73" s="25"/>
      <c r="H73" s="25"/>
      <c r="I73" s="25"/>
      <c r="J73" s="30"/>
    </row>
  </sheetData>
  <mergeCells count="2">
    <mergeCell ref="I2:J4"/>
    <mergeCell ref="I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05740-C0D6-48CA-B348-D5A97DEF3162}">
  <dimension ref="A1:P20"/>
  <sheetViews>
    <sheetView workbookViewId="0">
      <selection activeCell="G17" sqref="G17:I17"/>
    </sheetView>
  </sheetViews>
  <sheetFormatPr defaultRowHeight="13" x14ac:dyDescent="0.3"/>
  <cols>
    <col min="1" max="1" width="19.26953125" style="1" bestFit="1" customWidth="1"/>
    <col min="2" max="2" width="8.81640625" style="1" customWidth="1"/>
    <col min="3" max="3" width="8.7265625" style="1" customWidth="1"/>
    <col min="4" max="6" width="8.81640625" style="1" customWidth="1"/>
    <col min="7" max="7" width="8.81640625" style="75" customWidth="1"/>
    <col min="8" max="11" width="8.81640625" style="1" customWidth="1"/>
    <col min="12" max="12" width="9.81640625" style="1" customWidth="1"/>
    <col min="13" max="14" width="8.7265625" style="1"/>
    <col min="15" max="16" width="12.08984375" style="1" bestFit="1" customWidth="1"/>
    <col min="17" max="208" width="8.7265625" style="1"/>
    <col min="209" max="209" width="11" style="1" customWidth="1"/>
    <col min="210" max="210" width="0.54296875" style="1" customWidth="1"/>
    <col min="211" max="211" width="26.54296875" style="1" customWidth="1"/>
    <col min="212" max="217" width="0" style="1" hidden="1" customWidth="1"/>
    <col min="218" max="218" width="8.7265625" style="1" customWidth="1"/>
    <col min="219" max="224" width="8.81640625" style="1" customWidth="1"/>
    <col min="225" max="225" width="9.81640625" style="1" customWidth="1"/>
    <col min="226" max="226" width="8.7265625" style="1"/>
    <col min="227" max="227" width="9.81640625" style="1" customWidth="1"/>
    <col min="228" max="228" width="13.7265625" style="1" customWidth="1"/>
    <col min="229" max="229" width="12" style="1" customWidth="1"/>
    <col min="230" max="230" width="10.1796875" style="1" customWidth="1"/>
    <col min="231" max="231" width="19.1796875" style="1" customWidth="1"/>
    <col min="232" max="232" width="13.81640625" style="1" customWidth="1"/>
    <col min="233" max="233" width="10.7265625" style="1" customWidth="1"/>
    <col min="234" max="234" width="25.26953125" style="1" customWidth="1"/>
    <col min="235" max="243" width="10.7265625" style="1" customWidth="1"/>
    <col min="244" max="266" width="10.1796875" style="1" customWidth="1"/>
    <col min="267" max="464" width="8.7265625" style="1"/>
    <col min="465" max="465" width="11" style="1" customWidth="1"/>
    <col min="466" max="466" width="0.54296875" style="1" customWidth="1"/>
    <col min="467" max="467" width="26.54296875" style="1" customWidth="1"/>
    <col min="468" max="473" width="0" style="1" hidden="1" customWidth="1"/>
    <col min="474" max="474" width="8.7265625" style="1" customWidth="1"/>
    <col min="475" max="480" width="8.81640625" style="1" customWidth="1"/>
    <col min="481" max="481" width="9.81640625" style="1" customWidth="1"/>
    <col min="482" max="482" width="8.7265625" style="1"/>
    <col min="483" max="483" width="9.81640625" style="1" customWidth="1"/>
    <col min="484" max="484" width="13.7265625" style="1" customWidth="1"/>
    <col min="485" max="485" width="12" style="1" customWidth="1"/>
    <col min="486" max="486" width="10.1796875" style="1" customWidth="1"/>
    <col min="487" max="487" width="19.1796875" style="1" customWidth="1"/>
    <col min="488" max="488" width="13.81640625" style="1" customWidth="1"/>
    <col min="489" max="489" width="10.7265625" style="1" customWidth="1"/>
    <col min="490" max="490" width="25.26953125" style="1" customWidth="1"/>
    <col min="491" max="499" width="10.7265625" style="1" customWidth="1"/>
    <col min="500" max="522" width="10.1796875" style="1" customWidth="1"/>
    <col min="523" max="720" width="8.7265625" style="1"/>
    <col min="721" max="721" width="11" style="1" customWidth="1"/>
    <col min="722" max="722" width="0.54296875" style="1" customWidth="1"/>
    <col min="723" max="723" width="26.54296875" style="1" customWidth="1"/>
    <col min="724" max="729" width="0" style="1" hidden="1" customWidth="1"/>
    <col min="730" max="730" width="8.7265625" style="1" customWidth="1"/>
    <col min="731" max="736" width="8.81640625" style="1" customWidth="1"/>
    <col min="737" max="737" width="9.81640625" style="1" customWidth="1"/>
    <col min="738" max="738" width="8.7265625" style="1"/>
    <col min="739" max="739" width="9.81640625" style="1" customWidth="1"/>
    <col min="740" max="740" width="13.7265625" style="1" customWidth="1"/>
    <col min="741" max="741" width="12" style="1" customWidth="1"/>
    <col min="742" max="742" width="10.1796875" style="1" customWidth="1"/>
    <col min="743" max="743" width="19.1796875" style="1" customWidth="1"/>
    <col min="744" max="744" width="13.81640625" style="1" customWidth="1"/>
    <col min="745" max="745" width="10.7265625" style="1" customWidth="1"/>
    <col min="746" max="746" width="25.26953125" style="1" customWidth="1"/>
    <col min="747" max="755" width="10.7265625" style="1" customWidth="1"/>
    <col min="756" max="778" width="10.1796875" style="1" customWidth="1"/>
    <col min="779" max="976" width="8.7265625" style="1"/>
    <col min="977" max="977" width="11" style="1" customWidth="1"/>
    <col min="978" max="978" width="0.54296875" style="1" customWidth="1"/>
    <col min="979" max="979" width="26.54296875" style="1" customWidth="1"/>
    <col min="980" max="985" width="0" style="1" hidden="1" customWidth="1"/>
    <col min="986" max="986" width="8.7265625" style="1" customWidth="1"/>
    <col min="987" max="992" width="8.81640625" style="1" customWidth="1"/>
    <col min="993" max="993" width="9.81640625" style="1" customWidth="1"/>
    <col min="994" max="994" width="8.7265625" style="1"/>
    <col min="995" max="995" width="9.81640625" style="1" customWidth="1"/>
    <col min="996" max="996" width="13.7265625" style="1" customWidth="1"/>
    <col min="997" max="997" width="12" style="1" customWidth="1"/>
    <col min="998" max="998" width="10.1796875" style="1" customWidth="1"/>
    <col min="999" max="999" width="19.1796875" style="1" customWidth="1"/>
    <col min="1000" max="1000" width="13.81640625" style="1" customWidth="1"/>
    <col min="1001" max="1001" width="10.7265625" style="1" customWidth="1"/>
    <col min="1002" max="1002" width="25.26953125" style="1" customWidth="1"/>
    <col min="1003" max="1011" width="10.7265625" style="1" customWidth="1"/>
    <col min="1012" max="1034" width="10.1796875" style="1" customWidth="1"/>
    <col min="1035" max="1232" width="8.7265625" style="1"/>
    <col min="1233" max="1233" width="11" style="1" customWidth="1"/>
    <col min="1234" max="1234" width="0.54296875" style="1" customWidth="1"/>
    <col min="1235" max="1235" width="26.54296875" style="1" customWidth="1"/>
    <col min="1236" max="1241" width="0" style="1" hidden="1" customWidth="1"/>
    <col min="1242" max="1242" width="8.7265625" style="1" customWidth="1"/>
    <col min="1243" max="1248" width="8.81640625" style="1" customWidth="1"/>
    <col min="1249" max="1249" width="9.81640625" style="1" customWidth="1"/>
    <col min="1250" max="1250" width="8.7265625" style="1"/>
    <col min="1251" max="1251" width="9.81640625" style="1" customWidth="1"/>
    <col min="1252" max="1252" width="13.7265625" style="1" customWidth="1"/>
    <col min="1253" max="1253" width="12" style="1" customWidth="1"/>
    <col min="1254" max="1254" width="10.1796875" style="1" customWidth="1"/>
    <col min="1255" max="1255" width="19.1796875" style="1" customWidth="1"/>
    <col min="1256" max="1256" width="13.81640625" style="1" customWidth="1"/>
    <col min="1257" max="1257" width="10.7265625" style="1" customWidth="1"/>
    <col min="1258" max="1258" width="25.26953125" style="1" customWidth="1"/>
    <col min="1259" max="1267" width="10.7265625" style="1" customWidth="1"/>
    <col min="1268" max="1290" width="10.1796875" style="1" customWidth="1"/>
    <col min="1291" max="1488" width="8.7265625" style="1"/>
    <col min="1489" max="1489" width="11" style="1" customWidth="1"/>
    <col min="1490" max="1490" width="0.54296875" style="1" customWidth="1"/>
    <col min="1491" max="1491" width="26.54296875" style="1" customWidth="1"/>
    <col min="1492" max="1497" width="0" style="1" hidden="1" customWidth="1"/>
    <col min="1498" max="1498" width="8.7265625" style="1" customWidth="1"/>
    <col min="1499" max="1504" width="8.81640625" style="1" customWidth="1"/>
    <col min="1505" max="1505" width="9.81640625" style="1" customWidth="1"/>
    <col min="1506" max="1506" width="8.7265625" style="1"/>
    <col min="1507" max="1507" width="9.81640625" style="1" customWidth="1"/>
    <col min="1508" max="1508" width="13.7265625" style="1" customWidth="1"/>
    <col min="1509" max="1509" width="12" style="1" customWidth="1"/>
    <col min="1510" max="1510" width="10.1796875" style="1" customWidth="1"/>
    <col min="1511" max="1511" width="19.1796875" style="1" customWidth="1"/>
    <col min="1512" max="1512" width="13.81640625" style="1" customWidth="1"/>
    <col min="1513" max="1513" width="10.7265625" style="1" customWidth="1"/>
    <col min="1514" max="1514" width="25.26953125" style="1" customWidth="1"/>
    <col min="1515" max="1523" width="10.7265625" style="1" customWidth="1"/>
    <col min="1524" max="1546" width="10.1796875" style="1" customWidth="1"/>
    <col min="1547" max="1744" width="8.7265625" style="1"/>
    <col min="1745" max="1745" width="11" style="1" customWidth="1"/>
    <col min="1746" max="1746" width="0.54296875" style="1" customWidth="1"/>
    <col min="1747" max="1747" width="26.54296875" style="1" customWidth="1"/>
    <col min="1748" max="1753" width="0" style="1" hidden="1" customWidth="1"/>
    <col min="1754" max="1754" width="8.7265625" style="1" customWidth="1"/>
    <col min="1755" max="1760" width="8.81640625" style="1" customWidth="1"/>
    <col min="1761" max="1761" width="9.81640625" style="1" customWidth="1"/>
    <col min="1762" max="1762" width="8.7265625" style="1"/>
    <col min="1763" max="1763" width="9.81640625" style="1" customWidth="1"/>
    <col min="1764" max="1764" width="13.7265625" style="1" customWidth="1"/>
    <col min="1765" max="1765" width="12" style="1" customWidth="1"/>
    <col min="1766" max="1766" width="10.1796875" style="1" customWidth="1"/>
    <col min="1767" max="1767" width="19.1796875" style="1" customWidth="1"/>
    <col min="1768" max="1768" width="13.81640625" style="1" customWidth="1"/>
    <col min="1769" max="1769" width="10.7265625" style="1" customWidth="1"/>
    <col min="1770" max="1770" width="25.26953125" style="1" customWidth="1"/>
    <col min="1771" max="1779" width="10.7265625" style="1" customWidth="1"/>
    <col min="1780" max="1802" width="10.1796875" style="1" customWidth="1"/>
    <col min="1803" max="2000" width="8.7265625" style="1"/>
    <col min="2001" max="2001" width="11" style="1" customWidth="1"/>
    <col min="2002" max="2002" width="0.54296875" style="1" customWidth="1"/>
    <col min="2003" max="2003" width="26.54296875" style="1" customWidth="1"/>
    <col min="2004" max="2009" width="0" style="1" hidden="1" customWidth="1"/>
    <col min="2010" max="2010" width="8.7265625" style="1" customWidth="1"/>
    <col min="2011" max="2016" width="8.81640625" style="1" customWidth="1"/>
    <col min="2017" max="2017" width="9.81640625" style="1" customWidth="1"/>
    <col min="2018" max="2018" width="8.7265625" style="1"/>
    <col min="2019" max="2019" width="9.81640625" style="1" customWidth="1"/>
    <col min="2020" max="2020" width="13.7265625" style="1" customWidth="1"/>
    <col min="2021" max="2021" width="12" style="1" customWidth="1"/>
    <col min="2022" max="2022" width="10.1796875" style="1" customWidth="1"/>
    <col min="2023" max="2023" width="19.1796875" style="1" customWidth="1"/>
    <col min="2024" max="2024" width="13.81640625" style="1" customWidth="1"/>
    <col min="2025" max="2025" width="10.7265625" style="1" customWidth="1"/>
    <col min="2026" max="2026" width="25.26953125" style="1" customWidth="1"/>
    <col min="2027" max="2035" width="10.7265625" style="1" customWidth="1"/>
    <col min="2036" max="2058" width="10.1796875" style="1" customWidth="1"/>
    <col min="2059" max="2256" width="8.7265625" style="1"/>
    <col min="2257" max="2257" width="11" style="1" customWidth="1"/>
    <col min="2258" max="2258" width="0.54296875" style="1" customWidth="1"/>
    <col min="2259" max="2259" width="26.54296875" style="1" customWidth="1"/>
    <col min="2260" max="2265" width="0" style="1" hidden="1" customWidth="1"/>
    <col min="2266" max="2266" width="8.7265625" style="1" customWidth="1"/>
    <col min="2267" max="2272" width="8.81640625" style="1" customWidth="1"/>
    <col min="2273" max="2273" width="9.81640625" style="1" customWidth="1"/>
    <col min="2274" max="2274" width="8.7265625" style="1"/>
    <col min="2275" max="2275" width="9.81640625" style="1" customWidth="1"/>
    <col min="2276" max="2276" width="13.7265625" style="1" customWidth="1"/>
    <col min="2277" max="2277" width="12" style="1" customWidth="1"/>
    <col min="2278" max="2278" width="10.1796875" style="1" customWidth="1"/>
    <col min="2279" max="2279" width="19.1796875" style="1" customWidth="1"/>
    <col min="2280" max="2280" width="13.81640625" style="1" customWidth="1"/>
    <col min="2281" max="2281" width="10.7265625" style="1" customWidth="1"/>
    <col min="2282" max="2282" width="25.26953125" style="1" customWidth="1"/>
    <col min="2283" max="2291" width="10.7265625" style="1" customWidth="1"/>
    <col min="2292" max="2314" width="10.1796875" style="1" customWidth="1"/>
    <col min="2315" max="2512" width="8.7265625" style="1"/>
    <col min="2513" max="2513" width="11" style="1" customWidth="1"/>
    <col min="2514" max="2514" width="0.54296875" style="1" customWidth="1"/>
    <col min="2515" max="2515" width="26.54296875" style="1" customWidth="1"/>
    <col min="2516" max="2521" width="0" style="1" hidden="1" customWidth="1"/>
    <col min="2522" max="2522" width="8.7265625" style="1" customWidth="1"/>
    <col min="2523" max="2528" width="8.81640625" style="1" customWidth="1"/>
    <col min="2529" max="2529" width="9.81640625" style="1" customWidth="1"/>
    <col min="2530" max="2530" width="8.7265625" style="1"/>
    <col min="2531" max="2531" width="9.81640625" style="1" customWidth="1"/>
    <col min="2532" max="2532" width="13.7265625" style="1" customWidth="1"/>
    <col min="2533" max="2533" width="12" style="1" customWidth="1"/>
    <col min="2534" max="2534" width="10.1796875" style="1" customWidth="1"/>
    <col min="2535" max="2535" width="19.1796875" style="1" customWidth="1"/>
    <col min="2536" max="2536" width="13.81640625" style="1" customWidth="1"/>
    <col min="2537" max="2537" width="10.7265625" style="1" customWidth="1"/>
    <col min="2538" max="2538" width="25.26953125" style="1" customWidth="1"/>
    <col min="2539" max="2547" width="10.7265625" style="1" customWidth="1"/>
    <col min="2548" max="2570" width="10.1796875" style="1" customWidth="1"/>
    <col min="2571" max="2768" width="8.7265625" style="1"/>
    <col min="2769" max="2769" width="11" style="1" customWidth="1"/>
    <col min="2770" max="2770" width="0.54296875" style="1" customWidth="1"/>
    <col min="2771" max="2771" width="26.54296875" style="1" customWidth="1"/>
    <col min="2772" max="2777" width="0" style="1" hidden="1" customWidth="1"/>
    <col min="2778" max="2778" width="8.7265625" style="1" customWidth="1"/>
    <col min="2779" max="2784" width="8.81640625" style="1" customWidth="1"/>
    <col min="2785" max="2785" width="9.81640625" style="1" customWidth="1"/>
    <col min="2786" max="2786" width="8.7265625" style="1"/>
    <col min="2787" max="2787" width="9.81640625" style="1" customWidth="1"/>
    <col min="2788" max="2788" width="13.7265625" style="1" customWidth="1"/>
    <col min="2789" max="2789" width="12" style="1" customWidth="1"/>
    <col min="2790" max="2790" width="10.1796875" style="1" customWidth="1"/>
    <col min="2791" max="2791" width="19.1796875" style="1" customWidth="1"/>
    <col min="2792" max="2792" width="13.81640625" style="1" customWidth="1"/>
    <col min="2793" max="2793" width="10.7265625" style="1" customWidth="1"/>
    <col min="2794" max="2794" width="25.26953125" style="1" customWidth="1"/>
    <col min="2795" max="2803" width="10.7265625" style="1" customWidth="1"/>
    <col min="2804" max="2826" width="10.1796875" style="1" customWidth="1"/>
    <col min="2827" max="3024" width="8.7265625" style="1"/>
    <col min="3025" max="3025" width="11" style="1" customWidth="1"/>
    <col min="3026" max="3026" width="0.54296875" style="1" customWidth="1"/>
    <col min="3027" max="3027" width="26.54296875" style="1" customWidth="1"/>
    <col min="3028" max="3033" width="0" style="1" hidden="1" customWidth="1"/>
    <col min="3034" max="3034" width="8.7265625" style="1" customWidth="1"/>
    <col min="3035" max="3040" width="8.81640625" style="1" customWidth="1"/>
    <col min="3041" max="3041" width="9.81640625" style="1" customWidth="1"/>
    <col min="3042" max="3042" width="8.7265625" style="1"/>
    <col min="3043" max="3043" width="9.81640625" style="1" customWidth="1"/>
    <col min="3044" max="3044" width="13.7265625" style="1" customWidth="1"/>
    <col min="3045" max="3045" width="12" style="1" customWidth="1"/>
    <col min="3046" max="3046" width="10.1796875" style="1" customWidth="1"/>
    <col min="3047" max="3047" width="19.1796875" style="1" customWidth="1"/>
    <col min="3048" max="3048" width="13.81640625" style="1" customWidth="1"/>
    <col min="3049" max="3049" width="10.7265625" style="1" customWidth="1"/>
    <col min="3050" max="3050" width="25.26953125" style="1" customWidth="1"/>
    <col min="3051" max="3059" width="10.7265625" style="1" customWidth="1"/>
    <col min="3060" max="3082" width="10.1796875" style="1" customWidth="1"/>
    <col min="3083" max="3280" width="8.7265625" style="1"/>
    <col min="3281" max="3281" width="11" style="1" customWidth="1"/>
    <col min="3282" max="3282" width="0.54296875" style="1" customWidth="1"/>
    <col min="3283" max="3283" width="26.54296875" style="1" customWidth="1"/>
    <col min="3284" max="3289" width="0" style="1" hidden="1" customWidth="1"/>
    <col min="3290" max="3290" width="8.7265625" style="1" customWidth="1"/>
    <col min="3291" max="3296" width="8.81640625" style="1" customWidth="1"/>
    <col min="3297" max="3297" width="9.81640625" style="1" customWidth="1"/>
    <col min="3298" max="3298" width="8.7265625" style="1"/>
    <col min="3299" max="3299" width="9.81640625" style="1" customWidth="1"/>
    <col min="3300" max="3300" width="13.7265625" style="1" customWidth="1"/>
    <col min="3301" max="3301" width="12" style="1" customWidth="1"/>
    <col min="3302" max="3302" width="10.1796875" style="1" customWidth="1"/>
    <col min="3303" max="3303" width="19.1796875" style="1" customWidth="1"/>
    <col min="3304" max="3304" width="13.81640625" style="1" customWidth="1"/>
    <col min="3305" max="3305" width="10.7265625" style="1" customWidth="1"/>
    <col min="3306" max="3306" width="25.26953125" style="1" customWidth="1"/>
    <col min="3307" max="3315" width="10.7265625" style="1" customWidth="1"/>
    <col min="3316" max="3338" width="10.1796875" style="1" customWidth="1"/>
    <col min="3339" max="3536" width="8.7265625" style="1"/>
    <col min="3537" max="3537" width="11" style="1" customWidth="1"/>
    <col min="3538" max="3538" width="0.54296875" style="1" customWidth="1"/>
    <col min="3539" max="3539" width="26.54296875" style="1" customWidth="1"/>
    <col min="3540" max="3545" width="0" style="1" hidden="1" customWidth="1"/>
    <col min="3546" max="3546" width="8.7265625" style="1" customWidth="1"/>
    <col min="3547" max="3552" width="8.81640625" style="1" customWidth="1"/>
    <col min="3553" max="3553" width="9.81640625" style="1" customWidth="1"/>
    <col min="3554" max="3554" width="8.7265625" style="1"/>
    <col min="3555" max="3555" width="9.81640625" style="1" customWidth="1"/>
    <col min="3556" max="3556" width="13.7265625" style="1" customWidth="1"/>
    <col min="3557" max="3557" width="12" style="1" customWidth="1"/>
    <col min="3558" max="3558" width="10.1796875" style="1" customWidth="1"/>
    <col min="3559" max="3559" width="19.1796875" style="1" customWidth="1"/>
    <col min="3560" max="3560" width="13.81640625" style="1" customWidth="1"/>
    <col min="3561" max="3561" width="10.7265625" style="1" customWidth="1"/>
    <col min="3562" max="3562" width="25.26953125" style="1" customWidth="1"/>
    <col min="3563" max="3571" width="10.7265625" style="1" customWidth="1"/>
    <col min="3572" max="3594" width="10.1796875" style="1" customWidth="1"/>
    <col min="3595" max="3792" width="8.7265625" style="1"/>
    <col min="3793" max="3793" width="11" style="1" customWidth="1"/>
    <col min="3794" max="3794" width="0.54296875" style="1" customWidth="1"/>
    <col min="3795" max="3795" width="26.54296875" style="1" customWidth="1"/>
    <col min="3796" max="3801" width="0" style="1" hidden="1" customWidth="1"/>
    <col min="3802" max="3802" width="8.7265625" style="1" customWidth="1"/>
    <col min="3803" max="3808" width="8.81640625" style="1" customWidth="1"/>
    <col min="3809" max="3809" width="9.81640625" style="1" customWidth="1"/>
    <col min="3810" max="3810" width="8.7265625" style="1"/>
    <col min="3811" max="3811" width="9.81640625" style="1" customWidth="1"/>
    <col min="3812" max="3812" width="13.7265625" style="1" customWidth="1"/>
    <col min="3813" max="3813" width="12" style="1" customWidth="1"/>
    <col min="3814" max="3814" width="10.1796875" style="1" customWidth="1"/>
    <col min="3815" max="3815" width="19.1796875" style="1" customWidth="1"/>
    <col min="3816" max="3816" width="13.81640625" style="1" customWidth="1"/>
    <col min="3817" max="3817" width="10.7265625" style="1" customWidth="1"/>
    <col min="3818" max="3818" width="25.26953125" style="1" customWidth="1"/>
    <col min="3819" max="3827" width="10.7265625" style="1" customWidth="1"/>
    <col min="3828" max="3850" width="10.1796875" style="1" customWidth="1"/>
    <col min="3851" max="4048" width="8.7265625" style="1"/>
    <col min="4049" max="4049" width="11" style="1" customWidth="1"/>
    <col min="4050" max="4050" width="0.54296875" style="1" customWidth="1"/>
    <col min="4051" max="4051" width="26.54296875" style="1" customWidth="1"/>
    <col min="4052" max="4057" width="0" style="1" hidden="1" customWidth="1"/>
    <col min="4058" max="4058" width="8.7265625" style="1" customWidth="1"/>
    <col min="4059" max="4064" width="8.81640625" style="1" customWidth="1"/>
    <col min="4065" max="4065" width="9.81640625" style="1" customWidth="1"/>
    <col min="4066" max="4066" width="8.7265625" style="1"/>
    <col min="4067" max="4067" width="9.81640625" style="1" customWidth="1"/>
    <col min="4068" max="4068" width="13.7265625" style="1" customWidth="1"/>
    <col min="4069" max="4069" width="12" style="1" customWidth="1"/>
    <col min="4070" max="4070" width="10.1796875" style="1" customWidth="1"/>
    <col min="4071" max="4071" width="19.1796875" style="1" customWidth="1"/>
    <col min="4072" max="4072" width="13.81640625" style="1" customWidth="1"/>
    <col min="4073" max="4073" width="10.7265625" style="1" customWidth="1"/>
    <col min="4074" max="4074" width="25.26953125" style="1" customWidth="1"/>
    <col min="4075" max="4083" width="10.7265625" style="1" customWidth="1"/>
    <col min="4084" max="4106" width="10.1796875" style="1" customWidth="1"/>
    <col min="4107" max="4304" width="8.7265625" style="1"/>
    <col min="4305" max="4305" width="11" style="1" customWidth="1"/>
    <col min="4306" max="4306" width="0.54296875" style="1" customWidth="1"/>
    <col min="4307" max="4307" width="26.54296875" style="1" customWidth="1"/>
    <col min="4308" max="4313" width="0" style="1" hidden="1" customWidth="1"/>
    <col min="4314" max="4314" width="8.7265625" style="1" customWidth="1"/>
    <col min="4315" max="4320" width="8.81640625" style="1" customWidth="1"/>
    <col min="4321" max="4321" width="9.81640625" style="1" customWidth="1"/>
    <col min="4322" max="4322" width="8.7265625" style="1"/>
    <col min="4323" max="4323" width="9.81640625" style="1" customWidth="1"/>
    <col min="4324" max="4324" width="13.7265625" style="1" customWidth="1"/>
    <col min="4325" max="4325" width="12" style="1" customWidth="1"/>
    <col min="4326" max="4326" width="10.1796875" style="1" customWidth="1"/>
    <col min="4327" max="4327" width="19.1796875" style="1" customWidth="1"/>
    <col min="4328" max="4328" width="13.81640625" style="1" customWidth="1"/>
    <col min="4329" max="4329" width="10.7265625" style="1" customWidth="1"/>
    <col min="4330" max="4330" width="25.26953125" style="1" customWidth="1"/>
    <col min="4331" max="4339" width="10.7265625" style="1" customWidth="1"/>
    <col min="4340" max="4362" width="10.1796875" style="1" customWidth="1"/>
    <col min="4363" max="4560" width="8.7265625" style="1"/>
    <col min="4561" max="4561" width="11" style="1" customWidth="1"/>
    <col min="4562" max="4562" width="0.54296875" style="1" customWidth="1"/>
    <col min="4563" max="4563" width="26.54296875" style="1" customWidth="1"/>
    <col min="4564" max="4569" width="0" style="1" hidden="1" customWidth="1"/>
    <col min="4570" max="4570" width="8.7265625" style="1" customWidth="1"/>
    <col min="4571" max="4576" width="8.81640625" style="1" customWidth="1"/>
    <col min="4577" max="4577" width="9.81640625" style="1" customWidth="1"/>
    <col min="4578" max="4578" width="8.7265625" style="1"/>
    <col min="4579" max="4579" width="9.81640625" style="1" customWidth="1"/>
    <col min="4580" max="4580" width="13.7265625" style="1" customWidth="1"/>
    <col min="4581" max="4581" width="12" style="1" customWidth="1"/>
    <col min="4582" max="4582" width="10.1796875" style="1" customWidth="1"/>
    <col min="4583" max="4583" width="19.1796875" style="1" customWidth="1"/>
    <col min="4584" max="4584" width="13.81640625" style="1" customWidth="1"/>
    <col min="4585" max="4585" width="10.7265625" style="1" customWidth="1"/>
    <col min="4586" max="4586" width="25.26953125" style="1" customWidth="1"/>
    <col min="4587" max="4595" width="10.7265625" style="1" customWidth="1"/>
    <col min="4596" max="4618" width="10.1796875" style="1" customWidth="1"/>
    <col min="4619" max="4816" width="8.7265625" style="1"/>
    <col min="4817" max="4817" width="11" style="1" customWidth="1"/>
    <col min="4818" max="4818" width="0.54296875" style="1" customWidth="1"/>
    <col min="4819" max="4819" width="26.54296875" style="1" customWidth="1"/>
    <col min="4820" max="4825" width="0" style="1" hidden="1" customWidth="1"/>
    <col min="4826" max="4826" width="8.7265625" style="1" customWidth="1"/>
    <col min="4827" max="4832" width="8.81640625" style="1" customWidth="1"/>
    <col min="4833" max="4833" width="9.81640625" style="1" customWidth="1"/>
    <col min="4834" max="4834" width="8.7265625" style="1"/>
    <col min="4835" max="4835" width="9.81640625" style="1" customWidth="1"/>
    <col min="4836" max="4836" width="13.7265625" style="1" customWidth="1"/>
    <col min="4837" max="4837" width="12" style="1" customWidth="1"/>
    <col min="4838" max="4838" width="10.1796875" style="1" customWidth="1"/>
    <col min="4839" max="4839" width="19.1796875" style="1" customWidth="1"/>
    <col min="4840" max="4840" width="13.81640625" style="1" customWidth="1"/>
    <col min="4841" max="4841" width="10.7265625" style="1" customWidth="1"/>
    <col min="4842" max="4842" width="25.26953125" style="1" customWidth="1"/>
    <col min="4843" max="4851" width="10.7265625" style="1" customWidth="1"/>
    <col min="4852" max="4874" width="10.1796875" style="1" customWidth="1"/>
    <col min="4875" max="5072" width="8.7265625" style="1"/>
    <col min="5073" max="5073" width="11" style="1" customWidth="1"/>
    <col min="5074" max="5074" width="0.54296875" style="1" customWidth="1"/>
    <col min="5075" max="5075" width="26.54296875" style="1" customWidth="1"/>
    <col min="5076" max="5081" width="0" style="1" hidden="1" customWidth="1"/>
    <col min="5082" max="5082" width="8.7265625" style="1" customWidth="1"/>
    <col min="5083" max="5088" width="8.81640625" style="1" customWidth="1"/>
    <col min="5089" max="5089" width="9.81640625" style="1" customWidth="1"/>
    <col min="5090" max="5090" width="8.7265625" style="1"/>
    <col min="5091" max="5091" width="9.81640625" style="1" customWidth="1"/>
    <col min="5092" max="5092" width="13.7265625" style="1" customWidth="1"/>
    <col min="5093" max="5093" width="12" style="1" customWidth="1"/>
    <col min="5094" max="5094" width="10.1796875" style="1" customWidth="1"/>
    <col min="5095" max="5095" width="19.1796875" style="1" customWidth="1"/>
    <col min="5096" max="5096" width="13.81640625" style="1" customWidth="1"/>
    <col min="5097" max="5097" width="10.7265625" style="1" customWidth="1"/>
    <col min="5098" max="5098" width="25.26953125" style="1" customWidth="1"/>
    <col min="5099" max="5107" width="10.7265625" style="1" customWidth="1"/>
    <col min="5108" max="5130" width="10.1796875" style="1" customWidth="1"/>
    <col min="5131" max="5328" width="8.7265625" style="1"/>
    <col min="5329" max="5329" width="11" style="1" customWidth="1"/>
    <col min="5330" max="5330" width="0.54296875" style="1" customWidth="1"/>
    <col min="5331" max="5331" width="26.54296875" style="1" customWidth="1"/>
    <col min="5332" max="5337" width="0" style="1" hidden="1" customWidth="1"/>
    <col min="5338" max="5338" width="8.7265625" style="1" customWidth="1"/>
    <col min="5339" max="5344" width="8.81640625" style="1" customWidth="1"/>
    <col min="5345" max="5345" width="9.81640625" style="1" customWidth="1"/>
    <col min="5346" max="5346" width="8.7265625" style="1"/>
    <col min="5347" max="5347" width="9.81640625" style="1" customWidth="1"/>
    <col min="5348" max="5348" width="13.7265625" style="1" customWidth="1"/>
    <col min="5349" max="5349" width="12" style="1" customWidth="1"/>
    <col min="5350" max="5350" width="10.1796875" style="1" customWidth="1"/>
    <col min="5351" max="5351" width="19.1796875" style="1" customWidth="1"/>
    <col min="5352" max="5352" width="13.81640625" style="1" customWidth="1"/>
    <col min="5353" max="5353" width="10.7265625" style="1" customWidth="1"/>
    <col min="5354" max="5354" width="25.26953125" style="1" customWidth="1"/>
    <col min="5355" max="5363" width="10.7265625" style="1" customWidth="1"/>
    <col min="5364" max="5386" width="10.1796875" style="1" customWidth="1"/>
    <col min="5387" max="5584" width="8.7265625" style="1"/>
    <col min="5585" max="5585" width="11" style="1" customWidth="1"/>
    <col min="5586" max="5586" width="0.54296875" style="1" customWidth="1"/>
    <col min="5587" max="5587" width="26.54296875" style="1" customWidth="1"/>
    <col min="5588" max="5593" width="0" style="1" hidden="1" customWidth="1"/>
    <col min="5594" max="5594" width="8.7265625" style="1" customWidth="1"/>
    <col min="5595" max="5600" width="8.81640625" style="1" customWidth="1"/>
    <col min="5601" max="5601" width="9.81640625" style="1" customWidth="1"/>
    <col min="5602" max="5602" width="8.7265625" style="1"/>
    <col min="5603" max="5603" width="9.81640625" style="1" customWidth="1"/>
    <col min="5604" max="5604" width="13.7265625" style="1" customWidth="1"/>
    <col min="5605" max="5605" width="12" style="1" customWidth="1"/>
    <col min="5606" max="5606" width="10.1796875" style="1" customWidth="1"/>
    <col min="5607" max="5607" width="19.1796875" style="1" customWidth="1"/>
    <col min="5608" max="5608" width="13.81640625" style="1" customWidth="1"/>
    <col min="5609" max="5609" width="10.7265625" style="1" customWidth="1"/>
    <col min="5610" max="5610" width="25.26953125" style="1" customWidth="1"/>
    <col min="5611" max="5619" width="10.7265625" style="1" customWidth="1"/>
    <col min="5620" max="5642" width="10.1796875" style="1" customWidth="1"/>
    <col min="5643" max="5840" width="8.7265625" style="1"/>
    <col min="5841" max="5841" width="11" style="1" customWidth="1"/>
    <col min="5842" max="5842" width="0.54296875" style="1" customWidth="1"/>
    <col min="5843" max="5843" width="26.54296875" style="1" customWidth="1"/>
    <col min="5844" max="5849" width="0" style="1" hidden="1" customWidth="1"/>
    <col min="5850" max="5850" width="8.7265625" style="1" customWidth="1"/>
    <col min="5851" max="5856" width="8.81640625" style="1" customWidth="1"/>
    <col min="5857" max="5857" width="9.81640625" style="1" customWidth="1"/>
    <col min="5858" max="5858" width="8.7265625" style="1"/>
    <col min="5859" max="5859" width="9.81640625" style="1" customWidth="1"/>
    <col min="5860" max="5860" width="13.7265625" style="1" customWidth="1"/>
    <col min="5861" max="5861" width="12" style="1" customWidth="1"/>
    <col min="5862" max="5862" width="10.1796875" style="1" customWidth="1"/>
    <col min="5863" max="5863" width="19.1796875" style="1" customWidth="1"/>
    <col min="5864" max="5864" width="13.81640625" style="1" customWidth="1"/>
    <col min="5865" max="5865" width="10.7265625" style="1" customWidth="1"/>
    <col min="5866" max="5866" width="25.26953125" style="1" customWidth="1"/>
    <col min="5867" max="5875" width="10.7265625" style="1" customWidth="1"/>
    <col min="5876" max="5898" width="10.1796875" style="1" customWidth="1"/>
    <col min="5899" max="6096" width="8.7265625" style="1"/>
    <col min="6097" max="6097" width="11" style="1" customWidth="1"/>
    <col min="6098" max="6098" width="0.54296875" style="1" customWidth="1"/>
    <col min="6099" max="6099" width="26.54296875" style="1" customWidth="1"/>
    <col min="6100" max="6105" width="0" style="1" hidden="1" customWidth="1"/>
    <col min="6106" max="6106" width="8.7265625" style="1" customWidth="1"/>
    <col min="6107" max="6112" width="8.81640625" style="1" customWidth="1"/>
    <col min="6113" max="6113" width="9.81640625" style="1" customWidth="1"/>
    <col min="6114" max="6114" width="8.7265625" style="1"/>
    <col min="6115" max="6115" width="9.81640625" style="1" customWidth="1"/>
    <col min="6116" max="6116" width="13.7265625" style="1" customWidth="1"/>
    <col min="6117" max="6117" width="12" style="1" customWidth="1"/>
    <col min="6118" max="6118" width="10.1796875" style="1" customWidth="1"/>
    <col min="6119" max="6119" width="19.1796875" style="1" customWidth="1"/>
    <col min="6120" max="6120" width="13.81640625" style="1" customWidth="1"/>
    <col min="6121" max="6121" width="10.7265625" style="1" customWidth="1"/>
    <col min="6122" max="6122" width="25.26953125" style="1" customWidth="1"/>
    <col min="6123" max="6131" width="10.7265625" style="1" customWidth="1"/>
    <col min="6132" max="6154" width="10.1796875" style="1" customWidth="1"/>
    <col min="6155" max="6352" width="8.7265625" style="1"/>
    <col min="6353" max="6353" width="11" style="1" customWidth="1"/>
    <col min="6354" max="6354" width="0.54296875" style="1" customWidth="1"/>
    <col min="6355" max="6355" width="26.54296875" style="1" customWidth="1"/>
    <col min="6356" max="6361" width="0" style="1" hidden="1" customWidth="1"/>
    <col min="6362" max="6362" width="8.7265625" style="1" customWidth="1"/>
    <col min="6363" max="6368" width="8.81640625" style="1" customWidth="1"/>
    <col min="6369" max="6369" width="9.81640625" style="1" customWidth="1"/>
    <col min="6370" max="6370" width="8.7265625" style="1"/>
    <col min="6371" max="6371" width="9.81640625" style="1" customWidth="1"/>
    <col min="6372" max="6372" width="13.7265625" style="1" customWidth="1"/>
    <col min="6373" max="6373" width="12" style="1" customWidth="1"/>
    <col min="6374" max="6374" width="10.1796875" style="1" customWidth="1"/>
    <col min="6375" max="6375" width="19.1796875" style="1" customWidth="1"/>
    <col min="6376" max="6376" width="13.81640625" style="1" customWidth="1"/>
    <col min="6377" max="6377" width="10.7265625" style="1" customWidth="1"/>
    <col min="6378" max="6378" width="25.26953125" style="1" customWidth="1"/>
    <col min="6379" max="6387" width="10.7265625" style="1" customWidth="1"/>
    <col min="6388" max="6410" width="10.1796875" style="1" customWidth="1"/>
    <col min="6411" max="6608" width="8.7265625" style="1"/>
    <col min="6609" max="6609" width="11" style="1" customWidth="1"/>
    <col min="6610" max="6610" width="0.54296875" style="1" customWidth="1"/>
    <col min="6611" max="6611" width="26.54296875" style="1" customWidth="1"/>
    <col min="6612" max="6617" width="0" style="1" hidden="1" customWidth="1"/>
    <col min="6618" max="6618" width="8.7265625" style="1" customWidth="1"/>
    <col min="6619" max="6624" width="8.81640625" style="1" customWidth="1"/>
    <col min="6625" max="6625" width="9.81640625" style="1" customWidth="1"/>
    <col min="6626" max="6626" width="8.7265625" style="1"/>
    <col min="6627" max="6627" width="9.81640625" style="1" customWidth="1"/>
    <col min="6628" max="6628" width="13.7265625" style="1" customWidth="1"/>
    <col min="6629" max="6629" width="12" style="1" customWidth="1"/>
    <col min="6630" max="6630" width="10.1796875" style="1" customWidth="1"/>
    <col min="6631" max="6631" width="19.1796875" style="1" customWidth="1"/>
    <col min="6632" max="6632" width="13.81640625" style="1" customWidth="1"/>
    <col min="6633" max="6633" width="10.7265625" style="1" customWidth="1"/>
    <col min="6634" max="6634" width="25.26953125" style="1" customWidth="1"/>
    <col min="6635" max="6643" width="10.7265625" style="1" customWidth="1"/>
    <col min="6644" max="6666" width="10.1796875" style="1" customWidth="1"/>
    <col min="6667" max="6864" width="8.7265625" style="1"/>
    <col min="6865" max="6865" width="11" style="1" customWidth="1"/>
    <col min="6866" max="6866" width="0.54296875" style="1" customWidth="1"/>
    <col min="6867" max="6867" width="26.54296875" style="1" customWidth="1"/>
    <col min="6868" max="6873" width="0" style="1" hidden="1" customWidth="1"/>
    <col min="6874" max="6874" width="8.7265625" style="1" customWidth="1"/>
    <col min="6875" max="6880" width="8.81640625" style="1" customWidth="1"/>
    <col min="6881" max="6881" width="9.81640625" style="1" customWidth="1"/>
    <col min="6882" max="6882" width="8.7265625" style="1"/>
    <col min="6883" max="6883" width="9.81640625" style="1" customWidth="1"/>
    <col min="6884" max="6884" width="13.7265625" style="1" customWidth="1"/>
    <col min="6885" max="6885" width="12" style="1" customWidth="1"/>
    <col min="6886" max="6886" width="10.1796875" style="1" customWidth="1"/>
    <col min="6887" max="6887" width="19.1796875" style="1" customWidth="1"/>
    <col min="6888" max="6888" width="13.81640625" style="1" customWidth="1"/>
    <col min="6889" max="6889" width="10.7265625" style="1" customWidth="1"/>
    <col min="6890" max="6890" width="25.26953125" style="1" customWidth="1"/>
    <col min="6891" max="6899" width="10.7265625" style="1" customWidth="1"/>
    <col min="6900" max="6922" width="10.1796875" style="1" customWidth="1"/>
    <col min="6923" max="7120" width="8.7265625" style="1"/>
    <col min="7121" max="7121" width="11" style="1" customWidth="1"/>
    <col min="7122" max="7122" width="0.54296875" style="1" customWidth="1"/>
    <col min="7123" max="7123" width="26.54296875" style="1" customWidth="1"/>
    <col min="7124" max="7129" width="0" style="1" hidden="1" customWidth="1"/>
    <col min="7130" max="7130" width="8.7265625" style="1" customWidth="1"/>
    <col min="7131" max="7136" width="8.81640625" style="1" customWidth="1"/>
    <col min="7137" max="7137" width="9.81640625" style="1" customWidth="1"/>
    <col min="7138" max="7138" width="8.7265625" style="1"/>
    <col min="7139" max="7139" width="9.81640625" style="1" customWidth="1"/>
    <col min="7140" max="7140" width="13.7265625" style="1" customWidth="1"/>
    <col min="7141" max="7141" width="12" style="1" customWidth="1"/>
    <col min="7142" max="7142" width="10.1796875" style="1" customWidth="1"/>
    <col min="7143" max="7143" width="19.1796875" style="1" customWidth="1"/>
    <col min="7144" max="7144" width="13.81640625" style="1" customWidth="1"/>
    <col min="7145" max="7145" width="10.7265625" style="1" customWidth="1"/>
    <col min="7146" max="7146" width="25.26953125" style="1" customWidth="1"/>
    <col min="7147" max="7155" width="10.7265625" style="1" customWidth="1"/>
    <col min="7156" max="7178" width="10.1796875" style="1" customWidth="1"/>
    <col min="7179" max="7376" width="8.7265625" style="1"/>
    <col min="7377" max="7377" width="11" style="1" customWidth="1"/>
    <col min="7378" max="7378" width="0.54296875" style="1" customWidth="1"/>
    <col min="7379" max="7379" width="26.54296875" style="1" customWidth="1"/>
    <col min="7380" max="7385" width="0" style="1" hidden="1" customWidth="1"/>
    <col min="7386" max="7386" width="8.7265625" style="1" customWidth="1"/>
    <col min="7387" max="7392" width="8.81640625" style="1" customWidth="1"/>
    <col min="7393" max="7393" width="9.81640625" style="1" customWidth="1"/>
    <col min="7394" max="7394" width="8.7265625" style="1"/>
    <col min="7395" max="7395" width="9.81640625" style="1" customWidth="1"/>
    <col min="7396" max="7396" width="13.7265625" style="1" customWidth="1"/>
    <col min="7397" max="7397" width="12" style="1" customWidth="1"/>
    <col min="7398" max="7398" width="10.1796875" style="1" customWidth="1"/>
    <col min="7399" max="7399" width="19.1796875" style="1" customWidth="1"/>
    <col min="7400" max="7400" width="13.81640625" style="1" customWidth="1"/>
    <col min="7401" max="7401" width="10.7265625" style="1" customWidth="1"/>
    <col min="7402" max="7402" width="25.26953125" style="1" customWidth="1"/>
    <col min="7403" max="7411" width="10.7265625" style="1" customWidth="1"/>
    <col min="7412" max="7434" width="10.1796875" style="1" customWidth="1"/>
    <col min="7435" max="7632" width="8.7265625" style="1"/>
    <col min="7633" max="7633" width="11" style="1" customWidth="1"/>
    <col min="7634" max="7634" width="0.54296875" style="1" customWidth="1"/>
    <col min="7635" max="7635" width="26.54296875" style="1" customWidth="1"/>
    <col min="7636" max="7641" width="0" style="1" hidden="1" customWidth="1"/>
    <col min="7642" max="7642" width="8.7265625" style="1" customWidth="1"/>
    <col min="7643" max="7648" width="8.81640625" style="1" customWidth="1"/>
    <col min="7649" max="7649" width="9.81640625" style="1" customWidth="1"/>
    <col min="7650" max="7650" width="8.7265625" style="1"/>
    <col min="7651" max="7651" width="9.81640625" style="1" customWidth="1"/>
    <col min="7652" max="7652" width="13.7265625" style="1" customWidth="1"/>
    <col min="7653" max="7653" width="12" style="1" customWidth="1"/>
    <col min="7654" max="7654" width="10.1796875" style="1" customWidth="1"/>
    <col min="7655" max="7655" width="19.1796875" style="1" customWidth="1"/>
    <col min="7656" max="7656" width="13.81640625" style="1" customWidth="1"/>
    <col min="7657" max="7657" width="10.7265625" style="1" customWidth="1"/>
    <col min="7658" max="7658" width="25.26953125" style="1" customWidth="1"/>
    <col min="7659" max="7667" width="10.7265625" style="1" customWidth="1"/>
    <col min="7668" max="7690" width="10.1796875" style="1" customWidth="1"/>
    <col min="7691" max="7888" width="8.7265625" style="1"/>
    <col min="7889" max="7889" width="11" style="1" customWidth="1"/>
    <col min="7890" max="7890" width="0.54296875" style="1" customWidth="1"/>
    <col min="7891" max="7891" width="26.54296875" style="1" customWidth="1"/>
    <col min="7892" max="7897" width="0" style="1" hidden="1" customWidth="1"/>
    <col min="7898" max="7898" width="8.7265625" style="1" customWidth="1"/>
    <col min="7899" max="7904" width="8.81640625" style="1" customWidth="1"/>
    <col min="7905" max="7905" width="9.81640625" style="1" customWidth="1"/>
    <col min="7906" max="7906" width="8.7265625" style="1"/>
    <col min="7907" max="7907" width="9.81640625" style="1" customWidth="1"/>
    <col min="7908" max="7908" width="13.7265625" style="1" customWidth="1"/>
    <col min="7909" max="7909" width="12" style="1" customWidth="1"/>
    <col min="7910" max="7910" width="10.1796875" style="1" customWidth="1"/>
    <col min="7911" max="7911" width="19.1796875" style="1" customWidth="1"/>
    <col min="7912" max="7912" width="13.81640625" style="1" customWidth="1"/>
    <col min="7913" max="7913" width="10.7265625" style="1" customWidth="1"/>
    <col min="7914" max="7914" width="25.26953125" style="1" customWidth="1"/>
    <col min="7915" max="7923" width="10.7265625" style="1" customWidth="1"/>
    <col min="7924" max="7946" width="10.1796875" style="1" customWidth="1"/>
    <col min="7947" max="8144" width="8.7265625" style="1"/>
    <col min="8145" max="8145" width="11" style="1" customWidth="1"/>
    <col min="8146" max="8146" width="0.54296875" style="1" customWidth="1"/>
    <col min="8147" max="8147" width="26.54296875" style="1" customWidth="1"/>
    <col min="8148" max="8153" width="0" style="1" hidden="1" customWidth="1"/>
    <col min="8154" max="8154" width="8.7265625" style="1" customWidth="1"/>
    <col min="8155" max="8160" width="8.81640625" style="1" customWidth="1"/>
    <col min="8161" max="8161" width="9.81640625" style="1" customWidth="1"/>
    <col min="8162" max="8162" width="8.7265625" style="1"/>
    <col min="8163" max="8163" width="9.81640625" style="1" customWidth="1"/>
    <col min="8164" max="8164" width="13.7265625" style="1" customWidth="1"/>
    <col min="8165" max="8165" width="12" style="1" customWidth="1"/>
    <col min="8166" max="8166" width="10.1796875" style="1" customWidth="1"/>
    <col min="8167" max="8167" width="19.1796875" style="1" customWidth="1"/>
    <col min="8168" max="8168" width="13.81640625" style="1" customWidth="1"/>
    <col min="8169" max="8169" width="10.7265625" style="1" customWidth="1"/>
    <col min="8170" max="8170" width="25.26953125" style="1" customWidth="1"/>
    <col min="8171" max="8179" width="10.7265625" style="1" customWidth="1"/>
    <col min="8180" max="8202" width="10.1796875" style="1" customWidth="1"/>
    <col min="8203" max="8400" width="8.7265625" style="1"/>
    <col min="8401" max="8401" width="11" style="1" customWidth="1"/>
    <col min="8402" max="8402" width="0.54296875" style="1" customWidth="1"/>
    <col min="8403" max="8403" width="26.54296875" style="1" customWidth="1"/>
    <col min="8404" max="8409" width="0" style="1" hidden="1" customWidth="1"/>
    <col min="8410" max="8410" width="8.7265625" style="1" customWidth="1"/>
    <col min="8411" max="8416" width="8.81640625" style="1" customWidth="1"/>
    <col min="8417" max="8417" width="9.81640625" style="1" customWidth="1"/>
    <col min="8418" max="8418" width="8.7265625" style="1"/>
    <col min="8419" max="8419" width="9.81640625" style="1" customWidth="1"/>
    <col min="8420" max="8420" width="13.7265625" style="1" customWidth="1"/>
    <col min="8421" max="8421" width="12" style="1" customWidth="1"/>
    <col min="8422" max="8422" width="10.1796875" style="1" customWidth="1"/>
    <col min="8423" max="8423" width="19.1796875" style="1" customWidth="1"/>
    <col min="8424" max="8424" width="13.81640625" style="1" customWidth="1"/>
    <col min="8425" max="8425" width="10.7265625" style="1" customWidth="1"/>
    <col min="8426" max="8426" width="25.26953125" style="1" customWidth="1"/>
    <col min="8427" max="8435" width="10.7265625" style="1" customWidth="1"/>
    <col min="8436" max="8458" width="10.1796875" style="1" customWidth="1"/>
    <col min="8459" max="8656" width="8.7265625" style="1"/>
    <col min="8657" max="8657" width="11" style="1" customWidth="1"/>
    <col min="8658" max="8658" width="0.54296875" style="1" customWidth="1"/>
    <col min="8659" max="8659" width="26.54296875" style="1" customWidth="1"/>
    <col min="8660" max="8665" width="0" style="1" hidden="1" customWidth="1"/>
    <col min="8666" max="8666" width="8.7265625" style="1" customWidth="1"/>
    <col min="8667" max="8672" width="8.81640625" style="1" customWidth="1"/>
    <col min="8673" max="8673" width="9.81640625" style="1" customWidth="1"/>
    <col min="8674" max="8674" width="8.7265625" style="1"/>
    <col min="8675" max="8675" width="9.81640625" style="1" customWidth="1"/>
    <col min="8676" max="8676" width="13.7265625" style="1" customWidth="1"/>
    <col min="8677" max="8677" width="12" style="1" customWidth="1"/>
    <col min="8678" max="8678" width="10.1796875" style="1" customWidth="1"/>
    <col min="8679" max="8679" width="19.1796875" style="1" customWidth="1"/>
    <col min="8680" max="8680" width="13.81640625" style="1" customWidth="1"/>
    <col min="8681" max="8681" width="10.7265625" style="1" customWidth="1"/>
    <col min="8682" max="8682" width="25.26953125" style="1" customWidth="1"/>
    <col min="8683" max="8691" width="10.7265625" style="1" customWidth="1"/>
    <col min="8692" max="8714" width="10.1796875" style="1" customWidth="1"/>
    <col min="8715" max="8912" width="8.7265625" style="1"/>
    <col min="8913" max="8913" width="11" style="1" customWidth="1"/>
    <col min="8914" max="8914" width="0.54296875" style="1" customWidth="1"/>
    <col min="8915" max="8915" width="26.54296875" style="1" customWidth="1"/>
    <col min="8916" max="8921" width="0" style="1" hidden="1" customWidth="1"/>
    <col min="8922" max="8922" width="8.7265625" style="1" customWidth="1"/>
    <col min="8923" max="8928" width="8.81640625" style="1" customWidth="1"/>
    <col min="8929" max="8929" width="9.81640625" style="1" customWidth="1"/>
    <col min="8930" max="8930" width="8.7265625" style="1"/>
    <col min="8931" max="8931" width="9.81640625" style="1" customWidth="1"/>
    <col min="8932" max="8932" width="13.7265625" style="1" customWidth="1"/>
    <col min="8933" max="8933" width="12" style="1" customWidth="1"/>
    <col min="8934" max="8934" width="10.1796875" style="1" customWidth="1"/>
    <col min="8935" max="8935" width="19.1796875" style="1" customWidth="1"/>
    <col min="8936" max="8936" width="13.81640625" style="1" customWidth="1"/>
    <col min="8937" max="8937" width="10.7265625" style="1" customWidth="1"/>
    <col min="8938" max="8938" width="25.26953125" style="1" customWidth="1"/>
    <col min="8939" max="8947" width="10.7265625" style="1" customWidth="1"/>
    <col min="8948" max="8970" width="10.1796875" style="1" customWidth="1"/>
    <col min="8971" max="9168" width="8.7265625" style="1"/>
    <col min="9169" max="9169" width="11" style="1" customWidth="1"/>
    <col min="9170" max="9170" width="0.54296875" style="1" customWidth="1"/>
    <col min="9171" max="9171" width="26.54296875" style="1" customWidth="1"/>
    <col min="9172" max="9177" width="0" style="1" hidden="1" customWidth="1"/>
    <col min="9178" max="9178" width="8.7265625" style="1" customWidth="1"/>
    <col min="9179" max="9184" width="8.81640625" style="1" customWidth="1"/>
    <col min="9185" max="9185" width="9.81640625" style="1" customWidth="1"/>
    <col min="9186" max="9186" width="8.7265625" style="1"/>
    <col min="9187" max="9187" width="9.81640625" style="1" customWidth="1"/>
    <col min="9188" max="9188" width="13.7265625" style="1" customWidth="1"/>
    <col min="9189" max="9189" width="12" style="1" customWidth="1"/>
    <col min="9190" max="9190" width="10.1796875" style="1" customWidth="1"/>
    <col min="9191" max="9191" width="19.1796875" style="1" customWidth="1"/>
    <col min="9192" max="9192" width="13.81640625" style="1" customWidth="1"/>
    <col min="9193" max="9193" width="10.7265625" style="1" customWidth="1"/>
    <col min="9194" max="9194" width="25.26953125" style="1" customWidth="1"/>
    <col min="9195" max="9203" width="10.7265625" style="1" customWidth="1"/>
    <col min="9204" max="9226" width="10.1796875" style="1" customWidth="1"/>
    <col min="9227" max="9424" width="8.7265625" style="1"/>
    <col min="9425" max="9425" width="11" style="1" customWidth="1"/>
    <col min="9426" max="9426" width="0.54296875" style="1" customWidth="1"/>
    <col min="9427" max="9427" width="26.54296875" style="1" customWidth="1"/>
    <col min="9428" max="9433" width="0" style="1" hidden="1" customWidth="1"/>
    <col min="9434" max="9434" width="8.7265625" style="1" customWidth="1"/>
    <col min="9435" max="9440" width="8.81640625" style="1" customWidth="1"/>
    <col min="9441" max="9441" width="9.81640625" style="1" customWidth="1"/>
    <col min="9442" max="9442" width="8.7265625" style="1"/>
    <col min="9443" max="9443" width="9.81640625" style="1" customWidth="1"/>
    <col min="9444" max="9444" width="13.7265625" style="1" customWidth="1"/>
    <col min="9445" max="9445" width="12" style="1" customWidth="1"/>
    <col min="9446" max="9446" width="10.1796875" style="1" customWidth="1"/>
    <col min="9447" max="9447" width="19.1796875" style="1" customWidth="1"/>
    <col min="9448" max="9448" width="13.81640625" style="1" customWidth="1"/>
    <col min="9449" max="9449" width="10.7265625" style="1" customWidth="1"/>
    <col min="9450" max="9450" width="25.26953125" style="1" customWidth="1"/>
    <col min="9451" max="9459" width="10.7265625" style="1" customWidth="1"/>
    <col min="9460" max="9482" width="10.1796875" style="1" customWidth="1"/>
    <col min="9483" max="9680" width="8.7265625" style="1"/>
    <col min="9681" max="9681" width="11" style="1" customWidth="1"/>
    <col min="9682" max="9682" width="0.54296875" style="1" customWidth="1"/>
    <col min="9683" max="9683" width="26.54296875" style="1" customWidth="1"/>
    <col min="9684" max="9689" width="0" style="1" hidden="1" customWidth="1"/>
    <col min="9690" max="9690" width="8.7265625" style="1" customWidth="1"/>
    <col min="9691" max="9696" width="8.81640625" style="1" customWidth="1"/>
    <col min="9697" max="9697" width="9.81640625" style="1" customWidth="1"/>
    <col min="9698" max="9698" width="8.7265625" style="1"/>
    <col min="9699" max="9699" width="9.81640625" style="1" customWidth="1"/>
    <col min="9700" max="9700" width="13.7265625" style="1" customWidth="1"/>
    <col min="9701" max="9701" width="12" style="1" customWidth="1"/>
    <col min="9702" max="9702" width="10.1796875" style="1" customWidth="1"/>
    <col min="9703" max="9703" width="19.1796875" style="1" customWidth="1"/>
    <col min="9704" max="9704" width="13.81640625" style="1" customWidth="1"/>
    <col min="9705" max="9705" width="10.7265625" style="1" customWidth="1"/>
    <col min="9706" max="9706" width="25.26953125" style="1" customWidth="1"/>
    <col min="9707" max="9715" width="10.7265625" style="1" customWidth="1"/>
    <col min="9716" max="9738" width="10.1796875" style="1" customWidth="1"/>
    <col min="9739" max="9936" width="8.7265625" style="1"/>
    <col min="9937" max="9937" width="11" style="1" customWidth="1"/>
    <col min="9938" max="9938" width="0.54296875" style="1" customWidth="1"/>
    <col min="9939" max="9939" width="26.54296875" style="1" customWidth="1"/>
    <col min="9940" max="9945" width="0" style="1" hidden="1" customWidth="1"/>
    <col min="9946" max="9946" width="8.7265625" style="1" customWidth="1"/>
    <col min="9947" max="9952" width="8.81640625" style="1" customWidth="1"/>
    <col min="9953" max="9953" width="9.81640625" style="1" customWidth="1"/>
    <col min="9954" max="9954" width="8.7265625" style="1"/>
    <col min="9955" max="9955" width="9.81640625" style="1" customWidth="1"/>
    <col min="9956" max="9956" width="13.7265625" style="1" customWidth="1"/>
    <col min="9957" max="9957" width="12" style="1" customWidth="1"/>
    <col min="9958" max="9958" width="10.1796875" style="1" customWidth="1"/>
    <col min="9959" max="9959" width="19.1796875" style="1" customWidth="1"/>
    <col min="9960" max="9960" width="13.81640625" style="1" customWidth="1"/>
    <col min="9961" max="9961" width="10.7265625" style="1" customWidth="1"/>
    <col min="9962" max="9962" width="25.26953125" style="1" customWidth="1"/>
    <col min="9963" max="9971" width="10.7265625" style="1" customWidth="1"/>
    <col min="9972" max="9994" width="10.1796875" style="1" customWidth="1"/>
    <col min="9995" max="10192" width="8.7265625" style="1"/>
    <col min="10193" max="10193" width="11" style="1" customWidth="1"/>
    <col min="10194" max="10194" width="0.54296875" style="1" customWidth="1"/>
    <col min="10195" max="10195" width="26.54296875" style="1" customWidth="1"/>
    <col min="10196" max="10201" width="0" style="1" hidden="1" customWidth="1"/>
    <col min="10202" max="10202" width="8.7265625" style="1" customWidth="1"/>
    <col min="10203" max="10208" width="8.81640625" style="1" customWidth="1"/>
    <col min="10209" max="10209" width="9.81640625" style="1" customWidth="1"/>
    <col min="10210" max="10210" width="8.7265625" style="1"/>
    <col min="10211" max="10211" width="9.81640625" style="1" customWidth="1"/>
    <col min="10212" max="10212" width="13.7265625" style="1" customWidth="1"/>
    <col min="10213" max="10213" width="12" style="1" customWidth="1"/>
    <col min="10214" max="10214" width="10.1796875" style="1" customWidth="1"/>
    <col min="10215" max="10215" width="19.1796875" style="1" customWidth="1"/>
    <col min="10216" max="10216" width="13.81640625" style="1" customWidth="1"/>
    <col min="10217" max="10217" width="10.7265625" style="1" customWidth="1"/>
    <col min="10218" max="10218" width="25.26953125" style="1" customWidth="1"/>
    <col min="10219" max="10227" width="10.7265625" style="1" customWidth="1"/>
    <col min="10228" max="10250" width="10.1796875" style="1" customWidth="1"/>
    <col min="10251" max="10448" width="8.7265625" style="1"/>
    <col min="10449" max="10449" width="11" style="1" customWidth="1"/>
    <col min="10450" max="10450" width="0.54296875" style="1" customWidth="1"/>
    <col min="10451" max="10451" width="26.54296875" style="1" customWidth="1"/>
    <col min="10452" max="10457" width="0" style="1" hidden="1" customWidth="1"/>
    <col min="10458" max="10458" width="8.7265625" style="1" customWidth="1"/>
    <col min="10459" max="10464" width="8.81640625" style="1" customWidth="1"/>
    <col min="10465" max="10465" width="9.81640625" style="1" customWidth="1"/>
    <col min="10466" max="10466" width="8.7265625" style="1"/>
    <col min="10467" max="10467" width="9.81640625" style="1" customWidth="1"/>
    <col min="10468" max="10468" width="13.7265625" style="1" customWidth="1"/>
    <col min="10469" max="10469" width="12" style="1" customWidth="1"/>
    <col min="10470" max="10470" width="10.1796875" style="1" customWidth="1"/>
    <col min="10471" max="10471" width="19.1796875" style="1" customWidth="1"/>
    <col min="10472" max="10472" width="13.81640625" style="1" customWidth="1"/>
    <col min="10473" max="10473" width="10.7265625" style="1" customWidth="1"/>
    <col min="10474" max="10474" width="25.26953125" style="1" customWidth="1"/>
    <col min="10475" max="10483" width="10.7265625" style="1" customWidth="1"/>
    <col min="10484" max="10506" width="10.1796875" style="1" customWidth="1"/>
    <col min="10507" max="10704" width="8.7265625" style="1"/>
    <col min="10705" max="10705" width="11" style="1" customWidth="1"/>
    <col min="10706" max="10706" width="0.54296875" style="1" customWidth="1"/>
    <col min="10707" max="10707" width="26.54296875" style="1" customWidth="1"/>
    <col min="10708" max="10713" width="0" style="1" hidden="1" customWidth="1"/>
    <col min="10714" max="10714" width="8.7265625" style="1" customWidth="1"/>
    <col min="10715" max="10720" width="8.81640625" style="1" customWidth="1"/>
    <col min="10721" max="10721" width="9.81640625" style="1" customWidth="1"/>
    <col min="10722" max="10722" width="8.7265625" style="1"/>
    <col min="10723" max="10723" width="9.81640625" style="1" customWidth="1"/>
    <col min="10724" max="10724" width="13.7265625" style="1" customWidth="1"/>
    <col min="10725" max="10725" width="12" style="1" customWidth="1"/>
    <col min="10726" max="10726" width="10.1796875" style="1" customWidth="1"/>
    <col min="10727" max="10727" width="19.1796875" style="1" customWidth="1"/>
    <col min="10728" max="10728" width="13.81640625" style="1" customWidth="1"/>
    <col min="10729" max="10729" width="10.7265625" style="1" customWidth="1"/>
    <col min="10730" max="10730" width="25.26953125" style="1" customWidth="1"/>
    <col min="10731" max="10739" width="10.7265625" style="1" customWidth="1"/>
    <col min="10740" max="10762" width="10.1796875" style="1" customWidth="1"/>
    <col min="10763" max="10960" width="8.7265625" style="1"/>
    <col min="10961" max="10961" width="11" style="1" customWidth="1"/>
    <col min="10962" max="10962" width="0.54296875" style="1" customWidth="1"/>
    <col min="10963" max="10963" width="26.54296875" style="1" customWidth="1"/>
    <col min="10964" max="10969" width="0" style="1" hidden="1" customWidth="1"/>
    <col min="10970" max="10970" width="8.7265625" style="1" customWidth="1"/>
    <col min="10971" max="10976" width="8.81640625" style="1" customWidth="1"/>
    <col min="10977" max="10977" width="9.81640625" style="1" customWidth="1"/>
    <col min="10978" max="10978" width="8.7265625" style="1"/>
    <col min="10979" max="10979" width="9.81640625" style="1" customWidth="1"/>
    <col min="10980" max="10980" width="13.7265625" style="1" customWidth="1"/>
    <col min="10981" max="10981" width="12" style="1" customWidth="1"/>
    <col min="10982" max="10982" width="10.1796875" style="1" customWidth="1"/>
    <col min="10983" max="10983" width="19.1796875" style="1" customWidth="1"/>
    <col min="10984" max="10984" width="13.81640625" style="1" customWidth="1"/>
    <col min="10985" max="10985" width="10.7265625" style="1" customWidth="1"/>
    <col min="10986" max="10986" width="25.26953125" style="1" customWidth="1"/>
    <col min="10987" max="10995" width="10.7265625" style="1" customWidth="1"/>
    <col min="10996" max="11018" width="10.1796875" style="1" customWidth="1"/>
    <col min="11019" max="11216" width="8.7265625" style="1"/>
    <col min="11217" max="11217" width="11" style="1" customWidth="1"/>
    <col min="11218" max="11218" width="0.54296875" style="1" customWidth="1"/>
    <col min="11219" max="11219" width="26.54296875" style="1" customWidth="1"/>
    <col min="11220" max="11225" width="0" style="1" hidden="1" customWidth="1"/>
    <col min="11226" max="11226" width="8.7265625" style="1" customWidth="1"/>
    <col min="11227" max="11232" width="8.81640625" style="1" customWidth="1"/>
    <col min="11233" max="11233" width="9.81640625" style="1" customWidth="1"/>
    <col min="11234" max="11234" width="8.7265625" style="1"/>
    <col min="11235" max="11235" width="9.81640625" style="1" customWidth="1"/>
    <col min="11236" max="11236" width="13.7265625" style="1" customWidth="1"/>
    <col min="11237" max="11237" width="12" style="1" customWidth="1"/>
    <col min="11238" max="11238" width="10.1796875" style="1" customWidth="1"/>
    <col min="11239" max="11239" width="19.1796875" style="1" customWidth="1"/>
    <col min="11240" max="11240" width="13.81640625" style="1" customWidth="1"/>
    <col min="11241" max="11241" width="10.7265625" style="1" customWidth="1"/>
    <col min="11242" max="11242" width="25.26953125" style="1" customWidth="1"/>
    <col min="11243" max="11251" width="10.7265625" style="1" customWidth="1"/>
    <col min="11252" max="11274" width="10.1796875" style="1" customWidth="1"/>
    <col min="11275" max="11472" width="8.7265625" style="1"/>
    <col min="11473" max="11473" width="11" style="1" customWidth="1"/>
    <col min="11474" max="11474" width="0.54296875" style="1" customWidth="1"/>
    <col min="11475" max="11475" width="26.54296875" style="1" customWidth="1"/>
    <col min="11476" max="11481" width="0" style="1" hidden="1" customWidth="1"/>
    <col min="11482" max="11482" width="8.7265625" style="1" customWidth="1"/>
    <col min="11483" max="11488" width="8.81640625" style="1" customWidth="1"/>
    <col min="11489" max="11489" width="9.81640625" style="1" customWidth="1"/>
    <col min="11490" max="11490" width="8.7265625" style="1"/>
    <col min="11491" max="11491" width="9.81640625" style="1" customWidth="1"/>
    <col min="11492" max="11492" width="13.7265625" style="1" customWidth="1"/>
    <col min="11493" max="11493" width="12" style="1" customWidth="1"/>
    <col min="11494" max="11494" width="10.1796875" style="1" customWidth="1"/>
    <col min="11495" max="11495" width="19.1796875" style="1" customWidth="1"/>
    <col min="11496" max="11496" width="13.81640625" style="1" customWidth="1"/>
    <col min="11497" max="11497" width="10.7265625" style="1" customWidth="1"/>
    <col min="11498" max="11498" width="25.26953125" style="1" customWidth="1"/>
    <col min="11499" max="11507" width="10.7265625" style="1" customWidth="1"/>
    <col min="11508" max="11530" width="10.1796875" style="1" customWidth="1"/>
    <col min="11531" max="11728" width="8.7265625" style="1"/>
    <col min="11729" max="11729" width="11" style="1" customWidth="1"/>
    <col min="11730" max="11730" width="0.54296875" style="1" customWidth="1"/>
    <col min="11731" max="11731" width="26.54296875" style="1" customWidth="1"/>
    <col min="11732" max="11737" width="0" style="1" hidden="1" customWidth="1"/>
    <col min="11738" max="11738" width="8.7265625" style="1" customWidth="1"/>
    <col min="11739" max="11744" width="8.81640625" style="1" customWidth="1"/>
    <col min="11745" max="11745" width="9.81640625" style="1" customWidth="1"/>
    <col min="11746" max="11746" width="8.7265625" style="1"/>
    <col min="11747" max="11747" width="9.81640625" style="1" customWidth="1"/>
    <col min="11748" max="11748" width="13.7265625" style="1" customWidth="1"/>
    <col min="11749" max="11749" width="12" style="1" customWidth="1"/>
    <col min="11750" max="11750" width="10.1796875" style="1" customWidth="1"/>
    <col min="11751" max="11751" width="19.1796875" style="1" customWidth="1"/>
    <col min="11752" max="11752" width="13.81640625" style="1" customWidth="1"/>
    <col min="11753" max="11753" width="10.7265625" style="1" customWidth="1"/>
    <col min="11754" max="11754" width="25.26953125" style="1" customWidth="1"/>
    <col min="11755" max="11763" width="10.7265625" style="1" customWidth="1"/>
    <col min="11764" max="11786" width="10.1796875" style="1" customWidth="1"/>
    <col min="11787" max="11984" width="8.7265625" style="1"/>
    <col min="11985" max="11985" width="11" style="1" customWidth="1"/>
    <col min="11986" max="11986" width="0.54296875" style="1" customWidth="1"/>
    <col min="11987" max="11987" width="26.54296875" style="1" customWidth="1"/>
    <col min="11988" max="11993" width="0" style="1" hidden="1" customWidth="1"/>
    <col min="11994" max="11994" width="8.7265625" style="1" customWidth="1"/>
    <col min="11995" max="12000" width="8.81640625" style="1" customWidth="1"/>
    <col min="12001" max="12001" width="9.81640625" style="1" customWidth="1"/>
    <col min="12002" max="12002" width="8.7265625" style="1"/>
    <col min="12003" max="12003" width="9.81640625" style="1" customWidth="1"/>
    <col min="12004" max="12004" width="13.7265625" style="1" customWidth="1"/>
    <col min="12005" max="12005" width="12" style="1" customWidth="1"/>
    <col min="12006" max="12006" width="10.1796875" style="1" customWidth="1"/>
    <col min="12007" max="12007" width="19.1796875" style="1" customWidth="1"/>
    <col min="12008" max="12008" width="13.81640625" style="1" customWidth="1"/>
    <col min="12009" max="12009" width="10.7265625" style="1" customWidth="1"/>
    <col min="12010" max="12010" width="25.26953125" style="1" customWidth="1"/>
    <col min="12011" max="12019" width="10.7265625" style="1" customWidth="1"/>
    <col min="12020" max="12042" width="10.1796875" style="1" customWidth="1"/>
    <col min="12043" max="12240" width="8.7265625" style="1"/>
    <col min="12241" max="12241" width="11" style="1" customWidth="1"/>
    <col min="12242" max="12242" width="0.54296875" style="1" customWidth="1"/>
    <col min="12243" max="12243" width="26.54296875" style="1" customWidth="1"/>
    <col min="12244" max="12249" width="0" style="1" hidden="1" customWidth="1"/>
    <col min="12250" max="12250" width="8.7265625" style="1" customWidth="1"/>
    <col min="12251" max="12256" width="8.81640625" style="1" customWidth="1"/>
    <col min="12257" max="12257" width="9.81640625" style="1" customWidth="1"/>
    <col min="12258" max="12258" width="8.7265625" style="1"/>
    <col min="12259" max="12259" width="9.81640625" style="1" customWidth="1"/>
    <col min="12260" max="12260" width="13.7265625" style="1" customWidth="1"/>
    <col min="12261" max="12261" width="12" style="1" customWidth="1"/>
    <col min="12262" max="12262" width="10.1796875" style="1" customWidth="1"/>
    <col min="12263" max="12263" width="19.1796875" style="1" customWidth="1"/>
    <col min="12264" max="12264" width="13.81640625" style="1" customWidth="1"/>
    <col min="12265" max="12265" width="10.7265625" style="1" customWidth="1"/>
    <col min="12266" max="12266" width="25.26953125" style="1" customWidth="1"/>
    <col min="12267" max="12275" width="10.7265625" style="1" customWidth="1"/>
    <col min="12276" max="12298" width="10.1796875" style="1" customWidth="1"/>
    <col min="12299" max="12496" width="8.7265625" style="1"/>
    <col min="12497" max="12497" width="11" style="1" customWidth="1"/>
    <col min="12498" max="12498" width="0.54296875" style="1" customWidth="1"/>
    <col min="12499" max="12499" width="26.54296875" style="1" customWidth="1"/>
    <col min="12500" max="12505" width="0" style="1" hidden="1" customWidth="1"/>
    <col min="12506" max="12506" width="8.7265625" style="1" customWidth="1"/>
    <col min="12507" max="12512" width="8.81640625" style="1" customWidth="1"/>
    <col min="12513" max="12513" width="9.81640625" style="1" customWidth="1"/>
    <col min="12514" max="12514" width="8.7265625" style="1"/>
    <col min="12515" max="12515" width="9.81640625" style="1" customWidth="1"/>
    <col min="12516" max="12516" width="13.7265625" style="1" customWidth="1"/>
    <col min="12517" max="12517" width="12" style="1" customWidth="1"/>
    <col min="12518" max="12518" width="10.1796875" style="1" customWidth="1"/>
    <col min="12519" max="12519" width="19.1796875" style="1" customWidth="1"/>
    <col min="12520" max="12520" width="13.81640625" style="1" customWidth="1"/>
    <col min="12521" max="12521" width="10.7265625" style="1" customWidth="1"/>
    <col min="12522" max="12522" width="25.26953125" style="1" customWidth="1"/>
    <col min="12523" max="12531" width="10.7265625" style="1" customWidth="1"/>
    <col min="12532" max="12554" width="10.1796875" style="1" customWidth="1"/>
    <col min="12555" max="12752" width="8.7265625" style="1"/>
    <col min="12753" max="12753" width="11" style="1" customWidth="1"/>
    <col min="12754" max="12754" width="0.54296875" style="1" customWidth="1"/>
    <col min="12755" max="12755" width="26.54296875" style="1" customWidth="1"/>
    <col min="12756" max="12761" width="0" style="1" hidden="1" customWidth="1"/>
    <col min="12762" max="12762" width="8.7265625" style="1" customWidth="1"/>
    <col min="12763" max="12768" width="8.81640625" style="1" customWidth="1"/>
    <col min="12769" max="12769" width="9.81640625" style="1" customWidth="1"/>
    <col min="12770" max="12770" width="8.7265625" style="1"/>
    <col min="12771" max="12771" width="9.81640625" style="1" customWidth="1"/>
    <col min="12772" max="12772" width="13.7265625" style="1" customWidth="1"/>
    <col min="12773" max="12773" width="12" style="1" customWidth="1"/>
    <col min="12774" max="12774" width="10.1796875" style="1" customWidth="1"/>
    <col min="12775" max="12775" width="19.1796875" style="1" customWidth="1"/>
    <col min="12776" max="12776" width="13.81640625" style="1" customWidth="1"/>
    <col min="12777" max="12777" width="10.7265625" style="1" customWidth="1"/>
    <col min="12778" max="12778" width="25.26953125" style="1" customWidth="1"/>
    <col min="12779" max="12787" width="10.7265625" style="1" customWidth="1"/>
    <col min="12788" max="12810" width="10.1796875" style="1" customWidth="1"/>
    <col min="12811" max="13008" width="8.7265625" style="1"/>
    <col min="13009" max="13009" width="11" style="1" customWidth="1"/>
    <col min="13010" max="13010" width="0.54296875" style="1" customWidth="1"/>
    <col min="13011" max="13011" width="26.54296875" style="1" customWidth="1"/>
    <col min="13012" max="13017" width="0" style="1" hidden="1" customWidth="1"/>
    <col min="13018" max="13018" width="8.7265625" style="1" customWidth="1"/>
    <col min="13019" max="13024" width="8.81640625" style="1" customWidth="1"/>
    <col min="13025" max="13025" width="9.81640625" style="1" customWidth="1"/>
    <col min="13026" max="13026" width="8.7265625" style="1"/>
    <col min="13027" max="13027" width="9.81640625" style="1" customWidth="1"/>
    <col min="13028" max="13028" width="13.7265625" style="1" customWidth="1"/>
    <col min="13029" max="13029" width="12" style="1" customWidth="1"/>
    <col min="13030" max="13030" width="10.1796875" style="1" customWidth="1"/>
    <col min="13031" max="13031" width="19.1796875" style="1" customWidth="1"/>
    <col min="13032" max="13032" width="13.81640625" style="1" customWidth="1"/>
    <col min="13033" max="13033" width="10.7265625" style="1" customWidth="1"/>
    <col min="13034" max="13034" width="25.26953125" style="1" customWidth="1"/>
    <col min="13035" max="13043" width="10.7265625" style="1" customWidth="1"/>
    <col min="13044" max="13066" width="10.1796875" style="1" customWidth="1"/>
    <col min="13067" max="13264" width="8.7265625" style="1"/>
    <col min="13265" max="13265" width="11" style="1" customWidth="1"/>
    <col min="13266" max="13266" width="0.54296875" style="1" customWidth="1"/>
    <col min="13267" max="13267" width="26.54296875" style="1" customWidth="1"/>
    <col min="13268" max="13273" width="0" style="1" hidden="1" customWidth="1"/>
    <col min="13274" max="13274" width="8.7265625" style="1" customWidth="1"/>
    <col min="13275" max="13280" width="8.81640625" style="1" customWidth="1"/>
    <col min="13281" max="13281" width="9.81640625" style="1" customWidth="1"/>
    <col min="13282" max="13282" width="8.7265625" style="1"/>
    <col min="13283" max="13283" width="9.81640625" style="1" customWidth="1"/>
    <col min="13284" max="13284" width="13.7265625" style="1" customWidth="1"/>
    <col min="13285" max="13285" width="12" style="1" customWidth="1"/>
    <col min="13286" max="13286" width="10.1796875" style="1" customWidth="1"/>
    <col min="13287" max="13287" width="19.1796875" style="1" customWidth="1"/>
    <col min="13288" max="13288" width="13.81640625" style="1" customWidth="1"/>
    <col min="13289" max="13289" width="10.7265625" style="1" customWidth="1"/>
    <col min="13290" max="13290" width="25.26953125" style="1" customWidth="1"/>
    <col min="13291" max="13299" width="10.7265625" style="1" customWidth="1"/>
    <col min="13300" max="13322" width="10.1796875" style="1" customWidth="1"/>
    <col min="13323" max="13520" width="8.7265625" style="1"/>
    <col min="13521" max="13521" width="11" style="1" customWidth="1"/>
    <col min="13522" max="13522" width="0.54296875" style="1" customWidth="1"/>
    <col min="13523" max="13523" width="26.54296875" style="1" customWidth="1"/>
    <col min="13524" max="13529" width="0" style="1" hidden="1" customWidth="1"/>
    <col min="13530" max="13530" width="8.7265625" style="1" customWidth="1"/>
    <col min="13531" max="13536" width="8.81640625" style="1" customWidth="1"/>
    <col min="13537" max="13537" width="9.81640625" style="1" customWidth="1"/>
    <col min="13538" max="13538" width="8.7265625" style="1"/>
    <col min="13539" max="13539" width="9.81640625" style="1" customWidth="1"/>
    <col min="13540" max="13540" width="13.7265625" style="1" customWidth="1"/>
    <col min="13541" max="13541" width="12" style="1" customWidth="1"/>
    <col min="13542" max="13542" width="10.1796875" style="1" customWidth="1"/>
    <col min="13543" max="13543" width="19.1796875" style="1" customWidth="1"/>
    <col min="13544" max="13544" width="13.81640625" style="1" customWidth="1"/>
    <col min="13545" max="13545" width="10.7265625" style="1" customWidth="1"/>
    <col min="13546" max="13546" width="25.26953125" style="1" customWidth="1"/>
    <col min="13547" max="13555" width="10.7265625" style="1" customWidth="1"/>
    <col min="13556" max="13578" width="10.1796875" style="1" customWidth="1"/>
    <col min="13579" max="13776" width="8.7265625" style="1"/>
    <col min="13777" max="13777" width="11" style="1" customWidth="1"/>
    <col min="13778" max="13778" width="0.54296875" style="1" customWidth="1"/>
    <col min="13779" max="13779" width="26.54296875" style="1" customWidth="1"/>
    <col min="13780" max="13785" width="0" style="1" hidden="1" customWidth="1"/>
    <col min="13786" max="13786" width="8.7265625" style="1" customWidth="1"/>
    <col min="13787" max="13792" width="8.81640625" style="1" customWidth="1"/>
    <col min="13793" max="13793" width="9.81640625" style="1" customWidth="1"/>
    <col min="13794" max="13794" width="8.7265625" style="1"/>
    <col min="13795" max="13795" width="9.81640625" style="1" customWidth="1"/>
    <col min="13796" max="13796" width="13.7265625" style="1" customWidth="1"/>
    <col min="13797" max="13797" width="12" style="1" customWidth="1"/>
    <col min="13798" max="13798" width="10.1796875" style="1" customWidth="1"/>
    <col min="13799" max="13799" width="19.1796875" style="1" customWidth="1"/>
    <col min="13800" max="13800" width="13.81640625" style="1" customWidth="1"/>
    <col min="13801" max="13801" width="10.7265625" style="1" customWidth="1"/>
    <col min="13802" max="13802" width="25.26953125" style="1" customWidth="1"/>
    <col min="13803" max="13811" width="10.7265625" style="1" customWidth="1"/>
    <col min="13812" max="13834" width="10.1796875" style="1" customWidth="1"/>
    <col min="13835" max="14032" width="8.7265625" style="1"/>
    <col min="14033" max="14033" width="11" style="1" customWidth="1"/>
    <col min="14034" max="14034" width="0.54296875" style="1" customWidth="1"/>
    <col min="14035" max="14035" width="26.54296875" style="1" customWidth="1"/>
    <col min="14036" max="14041" width="0" style="1" hidden="1" customWidth="1"/>
    <col min="14042" max="14042" width="8.7265625" style="1" customWidth="1"/>
    <col min="14043" max="14048" width="8.81640625" style="1" customWidth="1"/>
    <col min="14049" max="14049" width="9.81640625" style="1" customWidth="1"/>
    <col min="14050" max="14050" width="8.7265625" style="1"/>
    <col min="14051" max="14051" width="9.81640625" style="1" customWidth="1"/>
    <col min="14052" max="14052" width="13.7265625" style="1" customWidth="1"/>
    <col min="14053" max="14053" width="12" style="1" customWidth="1"/>
    <col min="14054" max="14054" width="10.1796875" style="1" customWidth="1"/>
    <col min="14055" max="14055" width="19.1796875" style="1" customWidth="1"/>
    <col min="14056" max="14056" width="13.81640625" style="1" customWidth="1"/>
    <col min="14057" max="14057" width="10.7265625" style="1" customWidth="1"/>
    <col min="14058" max="14058" width="25.26953125" style="1" customWidth="1"/>
    <col min="14059" max="14067" width="10.7265625" style="1" customWidth="1"/>
    <col min="14068" max="14090" width="10.1796875" style="1" customWidth="1"/>
    <col min="14091" max="14288" width="8.7265625" style="1"/>
    <col min="14289" max="14289" width="11" style="1" customWidth="1"/>
    <col min="14290" max="14290" width="0.54296875" style="1" customWidth="1"/>
    <col min="14291" max="14291" width="26.54296875" style="1" customWidth="1"/>
    <col min="14292" max="14297" width="0" style="1" hidden="1" customWidth="1"/>
    <col min="14298" max="14298" width="8.7265625" style="1" customWidth="1"/>
    <col min="14299" max="14304" width="8.81640625" style="1" customWidth="1"/>
    <col min="14305" max="14305" width="9.81640625" style="1" customWidth="1"/>
    <col min="14306" max="14306" width="8.7265625" style="1"/>
    <col min="14307" max="14307" width="9.81640625" style="1" customWidth="1"/>
    <col min="14308" max="14308" width="13.7265625" style="1" customWidth="1"/>
    <col min="14309" max="14309" width="12" style="1" customWidth="1"/>
    <col min="14310" max="14310" width="10.1796875" style="1" customWidth="1"/>
    <col min="14311" max="14311" width="19.1796875" style="1" customWidth="1"/>
    <col min="14312" max="14312" width="13.81640625" style="1" customWidth="1"/>
    <col min="14313" max="14313" width="10.7265625" style="1" customWidth="1"/>
    <col min="14314" max="14314" width="25.26953125" style="1" customWidth="1"/>
    <col min="14315" max="14323" width="10.7265625" style="1" customWidth="1"/>
    <col min="14324" max="14346" width="10.1796875" style="1" customWidth="1"/>
    <col min="14347" max="14544" width="8.7265625" style="1"/>
    <col min="14545" max="14545" width="11" style="1" customWidth="1"/>
    <col min="14546" max="14546" width="0.54296875" style="1" customWidth="1"/>
    <col min="14547" max="14547" width="26.54296875" style="1" customWidth="1"/>
    <col min="14548" max="14553" width="0" style="1" hidden="1" customWidth="1"/>
    <col min="14554" max="14554" width="8.7265625" style="1" customWidth="1"/>
    <col min="14555" max="14560" width="8.81640625" style="1" customWidth="1"/>
    <col min="14561" max="14561" width="9.81640625" style="1" customWidth="1"/>
    <col min="14562" max="14562" width="8.7265625" style="1"/>
    <col min="14563" max="14563" width="9.81640625" style="1" customWidth="1"/>
    <col min="14564" max="14564" width="13.7265625" style="1" customWidth="1"/>
    <col min="14565" max="14565" width="12" style="1" customWidth="1"/>
    <col min="14566" max="14566" width="10.1796875" style="1" customWidth="1"/>
    <col min="14567" max="14567" width="19.1796875" style="1" customWidth="1"/>
    <col min="14568" max="14568" width="13.81640625" style="1" customWidth="1"/>
    <col min="14569" max="14569" width="10.7265625" style="1" customWidth="1"/>
    <col min="14570" max="14570" width="25.26953125" style="1" customWidth="1"/>
    <col min="14571" max="14579" width="10.7265625" style="1" customWidth="1"/>
    <col min="14580" max="14602" width="10.1796875" style="1" customWidth="1"/>
    <col min="14603" max="14800" width="8.7265625" style="1"/>
    <col min="14801" max="14801" width="11" style="1" customWidth="1"/>
    <col min="14802" max="14802" width="0.54296875" style="1" customWidth="1"/>
    <col min="14803" max="14803" width="26.54296875" style="1" customWidth="1"/>
    <col min="14804" max="14809" width="0" style="1" hidden="1" customWidth="1"/>
    <col min="14810" max="14810" width="8.7265625" style="1" customWidth="1"/>
    <col min="14811" max="14816" width="8.81640625" style="1" customWidth="1"/>
    <col min="14817" max="14817" width="9.81640625" style="1" customWidth="1"/>
    <col min="14818" max="14818" width="8.7265625" style="1"/>
    <col min="14819" max="14819" width="9.81640625" style="1" customWidth="1"/>
    <col min="14820" max="14820" width="13.7265625" style="1" customWidth="1"/>
    <col min="14821" max="14821" width="12" style="1" customWidth="1"/>
    <col min="14822" max="14822" width="10.1796875" style="1" customWidth="1"/>
    <col min="14823" max="14823" width="19.1796875" style="1" customWidth="1"/>
    <col min="14824" max="14824" width="13.81640625" style="1" customWidth="1"/>
    <col min="14825" max="14825" width="10.7265625" style="1" customWidth="1"/>
    <col min="14826" max="14826" width="25.26953125" style="1" customWidth="1"/>
    <col min="14827" max="14835" width="10.7265625" style="1" customWidth="1"/>
    <col min="14836" max="14858" width="10.1796875" style="1" customWidth="1"/>
    <col min="14859" max="15056" width="8.7265625" style="1"/>
    <col min="15057" max="15057" width="11" style="1" customWidth="1"/>
    <col min="15058" max="15058" width="0.54296875" style="1" customWidth="1"/>
    <col min="15059" max="15059" width="26.54296875" style="1" customWidth="1"/>
    <col min="15060" max="15065" width="0" style="1" hidden="1" customWidth="1"/>
    <col min="15066" max="15066" width="8.7265625" style="1" customWidth="1"/>
    <col min="15067" max="15072" width="8.81640625" style="1" customWidth="1"/>
    <col min="15073" max="15073" width="9.81640625" style="1" customWidth="1"/>
    <col min="15074" max="15074" width="8.7265625" style="1"/>
    <col min="15075" max="15075" width="9.81640625" style="1" customWidth="1"/>
    <col min="15076" max="15076" width="13.7265625" style="1" customWidth="1"/>
    <col min="15077" max="15077" width="12" style="1" customWidth="1"/>
    <col min="15078" max="15078" width="10.1796875" style="1" customWidth="1"/>
    <col min="15079" max="15079" width="19.1796875" style="1" customWidth="1"/>
    <col min="15080" max="15080" width="13.81640625" style="1" customWidth="1"/>
    <col min="15081" max="15081" width="10.7265625" style="1" customWidth="1"/>
    <col min="15082" max="15082" width="25.26953125" style="1" customWidth="1"/>
    <col min="15083" max="15091" width="10.7265625" style="1" customWidth="1"/>
    <col min="15092" max="15114" width="10.1796875" style="1" customWidth="1"/>
    <col min="15115" max="15312" width="8.7265625" style="1"/>
    <col min="15313" max="15313" width="11" style="1" customWidth="1"/>
    <col min="15314" max="15314" width="0.54296875" style="1" customWidth="1"/>
    <col min="15315" max="15315" width="26.54296875" style="1" customWidth="1"/>
    <col min="15316" max="15321" width="0" style="1" hidden="1" customWidth="1"/>
    <col min="15322" max="15322" width="8.7265625" style="1" customWidth="1"/>
    <col min="15323" max="15328" width="8.81640625" style="1" customWidth="1"/>
    <col min="15329" max="15329" width="9.81640625" style="1" customWidth="1"/>
    <col min="15330" max="15330" width="8.7265625" style="1"/>
    <col min="15331" max="15331" width="9.81640625" style="1" customWidth="1"/>
    <col min="15332" max="15332" width="13.7265625" style="1" customWidth="1"/>
    <col min="15333" max="15333" width="12" style="1" customWidth="1"/>
    <col min="15334" max="15334" width="10.1796875" style="1" customWidth="1"/>
    <col min="15335" max="15335" width="19.1796875" style="1" customWidth="1"/>
    <col min="15336" max="15336" width="13.81640625" style="1" customWidth="1"/>
    <col min="15337" max="15337" width="10.7265625" style="1" customWidth="1"/>
    <col min="15338" max="15338" width="25.26953125" style="1" customWidth="1"/>
    <col min="15339" max="15347" width="10.7265625" style="1" customWidth="1"/>
    <col min="15348" max="15370" width="10.1796875" style="1" customWidth="1"/>
    <col min="15371" max="15568" width="8.7265625" style="1"/>
    <col min="15569" max="15569" width="11" style="1" customWidth="1"/>
    <col min="15570" max="15570" width="0.54296875" style="1" customWidth="1"/>
    <col min="15571" max="15571" width="26.54296875" style="1" customWidth="1"/>
    <col min="15572" max="15577" width="0" style="1" hidden="1" customWidth="1"/>
    <col min="15578" max="15578" width="8.7265625" style="1" customWidth="1"/>
    <col min="15579" max="15584" width="8.81640625" style="1" customWidth="1"/>
    <col min="15585" max="15585" width="9.81640625" style="1" customWidth="1"/>
    <col min="15586" max="15586" width="8.7265625" style="1"/>
    <col min="15587" max="15587" width="9.81640625" style="1" customWidth="1"/>
    <col min="15588" max="15588" width="13.7265625" style="1" customWidth="1"/>
    <col min="15589" max="15589" width="12" style="1" customWidth="1"/>
    <col min="15590" max="15590" width="10.1796875" style="1" customWidth="1"/>
    <col min="15591" max="15591" width="19.1796875" style="1" customWidth="1"/>
    <col min="15592" max="15592" width="13.81640625" style="1" customWidth="1"/>
    <col min="15593" max="15593" width="10.7265625" style="1" customWidth="1"/>
    <col min="15594" max="15594" width="25.26953125" style="1" customWidth="1"/>
    <col min="15595" max="15603" width="10.7265625" style="1" customWidth="1"/>
    <col min="15604" max="15626" width="10.1796875" style="1" customWidth="1"/>
    <col min="15627" max="15824" width="8.7265625" style="1"/>
    <col min="15825" max="15825" width="11" style="1" customWidth="1"/>
    <col min="15826" max="15826" width="0.54296875" style="1" customWidth="1"/>
    <col min="15827" max="15827" width="26.54296875" style="1" customWidth="1"/>
    <col min="15828" max="15833" width="0" style="1" hidden="1" customWidth="1"/>
    <col min="15834" max="15834" width="8.7265625" style="1" customWidth="1"/>
    <col min="15835" max="15840" width="8.81640625" style="1" customWidth="1"/>
    <col min="15841" max="15841" width="9.81640625" style="1" customWidth="1"/>
    <col min="15842" max="15842" width="8.7265625" style="1"/>
    <col min="15843" max="15843" width="9.81640625" style="1" customWidth="1"/>
    <col min="15844" max="15844" width="13.7265625" style="1" customWidth="1"/>
    <col min="15845" max="15845" width="12" style="1" customWidth="1"/>
    <col min="15846" max="15846" width="10.1796875" style="1" customWidth="1"/>
    <col min="15847" max="15847" width="19.1796875" style="1" customWidth="1"/>
    <col min="15848" max="15848" width="13.81640625" style="1" customWidth="1"/>
    <col min="15849" max="15849" width="10.7265625" style="1" customWidth="1"/>
    <col min="15850" max="15850" width="25.26953125" style="1" customWidth="1"/>
    <col min="15851" max="15859" width="10.7265625" style="1" customWidth="1"/>
    <col min="15860" max="15882" width="10.1796875" style="1" customWidth="1"/>
    <col min="15883" max="16080" width="8.7265625" style="1"/>
    <col min="16081" max="16081" width="11" style="1" customWidth="1"/>
    <col min="16082" max="16082" width="0.54296875" style="1" customWidth="1"/>
    <col min="16083" max="16083" width="26.54296875" style="1" customWidth="1"/>
    <col min="16084" max="16089" width="0" style="1" hidden="1" customWidth="1"/>
    <col min="16090" max="16090" width="8.7265625" style="1" customWidth="1"/>
    <col min="16091" max="16096" width="8.81640625" style="1" customWidth="1"/>
    <col min="16097" max="16097" width="9.81640625" style="1" customWidth="1"/>
    <col min="16098" max="16098" width="8.7265625" style="1"/>
    <col min="16099" max="16099" width="9.81640625" style="1" customWidth="1"/>
    <col min="16100" max="16100" width="13.7265625" style="1" customWidth="1"/>
    <col min="16101" max="16101" width="12" style="1" customWidth="1"/>
    <col min="16102" max="16102" width="10.1796875" style="1" customWidth="1"/>
    <col min="16103" max="16103" width="19.1796875" style="1" customWidth="1"/>
    <col min="16104" max="16104" width="13.81640625" style="1" customWidth="1"/>
    <col min="16105" max="16105" width="10.7265625" style="1" customWidth="1"/>
    <col min="16106" max="16106" width="25.26953125" style="1" customWidth="1"/>
    <col min="16107" max="16115" width="10.7265625" style="1" customWidth="1"/>
    <col min="16116" max="16138" width="10.1796875" style="1" customWidth="1"/>
    <col min="16139" max="16384" width="8.7265625" style="1"/>
  </cols>
  <sheetData>
    <row r="1" spans="1:16" s="16" customFormat="1" ht="39" x14ac:dyDescent="0.3">
      <c r="A1" s="11" t="s">
        <v>4</v>
      </c>
      <c r="B1" s="68" t="s">
        <v>90</v>
      </c>
      <c r="C1" s="69">
        <v>2014</v>
      </c>
      <c r="D1" s="6">
        <v>2015</v>
      </c>
      <c r="E1" s="6">
        <v>2020</v>
      </c>
      <c r="F1" s="12">
        <v>2025</v>
      </c>
      <c r="G1" s="70" t="s">
        <v>91</v>
      </c>
      <c r="H1" s="12">
        <v>2030</v>
      </c>
      <c r="I1" s="70" t="s">
        <v>92</v>
      </c>
      <c r="J1" s="12">
        <v>2035</v>
      </c>
      <c r="K1" s="12">
        <v>2040</v>
      </c>
      <c r="L1" s="12">
        <v>2045</v>
      </c>
      <c r="M1" s="91" t="s">
        <v>97</v>
      </c>
      <c r="N1" s="91" t="s">
        <v>98</v>
      </c>
      <c r="O1" s="80" t="s">
        <v>99</v>
      </c>
      <c r="P1" s="80" t="s">
        <v>100</v>
      </c>
    </row>
    <row r="2" spans="1:16" s="16" customFormat="1" x14ac:dyDescent="0.3">
      <c r="A2" s="19" t="s">
        <v>9</v>
      </c>
      <c r="B2" s="71">
        <v>11001</v>
      </c>
      <c r="C2" s="72">
        <f t="shared" ref="C2:C16" si="0">TREND(D2:E2,$D$1:$E$1,$C$1)</f>
        <v>660.77620000000024</v>
      </c>
      <c r="D2" s="17">
        <v>672.23</v>
      </c>
      <c r="E2" s="17">
        <v>729.49900000000002</v>
      </c>
      <c r="F2" s="17">
        <v>787.04499999999996</v>
      </c>
      <c r="G2" s="73">
        <f t="shared" ref="G2:G17" si="1">F2/C2</f>
        <v>1.1910916283001713</v>
      </c>
      <c r="H2" s="17">
        <v>842.09</v>
      </c>
      <c r="I2" s="73">
        <f t="shared" ref="I2:I17" si="2">H2/C2</f>
        <v>1.2743951734339096</v>
      </c>
      <c r="J2" s="17">
        <v>893.89800000000002</v>
      </c>
      <c r="K2" s="17">
        <v>940.68700000000001</v>
      </c>
      <c r="L2" s="17">
        <v>987.21299999999997</v>
      </c>
      <c r="M2" s="92">
        <v>1.1911997987819782</v>
      </c>
      <c r="N2" s="92">
        <v>1.274492800735137</v>
      </c>
      <c r="O2" s="86">
        <f>G2-M2</f>
        <v>-1.0817048180689071E-4</v>
      </c>
      <c r="P2" s="86">
        <f>I2-N2</f>
        <v>-9.7627301227420915E-5</v>
      </c>
    </row>
    <row r="3" spans="1:16" s="31" customFormat="1" x14ac:dyDescent="0.3">
      <c r="A3" s="19" t="s">
        <v>94</v>
      </c>
      <c r="B3" s="74">
        <v>24009</v>
      </c>
      <c r="C3" s="72">
        <f t="shared" si="0"/>
        <v>89.860000000000127</v>
      </c>
      <c r="D3" s="17">
        <v>90.65</v>
      </c>
      <c r="E3" s="17">
        <v>94.6</v>
      </c>
      <c r="F3" s="17">
        <v>97.35</v>
      </c>
      <c r="G3" s="73">
        <f t="shared" si="1"/>
        <v>1.0833518807033147</v>
      </c>
      <c r="H3" s="17">
        <v>99.2</v>
      </c>
      <c r="I3" s="73">
        <f t="shared" si="2"/>
        <v>1.1039394613843743</v>
      </c>
      <c r="J3" s="17">
        <v>101.05</v>
      </c>
      <c r="K3" s="17">
        <v>101.45</v>
      </c>
      <c r="L3" s="17">
        <v>101.85</v>
      </c>
      <c r="M3" s="92">
        <v>1.0824345146379029</v>
      </c>
      <c r="N3" s="92">
        <v>1.1027955095751691</v>
      </c>
      <c r="O3" s="86">
        <f t="shared" ref="O3:O16" si="3">G3-M3</f>
        <v>9.1736606541181764E-4</v>
      </c>
      <c r="P3" s="86">
        <f t="shared" ref="P3:P16" si="4">I3-N3</f>
        <v>1.1439518092051237E-3</v>
      </c>
    </row>
    <row r="4" spans="1:16" s="16" customFormat="1" x14ac:dyDescent="0.3">
      <c r="A4" s="19" t="s">
        <v>14</v>
      </c>
      <c r="B4" s="74">
        <v>24017</v>
      </c>
      <c r="C4" s="72">
        <f t="shared" si="0"/>
        <v>147.53000000000065</v>
      </c>
      <c r="D4" s="17">
        <v>150.78100000000001</v>
      </c>
      <c r="E4" s="17">
        <v>167.036</v>
      </c>
      <c r="F4" s="17">
        <v>178.238</v>
      </c>
      <c r="G4" s="73">
        <f t="shared" si="1"/>
        <v>1.208147495424654</v>
      </c>
      <c r="H4" s="17">
        <v>194.67099999999999</v>
      </c>
      <c r="I4" s="73">
        <f t="shared" si="2"/>
        <v>1.3195350098285035</v>
      </c>
      <c r="J4" s="17">
        <v>207.51900000000001</v>
      </c>
      <c r="K4" s="17">
        <v>218.57499999999999</v>
      </c>
      <c r="L4" s="17">
        <v>236.47900000000001</v>
      </c>
      <c r="M4" s="92">
        <v>1.208147495424654</v>
      </c>
      <c r="N4" s="92">
        <v>1.3195350098285035</v>
      </c>
      <c r="O4" s="86">
        <f t="shared" si="3"/>
        <v>0</v>
      </c>
      <c r="P4" s="86">
        <f t="shared" si="4"/>
        <v>0</v>
      </c>
    </row>
    <row r="5" spans="1:16" s="16" customFormat="1" x14ac:dyDescent="0.3">
      <c r="A5" s="19" t="s">
        <v>17</v>
      </c>
      <c r="B5" s="74">
        <v>24021</v>
      </c>
      <c r="C5" s="72">
        <f t="shared" si="0"/>
        <v>243.00979999999981</v>
      </c>
      <c r="D5" s="17">
        <v>246.499</v>
      </c>
      <c r="E5" s="17">
        <v>263.94499999999999</v>
      </c>
      <c r="F5" s="17">
        <v>284.26900000000001</v>
      </c>
      <c r="G5" s="73">
        <f t="shared" si="1"/>
        <v>1.1697840992420891</v>
      </c>
      <c r="H5" s="17">
        <v>304.452</v>
      </c>
      <c r="I5" s="73">
        <f t="shared" si="2"/>
        <v>1.2528383628972997</v>
      </c>
      <c r="J5" s="17">
        <v>319.36099999999999</v>
      </c>
      <c r="K5" s="17">
        <v>332.15100000000001</v>
      </c>
      <c r="L5" s="17">
        <v>344.13799999999998</v>
      </c>
      <c r="M5" s="92">
        <v>1.1917401743047411</v>
      </c>
      <c r="N5" s="92">
        <v>1.2532199152584302</v>
      </c>
      <c r="O5" s="87">
        <f t="shared" si="3"/>
        <v>-2.1956075062651959E-2</v>
      </c>
      <c r="P5" s="87">
        <f t="shared" si="4"/>
        <v>-3.8155236113057711E-4</v>
      </c>
    </row>
    <row r="6" spans="1:16" s="31" customFormat="1" x14ac:dyDescent="0.3">
      <c r="A6" s="19" t="s">
        <v>16</v>
      </c>
      <c r="B6" s="71">
        <v>24031</v>
      </c>
      <c r="C6" s="72">
        <f t="shared" si="0"/>
        <v>1007.9238000000005</v>
      </c>
      <c r="D6" s="17">
        <v>1015.2670000000001</v>
      </c>
      <c r="E6" s="17">
        <v>1051.9829999999999</v>
      </c>
      <c r="F6" s="17">
        <v>1087.2860000000001</v>
      </c>
      <c r="G6" s="73">
        <f t="shared" si="1"/>
        <v>1.0787382935098859</v>
      </c>
      <c r="H6" s="17">
        <v>1128.7860000000001</v>
      </c>
      <c r="I6" s="73">
        <f t="shared" si="2"/>
        <v>1.1199120409697634</v>
      </c>
      <c r="J6" s="17">
        <v>1167.7090000000001</v>
      </c>
      <c r="K6" s="17">
        <v>1197.1310000000001</v>
      </c>
      <c r="L6" s="17">
        <v>1223.335</v>
      </c>
      <c r="M6" s="92">
        <v>1.078712361956222</v>
      </c>
      <c r="N6" s="92">
        <v>1.1199496390101242</v>
      </c>
      <c r="O6" s="86">
        <f t="shared" si="3"/>
        <v>2.5931553663927076E-5</v>
      </c>
      <c r="P6" s="86">
        <f t="shared" si="4"/>
        <v>-3.7598040360853346E-5</v>
      </c>
    </row>
    <row r="7" spans="1:16" s="16" customFormat="1" x14ac:dyDescent="0.3">
      <c r="A7" s="19" t="s">
        <v>60</v>
      </c>
      <c r="B7" s="74">
        <v>24033</v>
      </c>
      <c r="C7" s="72">
        <f t="shared" si="0"/>
        <v>900.6872000000003</v>
      </c>
      <c r="D7" s="17">
        <v>904.43</v>
      </c>
      <c r="E7" s="17">
        <v>923.14400000000001</v>
      </c>
      <c r="F7" s="17">
        <v>938.02300000000002</v>
      </c>
      <c r="G7" s="73">
        <f t="shared" si="1"/>
        <v>1.0414525708814333</v>
      </c>
      <c r="H7" s="17">
        <v>952.95500000000004</v>
      </c>
      <c r="I7" s="73">
        <f t="shared" si="2"/>
        <v>1.0580310234230039</v>
      </c>
      <c r="J7" s="17">
        <v>967.84199999999998</v>
      </c>
      <c r="K7" s="17">
        <v>982.38499999999999</v>
      </c>
      <c r="L7" s="17">
        <v>995.87599999999998</v>
      </c>
      <c r="M7" s="92">
        <v>1.0414525708814333</v>
      </c>
      <c r="N7" s="92">
        <v>1.0580310234230039</v>
      </c>
      <c r="O7" s="86">
        <f t="shared" si="3"/>
        <v>0</v>
      </c>
      <c r="P7" s="86">
        <f t="shared" si="4"/>
        <v>0</v>
      </c>
    </row>
    <row r="8" spans="1:16" s="16" customFormat="1" x14ac:dyDescent="0.3">
      <c r="A8" s="19" t="s">
        <v>58</v>
      </c>
      <c r="B8" s="71">
        <v>51013</v>
      </c>
      <c r="C8" s="72">
        <f t="shared" si="0"/>
        <v>216.66240000000016</v>
      </c>
      <c r="D8" s="17">
        <v>219.09200000000001</v>
      </c>
      <c r="E8" s="17">
        <v>231.24</v>
      </c>
      <c r="F8" s="17">
        <v>249.21799999999999</v>
      </c>
      <c r="G8" s="73">
        <f t="shared" si="1"/>
        <v>1.1502595743423862</v>
      </c>
      <c r="H8" s="17">
        <v>261.62900000000002</v>
      </c>
      <c r="I8" s="73">
        <f t="shared" si="2"/>
        <v>1.2075422408318186</v>
      </c>
      <c r="J8" s="17">
        <v>266.30200000000002</v>
      </c>
      <c r="K8" s="17">
        <v>278.05500000000001</v>
      </c>
      <c r="L8" s="17">
        <v>289.49799999999999</v>
      </c>
      <c r="M8" s="92">
        <v>1.1224042493094508</v>
      </c>
      <c r="N8" s="92">
        <v>1.1739019988334944</v>
      </c>
      <c r="O8" s="87">
        <f t="shared" si="3"/>
        <v>2.7855325032935419E-2</v>
      </c>
      <c r="P8" s="87">
        <f t="shared" si="4"/>
        <v>3.3640241998324161E-2</v>
      </c>
    </row>
    <row r="9" spans="1:16" s="16" customFormat="1" x14ac:dyDescent="0.3">
      <c r="A9" s="19" t="s">
        <v>95</v>
      </c>
      <c r="B9" s="71">
        <v>51059</v>
      </c>
      <c r="C9" s="72">
        <f t="shared" si="0"/>
        <v>1115.9881999999998</v>
      </c>
      <c r="D9" s="17">
        <v>1125.3879999999999</v>
      </c>
      <c r="E9" s="17">
        <v>1172.3869999999999</v>
      </c>
      <c r="F9" s="17">
        <v>1207.759</v>
      </c>
      <c r="G9" s="73">
        <f t="shared" si="1"/>
        <v>1.0822327691278459</v>
      </c>
      <c r="H9" s="17">
        <v>1255.74</v>
      </c>
      <c r="I9" s="73">
        <f t="shared" si="2"/>
        <v>1.125226951324396</v>
      </c>
      <c r="J9" s="17">
        <v>1314.307</v>
      </c>
      <c r="K9" s="17">
        <v>1362.4760000000001</v>
      </c>
      <c r="L9" s="17">
        <v>1406.739</v>
      </c>
      <c r="M9" s="92">
        <v>1.0851905713212844</v>
      </c>
      <c r="N9" s="92">
        <v>1.1312781126040894</v>
      </c>
      <c r="O9" s="86">
        <f t="shared" si="3"/>
        <v>-2.9578021934384413E-3</v>
      </c>
      <c r="P9" s="87">
        <f t="shared" si="4"/>
        <v>-6.0511612796934067E-3</v>
      </c>
    </row>
    <row r="10" spans="1:16" s="16" customFormat="1" x14ac:dyDescent="0.3">
      <c r="A10" s="19" t="s">
        <v>22</v>
      </c>
      <c r="B10" s="74">
        <v>51107</v>
      </c>
      <c r="C10" s="72">
        <f t="shared" si="0"/>
        <v>357.77480000000287</v>
      </c>
      <c r="D10" s="17">
        <v>368.65300000000002</v>
      </c>
      <c r="E10" s="17">
        <v>423.04399999999998</v>
      </c>
      <c r="F10" s="17">
        <v>466.86</v>
      </c>
      <c r="G10" s="73">
        <f t="shared" si="1"/>
        <v>1.3048990594083101</v>
      </c>
      <c r="H10" s="17">
        <v>508.36200000000002</v>
      </c>
      <c r="I10" s="73">
        <f t="shared" si="2"/>
        <v>1.4208994037590013</v>
      </c>
      <c r="J10" s="17">
        <v>484.41</v>
      </c>
      <c r="K10" s="17">
        <v>492.517</v>
      </c>
      <c r="L10" s="17">
        <v>497.488</v>
      </c>
      <c r="M10" s="92">
        <v>1.2769337896247506</v>
      </c>
      <c r="N10" s="92">
        <v>1.3323454567584647</v>
      </c>
      <c r="O10" s="87">
        <f t="shared" si="3"/>
        <v>2.796526978355951E-2</v>
      </c>
      <c r="P10" s="87">
        <f t="shared" si="4"/>
        <v>8.8553947000536537E-2</v>
      </c>
    </row>
    <row r="11" spans="1:16" s="31" customFormat="1" x14ac:dyDescent="0.3">
      <c r="A11" s="19" t="s">
        <v>20</v>
      </c>
      <c r="B11" s="71">
        <v>51153</v>
      </c>
      <c r="C11" s="72">
        <f t="shared" si="0"/>
        <v>440.12940000000162</v>
      </c>
      <c r="D11" s="17">
        <v>444.83300000000003</v>
      </c>
      <c r="E11" s="17">
        <v>468.351</v>
      </c>
      <c r="F11" s="17">
        <v>504.23399999999998</v>
      </c>
      <c r="G11" s="73">
        <f t="shared" si="1"/>
        <v>1.1456494385514762</v>
      </c>
      <c r="H11" s="17">
        <v>530.27800000000002</v>
      </c>
      <c r="I11" s="73">
        <f t="shared" si="2"/>
        <v>1.2048229452520056</v>
      </c>
      <c r="J11" s="17">
        <v>541.928</v>
      </c>
      <c r="K11" s="17">
        <v>558.93100000000004</v>
      </c>
      <c r="L11" s="17">
        <v>572.84900000000005</v>
      </c>
      <c r="M11" s="92">
        <v>1.1700346416243155</v>
      </c>
      <c r="N11" s="92">
        <v>1.2278884627325741</v>
      </c>
      <c r="O11" s="87">
        <f t="shared" si="3"/>
        <v>-2.4385203072839312E-2</v>
      </c>
      <c r="P11" s="87">
        <f t="shared" si="4"/>
        <v>-2.3065517480568509E-2</v>
      </c>
    </row>
    <row r="12" spans="1:16" s="16" customFormat="1" x14ac:dyDescent="0.3">
      <c r="A12" s="19" t="s">
        <v>13</v>
      </c>
      <c r="B12" s="71">
        <v>51510</v>
      </c>
      <c r="C12" s="72">
        <f t="shared" si="0"/>
        <v>143.4989999999998</v>
      </c>
      <c r="D12" s="17">
        <v>147.83500000000001</v>
      </c>
      <c r="E12" s="17">
        <v>169.51499999999999</v>
      </c>
      <c r="F12" s="17">
        <v>185.536</v>
      </c>
      <c r="G12" s="73">
        <f t="shared" si="1"/>
        <v>1.2929428079638203</v>
      </c>
      <c r="H12" s="17">
        <v>197.72200000000001</v>
      </c>
      <c r="I12" s="73">
        <f t="shared" si="2"/>
        <v>1.3778632603711545</v>
      </c>
      <c r="J12" s="17">
        <v>180.46299999999999</v>
      </c>
      <c r="K12" s="17">
        <v>190.82400000000001</v>
      </c>
      <c r="L12" s="17">
        <v>208.45099999999999</v>
      </c>
      <c r="M12" s="92">
        <v>1.1525621743013326</v>
      </c>
      <c r="N12" s="92">
        <v>1.1887941082169273</v>
      </c>
      <c r="O12" s="87">
        <f t="shared" si="3"/>
        <v>0.14038063366248776</v>
      </c>
      <c r="P12" s="87">
        <f t="shared" si="4"/>
        <v>0.18906915215422715</v>
      </c>
    </row>
    <row r="13" spans="1:16" s="16" customFormat="1" x14ac:dyDescent="0.3">
      <c r="A13" s="19" t="s">
        <v>10</v>
      </c>
      <c r="B13" s="71">
        <v>51600</v>
      </c>
      <c r="C13" s="72">
        <f t="shared" si="0"/>
        <v>23.750800000000027</v>
      </c>
      <c r="D13" s="17">
        <v>24.056999999999999</v>
      </c>
      <c r="E13" s="17">
        <v>25.588000000000001</v>
      </c>
      <c r="F13" s="17">
        <v>29.233000000000001</v>
      </c>
      <c r="G13" s="73">
        <f t="shared" si="1"/>
        <v>1.2308216986375182</v>
      </c>
      <c r="H13" s="17">
        <v>31.565999999999999</v>
      </c>
      <c r="I13" s="73">
        <f t="shared" si="2"/>
        <v>1.3290499688431532</v>
      </c>
      <c r="J13" s="17">
        <v>27.372</v>
      </c>
      <c r="K13" s="17">
        <v>27.853000000000002</v>
      </c>
      <c r="L13" s="17">
        <v>28.334</v>
      </c>
      <c r="M13" s="92">
        <v>1.0820595992857256</v>
      </c>
      <c r="N13" s="92">
        <v>1.1014727805900946</v>
      </c>
      <c r="O13" s="87">
        <f t="shared" si="3"/>
        <v>0.14876209935179263</v>
      </c>
      <c r="P13" s="87">
        <f t="shared" si="4"/>
        <v>0.22757718825305862</v>
      </c>
    </row>
    <row r="14" spans="1:16" s="16" customFormat="1" x14ac:dyDescent="0.3">
      <c r="A14" s="19" t="s">
        <v>8</v>
      </c>
      <c r="B14" s="71">
        <v>51610</v>
      </c>
      <c r="C14" s="72">
        <f t="shared" si="0"/>
        <v>13.239400000000046</v>
      </c>
      <c r="D14" s="17">
        <v>13.63</v>
      </c>
      <c r="E14" s="17">
        <v>15.583</v>
      </c>
      <c r="F14" s="17">
        <v>18.356999999999999</v>
      </c>
      <c r="G14" s="73">
        <f t="shared" si="1"/>
        <v>1.3865431968216033</v>
      </c>
      <c r="H14" s="17">
        <v>20.795999999999999</v>
      </c>
      <c r="I14" s="73">
        <f t="shared" si="2"/>
        <v>1.5707660467996984</v>
      </c>
      <c r="J14" s="17">
        <v>17</v>
      </c>
      <c r="K14" s="17">
        <v>17.3</v>
      </c>
      <c r="L14" s="17">
        <v>17.600000000000001</v>
      </c>
      <c r="M14" s="92">
        <v>1.2034161490683286</v>
      </c>
      <c r="N14" s="92">
        <v>1.2732919254658446</v>
      </c>
      <c r="O14" s="87">
        <f t="shared" si="3"/>
        <v>0.18312704775327471</v>
      </c>
      <c r="P14" s="87">
        <f t="shared" si="4"/>
        <v>0.29747412133385387</v>
      </c>
    </row>
    <row r="15" spans="1:16" s="16" customFormat="1" x14ac:dyDescent="0.3">
      <c r="A15" s="19" t="s">
        <v>12</v>
      </c>
      <c r="B15" s="74">
        <v>51683</v>
      </c>
      <c r="C15" s="72">
        <f t="shared" si="0"/>
        <v>41.228800000000035</v>
      </c>
      <c r="D15" s="17">
        <v>41.457999999999998</v>
      </c>
      <c r="E15" s="17">
        <v>42.603999999999999</v>
      </c>
      <c r="F15" s="17">
        <v>45.253</v>
      </c>
      <c r="G15" s="73">
        <f t="shared" si="1"/>
        <v>1.0976065274759381</v>
      </c>
      <c r="H15" s="17">
        <v>46.698999999999998</v>
      </c>
      <c r="I15" s="73">
        <f t="shared" si="2"/>
        <v>1.1326790981061772</v>
      </c>
      <c r="J15" s="17">
        <v>49.029000000000003</v>
      </c>
      <c r="K15" s="17">
        <v>50.581000000000003</v>
      </c>
      <c r="L15" s="17">
        <v>52.133000000000003</v>
      </c>
      <c r="M15" s="92">
        <v>1.0783417342530142</v>
      </c>
      <c r="N15" s="92">
        <v>1.1245783748957794</v>
      </c>
      <c r="O15" s="87">
        <f t="shared" si="3"/>
        <v>1.9264793222923959E-2</v>
      </c>
      <c r="P15" s="87">
        <f t="shared" si="4"/>
        <v>8.1007232103977866E-3</v>
      </c>
    </row>
    <row r="16" spans="1:16" s="31" customFormat="1" x14ac:dyDescent="0.3">
      <c r="A16" s="19" t="s">
        <v>7</v>
      </c>
      <c r="B16" s="74">
        <v>51685</v>
      </c>
      <c r="C16" s="72">
        <f t="shared" si="0"/>
        <v>13.954799999999977</v>
      </c>
      <c r="D16" s="17">
        <v>14.273</v>
      </c>
      <c r="E16" s="17">
        <v>15.864000000000001</v>
      </c>
      <c r="F16" s="17">
        <v>15.864000000000001</v>
      </c>
      <c r="G16" s="73">
        <f t="shared" si="1"/>
        <v>1.1368131395648828</v>
      </c>
      <c r="H16" s="17">
        <v>15.864000000000001</v>
      </c>
      <c r="I16" s="73">
        <f t="shared" si="2"/>
        <v>1.1368131395648828</v>
      </c>
      <c r="J16" s="17">
        <v>15.864000000000001</v>
      </c>
      <c r="K16" s="17">
        <v>15.864000000000001</v>
      </c>
      <c r="L16" s="17">
        <v>15.864000000000001</v>
      </c>
      <c r="M16" s="92">
        <v>1.1368131395648828</v>
      </c>
      <c r="N16" s="92">
        <v>1.1368131395648828</v>
      </c>
      <c r="O16" s="86">
        <f t="shared" si="3"/>
        <v>0</v>
      </c>
      <c r="P16" s="86">
        <f t="shared" si="4"/>
        <v>0</v>
      </c>
    </row>
    <row r="17" spans="1:14" x14ac:dyDescent="0.3">
      <c r="A17" s="1" t="s">
        <v>96</v>
      </c>
      <c r="B17" s="1" t="s">
        <v>101</v>
      </c>
      <c r="C17" s="25">
        <f>SUM(C2:C16)</f>
        <v>5416.0146000000059</v>
      </c>
      <c r="D17" s="25">
        <f t="shared" ref="D17:F17" si="5">SUM(D2:D16)</f>
        <v>5479.0759999999991</v>
      </c>
      <c r="E17" s="25">
        <f t="shared" si="5"/>
        <v>5794.3829999999989</v>
      </c>
      <c r="F17" s="25">
        <f t="shared" si="5"/>
        <v>6094.5249999999996</v>
      </c>
      <c r="G17" s="88">
        <f t="shared" si="1"/>
        <v>1.1252785396848806</v>
      </c>
      <c r="H17" s="25">
        <f>SUM(H2:H16)</f>
        <v>6390.8099999999995</v>
      </c>
      <c r="I17" s="88">
        <f t="shared" si="2"/>
        <v>1.1799838944304162</v>
      </c>
      <c r="J17" s="25"/>
      <c r="K17" s="25"/>
      <c r="L17" s="25"/>
      <c r="M17" s="85"/>
      <c r="N17" s="85"/>
    </row>
    <row r="18" spans="1:14" x14ac:dyDescent="0.3">
      <c r="B18" s="95" t="s">
        <v>102</v>
      </c>
      <c r="G18" s="93">
        <v>1.1206114436170933</v>
      </c>
      <c r="H18" s="93"/>
      <c r="I18" s="93">
        <v>1.1687714629734252</v>
      </c>
    </row>
    <row r="19" spans="1:14" x14ac:dyDescent="0.3">
      <c r="B19" s="42"/>
    </row>
    <row r="20" spans="1:14" x14ac:dyDescent="0.3">
      <c r="B20" s="42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D3BB-A22D-4971-9C9B-D77ECE8137B7}">
  <dimension ref="A1:L20"/>
  <sheetViews>
    <sheetView workbookViewId="0"/>
  </sheetViews>
  <sheetFormatPr defaultRowHeight="13" x14ac:dyDescent="0.3"/>
  <cols>
    <col min="1" max="1" width="19.26953125" style="1" bestFit="1" customWidth="1"/>
    <col min="2" max="2" width="8.81640625" style="1" customWidth="1"/>
    <col min="3" max="3" width="8.7265625" style="1" customWidth="1"/>
    <col min="4" max="6" width="8.81640625" style="1" customWidth="1"/>
    <col min="7" max="7" width="8.81640625" style="75" customWidth="1"/>
    <col min="8" max="11" width="8.81640625" style="1" customWidth="1"/>
    <col min="12" max="12" width="9.81640625" style="1" customWidth="1"/>
    <col min="13" max="208" width="8.7265625" style="1"/>
    <col min="209" max="209" width="11" style="1" customWidth="1"/>
    <col min="210" max="210" width="0.54296875" style="1" customWidth="1"/>
    <col min="211" max="211" width="26.54296875" style="1" customWidth="1"/>
    <col min="212" max="217" width="0" style="1" hidden="1" customWidth="1"/>
    <col min="218" max="218" width="8.7265625" style="1" customWidth="1"/>
    <col min="219" max="224" width="8.81640625" style="1" customWidth="1"/>
    <col min="225" max="225" width="9.81640625" style="1" customWidth="1"/>
    <col min="226" max="226" width="8.7265625" style="1"/>
    <col min="227" max="227" width="9.81640625" style="1" customWidth="1"/>
    <col min="228" max="228" width="13.7265625" style="1" customWidth="1"/>
    <col min="229" max="229" width="12" style="1" customWidth="1"/>
    <col min="230" max="230" width="10.1796875" style="1" customWidth="1"/>
    <col min="231" max="231" width="19.1796875" style="1" customWidth="1"/>
    <col min="232" max="232" width="13.81640625" style="1" customWidth="1"/>
    <col min="233" max="233" width="10.7265625" style="1" customWidth="1"/>
    <col min="234" max="234" width="25.26953125" style="1" customWidth="1"/>
    <col min="235" max="243" width="10.7265625" style="1" customWidth="1"/>
    <col min="244" max="266" width="10.1796875" style="1" customWidth="1"/>
    <col min="267" max="464" width="8.7265625" style="1"/>
    <col min="465" max="465" width="11" style="1" customWidth="1"/>
    <col min="466" max="466" width="0.54296875" style="1" customWidth="1"/>
    <col min="467" max="467" width="26.54296875" style="1" customWidth="1"/>
    <col min="468" max="473" width="0" style="1" hidden="1" customWidth="1"/>
    <col min="474" max="474" width="8.7265625" style="1" customWidth="1"/>
    <col min="475" max="480" width="8.81640625" style="1" customWidth="1"/>
    <col min="481" max="481" width="9.81640625" style="1" customWidth="1"/>
    <col min="482" max="482" width="8.7265625" style="1"/>
    <col min="483" max="483" width="9.81640625" style="1" customWidth="1"/>
    <col min="484" max="484" width="13.7265625" style="1" customWidth="1"/>
    <col min="485" max="485" width="12" style="1" customWidth="1"/>
    <col min="486" max="486" width="10.1796875" style="1" customWidth="1"/>
    <col min="487" max="487" width="19.1796875" style="1" customWidth="1"/>
    <col min="488" max="488" width="13.81640625" style="1" customWidth="1"/>
    <col min="489" max="489" width="10.7265625" style="1" customWidth="1"/>
    <col min="490" max="490" width="25.26953125" style="1" customWidth="1"/>
    <col min="491" max="499" width="10.7265625" style="1" customWidth="1"/>
    <col min="500" max="522" width="10.1796875" style="1" customWidth="1"/>
    <col min="523" max="720" width="8.7265625" style="1"/>
    <col min="721" max="721" width="11" style="1" customWidth="1"/>
    <col min="722" max="722" width="0.54296875" style="1" customWidth="1"/>
    <col min="723" max="723" width="26.54296875" style="1" customWidth="1"/>
    <col min="724" max="729" width="0" style="1" hidden="1" customWidth="1"/>
    <col min="730" max="730" width="8.7265625" style="1" customWidth="1"/>
    <col min="731" max="736" width="8.81640625" style="1" customWidth="1"/>
    <col min="737" max="737" width="9.81640625" style="1" customWidth="1"/>
    <col min="738" max="738" width="8.7265625" style="1"/>
    <col min="739" max="739" width="9.81640625" style="1" customWidth="1"/>
    <col min="740" max="740" width="13.7265625" style="1" customWidth="1"/>
    <col min="741" max="741" width="12" style="1" customWidth="1"/>
    <col min="742" max="742" width="10.1796875" style="1" customWidth="1"/>
    <col min="743" max="743" width="19.1796875" style="1" customWidth="1"/>
    <col min="744" max="744" width="13.81640625" style="1" customWidth="1"/>
    <col min="745" max="745" width="10.7265625" style="1" customWidth="1"/>
    <col min="746" max="746" width="25.26953125" style="1" customWidth="1"/>
    <col min="747" max="755" width="10.7265625" style="1" customWidth="1"/>
    <col min="756" max="778" width="10.1796875" style="1" customWidth="1"/>
    <col min="779" max="976" width="8.7265625" style="1"/>
    <col min="977" max="977" width="11" style="1" customWidth="1"/>
    <col min="978" max="978" width="0.54296875" style="1" customWidth="1"/>
    <col min="979" max="979" width="26.54296875" style="1" customWidth="1"/>
    <col min="980" max="985" width="0" style="1" hidden="1" customWidth="1"/>
    <col min="986" max="986" width="8.7265625" style="1" customWidth="1"/>
    <col min="987" max="992" width="8.81640625" style="1" customWidth="1"/>
    <col min="993" max="993" width="9.81640625" style="1" customWidth="1"/>
    <col min="994" max="994" width="8.7265625" style="1"/>
    <col min="995" max="995" width="9.81640625" style="1" customWidth="1"/>
    <col min="996" max="996" width="13.7265625" style="1" customWidth="1"/>
    <col min="997" max="997" width="12" style="1" customWidth="1"/>
    <col min="998" max="998" width="10.1796875" style="1" customWidth="1"/>
    <col min="999" max="999" width="19.1796875" style="1" customWidth="1"/>
    <col min="1000" max="1000" width="13.81640625" style="1" customWidth="1"/>
    <col min="1001" max="1001" width="10.7265625" style="1" customWidth="1"/>
    <col min="1002" max="1002" width="25.26953125" style="1" customWidth="1"/>
    <col min="1003" max="1011" width="10.7265625" style="1" customWidth="1"/>
    <col min="1012" max="1034" width="10.1796875" style="1" customWidth="1"/>
    <col min="1035" max="1232" width="8.7265625" style="1"/>
    <col min="1233" max="1233" width="11" style="1" customWidth="1"/>
    <col min="1234" max="1234" width="0.54296875" style="1" customWidth="1"/>
    <col min="1235" max="1235" width="26.54296875" style="1" customWidth="1"/>
    <col min="1236" max="1241" width="0" style="1" hidden="1" customWidth="1"/>
    <col min="1242" max="1242" width="8.7265625" style="1" customWidth="1"/>
    <col min="1243" max="1248" width="8.81640625" style="1" customWidth="1"/>
    <col min="1249" max="1249" width="9.81640625" style="1" customWidth="1"/>
    <col min="1250" max="1250" width="8.7265625" style="1"/>
    <col min="1251" max="1251" width="9.81640625" style="1" customWidth="1"/>
    <col min="1252" max="1252" width="13.7265625" style="1" customWidth="1"/>
    <col min="1253" max="1253" width="12" style="1" customWidth="1"/>
    <col min="1254" max="1254" width="10.1796875" style="1" customWidth="1"/>
    <col min="1255" max="1255" width="19.1796875" style="1" customWidth="1"/>
    <col min="1256" max="1256" width="13.81640625" style="1" customWidth="1"/>
    <col min="1257" max="1257" width="10.7265625" style="1" customWidth="1"/>
    <col min="1258" max="1258" width="25.26953125" style="1" customWidth="1"/>
    <col min="1259" max="1267" width="10.7265625" style="1" customWidth="1"/>
    <col min="1268" max="1290" width="10.1796875" style="1" customWidth="1"/>
    <col min="1291" max="1488" width="8.7265625" style="1"/>
    <col min="1489" max="1489" width="11" style="1" customWidth="1"/>
    <col min="1490" max="1490" width="0.54296875" style="1" customWidth="1"/>
    <col min="1491" max="1491" width="26.54296875" style="1" customWidth="1"/>
    <col min="1492" max="1497" width="0" style="1" hidden="1" customWidth="1"/>
    <col min="1498" max="1498" width="8.7265625" style="1" customWidth="1"/>
    <col min="1499" max="1504" width="8.81640625" style="1" customWidth="1"/>
    <col min="1505" max="1505" width="9.81640625" style="1" customWidth="1"/>
    <col min="1506" max="1506" width="8.7265625" style="1"/>
    <col min="1507" max="1507" width="9.81640625" style="1" customWidth="1"/>
    <col min="1508" max="1508" width="13.7265625" style="1" customWidth="1"/>
    <col min="1509" max="1509" width="12" style="1" customWidth="1"/>
    <col min="1510" max="1510" width="10.1796875" style="1" customWidth="1"/>
    <col min="1511" max="1511" width="19.1796875" style="1" customWidth="1"/>
    <col min="1512" max="1512" width="13.81640625" style="1" customWidth="1"/>
    <col min="1513" max="1513" width="10.7265625" style="1" customWidth="1"/>
    <col min="1514" max="1514" width="25.26953125" style="1" customWidth="1"/>
    <col min="1515" max="1523" width="10.7265625" style="1" customWidth="1"/>
    <col min="1524" max="1546" width="10.1796875" style="1" customWidth="1"/>
    <col min="1547" max="1744" width="8.7265625" style="1"/>
    <col min="1745" max="1745" width="11" style="1" customWidth="1"/>
    <col min="1746" max="1746" width="0.54296875" style="1" customWidth="1"/>
    <col min="1747" max="1747" width="26.54296875" style="1" customWidth="1"/>
    <col min="1748" max="1753" width="0" style="1" hidden="1" customWidth="1"/>
    <col min="1754" max="1754" width="8.7265625" style="1" customWidth="1"/>
    <col min="1755" max="1760" width="8.81640625" style="1" customWidth="1"/>
    <col min="1761" max="1761" width="9.81640625" style="1" customWidth="1"/>
    <col min="1762" max="1762" width="8.7265625" style="1"/>
    <col min="1763" max="1763" width="9.81640625" style="1" customWidth="1"/>
    <col min="1764" max="1764" width="13.7265625" style="1" customWidth="1"/>
    <col min="1765" max="1765" width="12" style="1" customWidth="1"/>
    <col min="1766" max="1766" width="10.1796875" style="1" customWidth="1"/>
    <col min="1767" max="1767" width="19.1796875" style="1" customWidth="1"/>
    <col min="1768" max="1768" width="13.81640625" style="1" customWidth="1"/>
    <col min="1769" max="1769" width="10.7265625" style="1" customWidth="1"/>
    <col min="1770" max="1770" width="25.26953125" style="1" customWidth="1"/>
    <col min="1771" max="1779" width="10.7265625" style="1" customWidth="1"/>
    <col min="1780" max="1802" width="10.1796875" style="1" customWidth="1"/>
    <col min="1803" max="2000" width="8.7265625" style="1"/>
    <col min="2001" max="2001" width="11" style="1" customWidth="1"/>
    <col min="2002" max="2002" width="0.54296875" style="1" customWidth="1"/>
    <col min="2003" max="2003" width="26.54296875" style="1" customWidth="1"/>
    <col min="2004" max="2009" width="0" style="1" hidden="1" customWidth="1"/>
    <col min="2010" max="2010" width="8.7265625" style="1" customWidth="1"/>
    <col min="2011" max="2016" width="8.81640625" style="1" customWidth="1"/>
    <col min="2017" max="2017" width="9.81640625" style="1" customWidth="1"/>
    <col min="2018" max="2018" width="8.7265625" style="1"/>
    <col min="2019" max="2019" width="9.81640625" style="1" customWidth="1"/>
    <col min="2020" max="2020" width="13.7265625" style="1" customWidth="1"/>
    <col min="2021" max="2021" width="12" style="1" customWidth="1"/>
    <col min="2022" max="2022" width="10.1796875" style="1" customWidth="1"/>
    <col min="2023" max="2023" width="19.1796875" style="1" customWidth="1"/>
    <col min="2024" max="2024" width="13.81640625" style="1" customWidth="1"/>
    <col min="2025" max="2025" width="10.7265625" style="1" customWidth="1"/>
    <col min="2026" max="2026" width="25.26953125" style="1" customWidth="1"/>
    <col min="2027" max="2035" width="10.7265625" style="1" customWidth="1"/>
    <col min="2036" max="2058" width="10.1796875" style="1" customWidth="1"/>
    <col min="2059" max="2256" width="8.7265625" style="1"/>
    <col min="2257" max="2257" width="11" style="1" customWidth="1"/>
    <col min="2258" max="2258" width="0.54296875" style="1" customWidth="1"/>
    <col min="2259" max="2259" width="26.54296875" style="1" customWidth="1"/>
    <col min="2260" max="2265" width="0" style="1" hidden="1" customWidth="1"/>
    <col min="2266" max="2266" width="8.7265625" style="1" customWidth="1"/>
    <col min="2267" max="2272" width="8.81640625" style="1" customWidth="1"/>
    <col min="2273" max="2273" width="9.81640625" style="1" customWidth="1"/>
    <col min="2274" max="2274" width="8.7265625" style="1"/>
    <col min="2275" max="2275" width="9.81640625" style="1" customWidth="1"/>
    <col min="2276" max="2276" width="13.7265625" style="1" customWidth="1"/>
    <col min="2277" max="2277" width="12" style="1" customWidth="1"/>
    <col min="2278" max="2278" width="10.1796875" style="1" customWidth="1"/>
    <col min="2279" max="2279" width="19.1796875" style="1" customWidth="1"/>
    <col min="2280" max="2280" width="13.81640625" style="1" customWidth="1"/>
    <col min="2281" max="2281" width="10.7265625" style="1" customWidth="1"/>
    <col min="2282" max="2282" width="25.26953125" style="1" customWidth="1"/>
    <col min="2283" max="2291" width="10.7265625" style="1" customWidth="1"/>
    <col min="2292" max="2314" width="10.1796875" style="1" customWidth="1"/>
    <col min="2315" max="2512" width="8.7265625" style="1"/>
    <col min="2513" max="2513" width="11" style="1" customWidth="1"/>
    <col min="2514" max="2514" width="0.54296875" style="1" customWidth="1"/>
    <col min="2515" max="2515" width="26.54296875" style="1" customWidth="1"/>
    <col min="2516" max="2521" width="0" style="1" hidden="1" customWidth="1"/>
    <col min="2522" max="2522" width="8.7265625" style="1" customWidth="1"/>
    <col min="2523" max="2528" width="8.81640625" style="1" customWidth="1"/>
    <col min="2529" max="2529" width="9.81640625" style="1" customWidth="1"/>
    <col min="2530" max="2530" width="8.7265625" style="1"/>
    <col min="2531" max="2531" width="9.81640625" style="1" customWidth="1"/>
    <col min="2532" max="2532" width="13.7265625" style="1" customWidth="1"/>
    <col min="2533" max="2533" width="12" style="1" customWidth="1"/>
    <col min="2534" max="2534" width="10.1796875" style="1" customWidth="1"/>
    <col min="2535" max="2535" width="19.1796875" style="1" customWidth="1"/>
    <col min="2536" max="2536" width="13.81640625" style="1" customWidth="1"/>
    <col min="2537" max="2537" width="10.7265625" style="1" customWidth="1"/>
    <col min="2538" max="2538" width="25.26953125" style="1" customWidth="1"/>
    <col min="2539" max="2547" width="10.7265625" style="1" customWidth="1"/>
    <col min="2548" max="2570" width="10.1796875" style="1" customWidth="1"/>
    <col min="2571" max="2768" width="8.7265625" style="1"/>
    <col min="2769" max="2769" width="11" style="1" customWidth="1"/>
    <col min="2770" max="2770" width="0.54296875" style="1" customWidth="1"/>
    <col min="2771" max="2771" width="26.54296875" style="1" customWidth="1"/>
    <col min="2772" max="2777" width="0" style="1" hidden="1" customWidth="1"/>
    <col min="2778" max="2778" width="8.7265625" style="1" customWidth="1"/>
    <col min="2779" max="2784" width="8.81640625" style="1" customWidth="1"/>
    <col min="2785" max="2785" width="9.81640625" style="1" customWidth="1"/>
    <col min="2786" max="2786" width="8.7265625" style="1"/>
    <col min="2787" max="2787" width="9.81640625" style="1" customWidth="1"/>
    <col min="2788" max="2788" width="13.7265625" style="1" customWidth="1"/>
    <col min="2789" max="2789" width="12" style="1" customWidth="1"/>
    <col min="2790" max="2790" width="10.1796875" style="1" customWidth="1"/>
    <col min="2791" max="2791" width="19.1796875" style="1" customWidth="1"/>
    <col min="2792" max="2792" width="13.81640625" style="1" customWidth="1"/>
    <col min="2793" max="2793" width="10.7265625" style="1" customWidth="1"/>
    <col min="2794" max="2794" width="25.26953125" style="1" customWidth="1"/>
    <col min="2795" max="2803" width="10.7265625" style="1" customWidth="1"/>
    <col min="2804" max="2826" width="10.1796875" style="1" customWidth="1"/>
    <col min="2827" max="3024" width="8.7265625" style="1"/>
    <col min="3025" max="3025" width="11" style="1" customWidth="1"/>
    <col min="3026" max="3026" width="0.54296875" style="1" customWidth="1"/>
    <col min="3027" max="3027" width="26.54296875" style="1" customWidth="1"/>
    <col min="3028" max="3033" width="0" style="1" hidden="1" customWidth="1"/>
    <col min="3034" max="3034" width="8.7265625" style="1" customWidth="1"/>
    <col min="3035" max="3040" width="8.81640625" style="1" customWidth="1"/>
    <col min="3041" max="3041" width="9.81640625" style="1" customWidth="1"/>
    <col min="3042" max="3042" width="8.7265625" style="1"/>
    <col min="3043" max="3043" width="9.81640625" style="1" customWidth="1"/>
    <col min="3044" max="3044" width="13.7265625" style="1" customWidth="1"/>
    <col min="3045" max="3045" width="12" style="1" customWidth="1"/>
    <col min="3046" max="3046" width="10.1796875" style="1" customWidth="1"/>
    <col min="3047" max="3047" width="19.1796875" style="1" customWidth="1"/>
    <col min="3048" max="3048" width="13.81640625" style="1" customWidth="1"/>
    <col min="3049" max="3049" width="10.7265625" style="1" customWidth="1"/>
    <col min="3050" max="3050" width="25.26953125" style="1" customWidth="1"/>
    <col min="3051" max="3059" width="10.7265625" style="1" customWidth="1"/>
    <col min="3060" max="3082" width="10.1796875" style="1" customWidth="1"/>
    <col min="3083" max="3280" width="8.7265625" style="1"/>
    <col min="3281" max="3281" width="11" style="1" customWidth="1"/>
    <col min="3282" max="3282" width="0.54296875" style="1" customWidth="1"/>
    <col min="3283" max="3283" width="26.54296875" style="1" customWidth="1"/>
    <col min="3284" max="3289" width="0" style="1" hidden="1" customWidth="1"/>
    <col min="3290" max="3290" width="8.7265625" style="1" customWidth="1"/>
    <col min="3291" max="3296" width="8.81640625" style="1" customWidth="1"/>
    <col min="3297" max="3297" width="9.81640625" style="1" customWidth="1"/>
    <col min="3298" max="3298" width="8.7265625" style="1"/>
    <col min="3299" max="3299" width="9.81640625" style="1" customWidth="1"/>
    <col min="3300" max="3300" width="13.7265625" style="1" customWidth="1"/>
    <col min="3301" max="3301" width="12" style="1" customWidth="1"/>
    <col min="3302" max="3302" width="10.1796875" style="1" customWidth="1"/>
    <col min="3303" max="3303" width="19.1796875" style="1" customWidth="1"/>
    <col min="3304" max="3304" width="13.81640625" style="1" customWidth="1"/>
    <col min="3305" max="3305" width="10.7265625" style="1" customWidth="1"/>
    <col min="3306" max="3306" width="25.26953125" style="1" customWidth="1"/>
    <col min="3307" max="3315" width="10.7265625" style="1" customWidth="1"/>
    <col min="3316" max="3338" width="10.1796875" style="1" customWidth="1"/>
    <col min="3339" max="3536" width="8.7265625" style="1"/>
    <col min="3537" max="3537" width="11" style="1" customWidth="1"/>
    <col min="3538" max="3538" width="0.54296875" style="1" customWidth="1"/>
    <col min="3539" max="3539" width="26.54296875" style="1" customWidth="1"/>
    <col min="3540" max="3545" width="0" style="1" hidden="1" customWidth="1"/>
    <col min="3546" max="3546" width="8.7265625" style="1" customWidth="1"/>
    <col min="3547" max="3552" width="8.81640625" style="1" customWidth="1"/>
    <col min="3553" max="3553" width="9.81640625" style="1" customWidth="1"/>
    <col min="3554" max="3554" width="8.7265625" style="1"/>
    <col min="3555" max="3555" width="9.81640625" style="1" customWidth="1"/>
    <col min="3556" max="3556" width="13.7265625" style="1" customWidth="1"/>
    <col min="3557" max="3557" width="12" style="1" customWidth="1"/>
    <col min="3558" max="3558" width="10.1796875" style="1" customWidth="1"/>
    <col min="3559" max="3559" width="19.1796875" style="1" customWidth="1"/>
    <col min="3560" max="3560" width="13.81640625" style="1" customWidth="1"/>
    <col min="3561" max="3561" width="10.7265625" style="1" customWidth="1"/>
    <col min="3562" max="3562" width="25.26953125" style="1" customWidth="1"/>
    <col min="3563" max="3571" width="10.7265625" style="1" customWidth="1"/>
    <col min="3572" max="3594" width="10.1796875" style="1" customWidth="1"/>
    <col min="3595" max="3792" width="8.7265625" style="1"/>
    <col min="3793" max="3793" width="11" style="1" customWidth="1"/>
    <col min="3794" max="3794" width="0.54296875" style="1" customWidth="1"/>
    <col min="3795" max="3795" width="26.54296875" style="1" customWidth="1"/>
    <col min="3796" max="3801" width="0" style="1" hidden="1" customWidth="1"/>
    <col min="3802" max="3802" width="8.7265625" style="1" customWidth="1"/>
    <col min="3803" max="3808" width="8.81640625" style="1" customWidth="1"/>
    <col min="3809" max="3809" width="9.81640625" style="1" customWidth="1"/>
    <col min="3810" max="3810" width="8.7265625" style="1"/>
    <col min="3811" max="3811" width="9.81640625" style="1" customWidth="1"/>
    <col min="3812" max="3812" width="13.7265625" style="1" customWidth="1"/>
    <col min="3813" max="3813" width="12" style="1" customWidth="1"/>
    <col min="3814" max="3814" width="10.1796875" style="1" customWidth="1"/>
    <col min="3815" max="3815" width="19.1796875" style="1" customWidth="1"/>
    <col min="3816" max="3816" width="13.81640625" style="1" customWidth="1"/>
    <col min="3817" max="3817" width="10.7265625" style="1" customWidth="1"/>
    <col min="3818" max="3818" width="25.26953125" style="1" customWidth="1"/>
    <col min="3819" max="3827" width="10.7265625" style="1" customWidth="1"/>
    <col min="3828" max="3850" width="10.1796875" style="1" customWidth="1"/>
    <col min="3851" max="4048" width="8.7265625" style="1"/>
    <col min="4049" max="4049" width="11" style="1" customWidth="1"/>
    <col min="4050" max="4050" width="0.54296875" style="1" customWidth="1"/>
    <col min="4051" max="4051" width="26.54296875" style="1" customWidth="1"/>
    <col min="4052" max="4057" width="0" style="1" hidden="1" customWidth="1"/>
    <col min="4058" max="4058" width="8.7265625" style="1" customWidth="1"/>
    <col min="4059" max="4064" width="8.81640625" style="1" customWidth="1"/>
    <col min="4065" max="4065" width="9.81640625" style="1" customWidth="1"/>
    <col min="4066" max="4066" width="8.7265625" style="1"/>
    <col min="4067" max="4067" width="9.81640625" style="1" customWidth="1"/>
    <col min="4068" max="4068" width="13.7265625" style="1" customWidth="1"/>
    <col min="4069" max="4069" width="12" style="1" customWidth="1"/>
    <col min="4070" max="4070" width="10.1796875" style="1" customWidth="1"/>
    <col min="4071" max="4071" width="19.1796875" style="1" customWidth="1"/>
    <col min="4072" max="4072" width="13.81640625" style="1" customWidth="1"/>
    <col min="4073" max="4073" width="10.7265625" style="1" customWidth="1"/>
    <col min="4074" max="4074" width="25.26953125" style="1" customWidth="1"/>
    <col min="4075" max="4083" width="10.7265625" style="1" customWidth="1"/>
    <col min="4084" max="4106" width="10.1796875" style="1" customWidth="1"/>
    <col min="4107" max="4304" width="8.7265625" style="1"/>
    <col min="4305" max="4305" width="11" style="1" customWidth="1"/>
    <col min="4306" max="4306" width="0.54296875" style="1" customWidth="1"/>
    <col min="4307" max="4307" width="26.54296875" style="1" customWidth="1"/>
    <col min="4308" max="4313" width="0" style="1" hidden="1" customWidth="1"/>
    <col min="4314" max="4314" width="8.7265625" style="1" customWidth="1"/>
    <col min="4315" max="4320" width="8.81640625" style="1" customWidth="1"/>
    <col min="4321" max="4321" width="9.81640625" style="1" customWidth="1"/>
    <col min="4322" max="4322" width="8.7265625" style="1"/>
    <col min="4323" max="4323" width="9.81640625" style="1" customWidth="1"/>
    <col min="4324" max="4324" width="13.7265625" style="1" customWidth="1"/>
    <col min="4325" max="4325" width="12" style="1" customWidth="1"/>
    <col min="4326" max="4326" width="10.1796875" style="1" customWidth="1"/>
    <col min="4327" max="4327" width="19.1796875" style="1" customWidth="1"/>
    <col min="4328" max="4328" width="13.81640625" style="1" customWidth="1"/>
    <col min="4329" max="4329" width="10.7265625" style="1" customWidth="1"/>
    <col min="4330" max="4330" width="25.26953125" style="1" customWidth="1"/>
    <col min="4331" max="4339" width="10.7265625" style="1" customWidth="1"/>
    <col min="4340" max="4362" width="10.1796875" style="1" customWidth="1"/>
    <col min="4363" max="4560" width="8.7265625" style="1"/>
    <col min="4561" max="4561" width="11" style="1" customWidth="1"/>
    <col min="4562" max="4562" width="0.54296875" style="1" customWidth="1"/>
    <col min="4563" max="4563" width="26.54296875" style="1" customWidth="1"/>
    <col min="4564" max="4569" width="0" style="1" hidden="1" customWidth="1"/>
    <col min="4570" max="4570" width="8.7265625" style="1" customWidth="1"/>
    <col min="4571" max="4576" width="8.81640625" style="1" customWidth="1"/>
    <col min="4577" max="4577" width="9.81640625" style="1" customWidth="1"/>
    <col min="4578" max="4578" width="8.7265625" style="1"/>
    <col min="4579" max="4579" width="9.81640625" style="1" customWidth="1"/>
    <col min="4580" max="4580" width="13.7265625" style="1" customWidth="1"/>
    <col min="4581" max="4581" width="12" style="1" customWidth="1"/>
    <col min="4582" max="4582" width="10.1796875" style="1" customWidth="1"/>
    <col min="4583" max="4583" width="19.1796875" style="1" customWidth="1"/>
    <col min="4584" max="4584" width="13.81640625" style="1" customWidth="1"/>
    <col min="4585" max="4585" width="10.7265625" style="1" customWidth="1"/>
    <col min="4586" max="4586" width="25.26953125" style="1" customWidth="1"/>
    <col min="4587" max="4595" width="10.7265625" style="1" customWidth="1"/>
    <col min="4596" max="4618" width="10.1796875" style="1" customWidth="1"/>
    <col min="4619" max="4816" width="8.7265625" style="1"/>
    <col min="4817" max="4817" width="11" style="1" customWidth="1"/>
    <col min="4818" max="4818" width="0.54296875" style="1" customWidth="1"/>
    <col min="4819" max="4819" width="26.54296875" style="1" customWidth="1"/>
    <col min="4820" max="4825" width="0" style="1" hidden="1" customWidth="1"/>
    <col min="4826" max="4826" width="8.7265625" style="1" customWidth="1"/>
    <col min="4827" max="4832" width="8.81640625" style="1" customWidth="1"/>
    <col min="4833" max="4833" width="9.81640625" style="1" customWidth="1"/>
    <col min="4834" max="4834" width="8.7265625" style="1"/>
    <col min="4835" max="4835" width="9.81640625" style="1" customWidth="1"/>
    <col min="4836" max="4836" width="13.7265625" style="1" customWidth="1"/>
    <col min="4837" max="4837" width="12" style="1" customWidth="1"/>
    <col min="4838" max="4838" width="10.1796875" style="1" customWidth="1"/>
    <col min="4839" max="4839" width="19.1796875" style="1" customWidth="1"/>
    <col min="4840" max="4840" width="13.81640625" style="1" customWidth="1"/>
    <col min="4841" max="4841" width="10.7265625" style="1" customWidth="1"/>
    <col min="4842" max="4842" width="25.26953125" style="1" customWidth="1"/>
    <col min="4843" max="4851" width="10.7265625" style="1" customWidth="1"/>
    <col min="4852" max="4874" width="10.1796875" style="1" customWidth="1"/>
    <col min="4875" max="5072" width="8.7265625" style="1"/>
    <col min="5073" max="5073" width="11" style="1" customWidth="1"/>
    <col min="5074" max="5074" width="0.54296875" style="1" customWidth="1"/>
    <col min="5075" max="5075" width="26.54296875" style="1" customWidth="1"/>
    <col min="5076" max="5081" width="0" style="1" hidden="1" customWidth="1"/>
    <col min="5082" max="5082" width="8.7265625" style="1" customWidth="1"/>
    <col min="5083" max="5088" width="8.81640625" style="1" customWidth="1"/>
    <col min="5089" max="5089" width="9.81640625" style="1" customWidth="1"/>
    <col min="5090" max="5090" width="8.7265625" style="1"/>
    <col min="5091" max="5091" width="9.81640625" style="1" customWidth="1"/>
    <col min="5092" max="5092" width="13.7265625" style="1" customWidth="1"/>
    <col min="5093" max="5093" width="12" style="1" customWidth="1"/>
    <col min="5094" max="5094" width="10.1796875" style="1" customWidth="1"/>
    <col min="5095" max="5095" width="19.1796875" style="1" customWidth="1"/>
    <col min="5096" max="5096" width="13.81640625" style="1" customWidth="1"/>
    <col min="5097" max="5097" width="10.7265625" style="1" customWidth="1"/>
    <col min="5098" max="5098" width="25.26953125" style="1" customWidth="1"/>
    <col min="5099" max="5107" width="10.7265625" style="1" customWidth="1"/>
    <col min="5108" max="5130" width="10.1796875" style="1" customWidth="1"/>
    <col min="5131" max="5328" width="8.7265625" style="1"/>
    <col min="5329" max="5329" width="11" style="1" customWidth="1"/>
    <col min="5330" max="5330" width="0.54296875" style="1" customWidth="1"/>
    <col min="5331" max="5331" width="26.54296875" style="1" customWidth="1"/>
    <col min="5332" max="5337" width="0" style="1" hidden="1" customWidth="1"/>
    <col min="5338" max="5338" width="8.7265625" style="1" customWidth="1"/>
    <col min="5339" max="5344" width="8.81640625" style="1" customWidth="1"/>
    <col min="5345" max="5345" width="9.81640625" style="1" customWidth="1"/>
    <col min="5346" max="5346" width="8.7265625" style="1"/>
    <col min="5347" max="5347" width="9.81640625" style="1" customWidth="1"/>
    <col min="5348" max="5348" width="13.7265625" style="1" customWidth="1"/>
    <col min="5349" max="5349" width="12" style="1" customWidth="1"/>
    <col min="5350" max="5350" width="10.1796875" style="1" customWidth="1"/>
    <col min="5351" max="5351" width="19.1796875" style="1" customWidth="1"/>
    <col min="5352" max="5352" width="13.81640625" style="1" customWidth="1"/>
    <col min="5353" max="5353" width="10.7265625" style="1" customWidth="1"/>
    <col min="5354" max="5354" width="25.26953125" style="1" customWidth="1"/>
    <col min="5355" max="5363" width="10.7265625" style="1" customWidth="1"/>
    <col min="5364" max="5386" width="10.1796875" style="1" customWidth="1"/>
    <col min="5387" max="5584" width="8.7265625" style="1"/>
    <col min="5585" max="5585" width="11" style="1" customWidth="1"/>
    <col min="5586" max="5586" width="0.54296875" style="1" customWidth="1"/>
    <col min="5587" max="5587" width="26.54296875" style="1" customWidth="1"/>
    <col min="5588" max="5593" width="0" style="1" hidden="1" customWidth="1"/>
    <col min="5594" max="5594" width="8.7265625" style="1" customWidth="1"/>
    <col min="5595" max="5600" width="8.81640625" style="1" customWidth="1"/>
    <col min="5601" max="5601" width="9.81640625" style="1" customWidth="1"/>
    <col min="5602" max="5602" width="8.7265625" style="1"/>
    <col min="5603" max="5603" width="9.81640625" style="1" customWidth="1"/>
    <col min="5604" max="5604" width="13.7265625" style="1" customWidth="1"/>
    <col min="5605" max="5605" width="12" style="1" customWidth="1"/>
    <col min="5606" max="5606" width="10.1796875" style="1" customWidth="1"/>
    <col min="5607" max="5607" width="19.1796875" style="1" customWidth="1"/>
    <col min="5608" max="5608" width="13.81640625" style="1" customWidth="1"/>
    <col min="5609" max="5609" width="10.7265625" style="1" customWidth="1"/>
    <col min="5610" max="5610" width="25.26953125" style="1" customWidth="1"/>
    <col min="5611" max="5619" width="10.7265625" style="1" customWidth="1"/>
    <col min="5620" max="5642" width="10.1796875" style="1" customWidth="1"/>
    <col min="5643" max="5840" width="8.7265625" style="1"/>
    <col min="5841" max="5841" width="11" style="1" customWidth="1"/>
    <col min="5842" max="5842" width="0.54296875" style="1" customWidth="1"/>
    <col min="5843" max="5843" width="26.54296875" style="1" customWidth="1"/>
    <col min="5844" max="5849" width="0" style="1" hidden="1" customWidth="1"/>
    <col min="5850" max="5850" width="8.7265625" style="1" customWidth="1"/>
    <col min="5851" max="5856" width="8.81640625" style="1" customWidth="1"/>
    <col min="5857" max="5857" width="9.81640625" style="1" customWidth="1"/>
    <col min="5858" max="5858" width="8.7265625" style="1"/>
    <col min="5859" max="5859" width="9.81640625" style="1" customWidth="1"/>
    <col min="5860" max="5860" width="13.7265625" style="1" customWidth="1"/>
    <col min="5861" max="5861" width="12" style="1" customWidth="1"/>
    <col min="5862" max="5862" width="10.1796875" style="1" customWidth="1"/>
    <col min="5863" max="5863" width="19.1796875" style="1" customWidth="1"/>
    <col min="5864" max="5864" width="13.81640625" style="1" customWidth="1"/>
    <col min="5865" max="5865" width="10.7265625" style="1" customWidth="1"/>
    <col min="5866" max="5866" width="25.26953125" style="1" customWidth="1"/>
    <col min="5867" max="5875" width="10.7265625" style="1" customWidth="1"/>
    <col min="5876" max="5898" width="10.1796875" style="1" customWidth="1"/>
    <col min="5899" max="6096" width="8.7265625" style="1"/>
    <col min="6097" max="6097" width="11" style="1" customWidth="1"/>
    <col min="6098" max="6098" width="0.54296875" style="1" customWidth="1"/>
    <col min="6099" max="6099" width="26.54296875" style="1" customWidth="1"/>
    <col min="6100" max="6105" width="0" style="1" hidden="1" customWidth="1"/>
    <col min="6106" max="6106" width="8.7265625" style="1" customWidth="1"/>
    <col min="6107" max="6112" width="8.81640625" style="1" customWidth="1"/>
    <col min="6113" max="6113" width="9.81640625" style="1" customWidth="1"/>
    <col min="6114" max="6114" width="8.7265625" style="1"/>
    <col min="6115" max="6115" width="9.81640625" style="1" customWidth="1"/>
    <col min="6116" max="6116" width="13.7265625" style="1" customWidth="1"/>
    <col min="6117" max="6117" width="12" style="1" customWidth="1"/>
    <col min="6118" max="6118" width="10.1796875" style="1" customWidth="1"/>
    <col min="6119" max="6119" width="19.1796875" style="1" customWidth="1"/>
    <col min="6120" max="6120" width="13.81640625" style="1" customWidth="1"/>
    <col min="6121" max="6121" width="10.7265625" style="1" customWidth="1"/>
    <col min="6122" max="6122" width="25.26953125" style="1" customWidth="1"/>
    <col min="6123" max="6131" width="10.7265625" style="1" customWidth="1"/>
    <col min="6132" max="6154" width="10.1796875" style="1" customWidth="1"/>
    <col min="6155" max="6352" width="8.7265625" style="1"/>
    <col min="6353" max="6353" width="11" style="1" customWidth="1"/>
    <col min="6354" max="6354" width="0.54296875" style="1" customWidth="1"/>
    <col min="6355" max="6355" width="26.54296875" style="1" customWidth="1"/>
    <col min="6356" max="6361" width="0" style="1" hidden="1" customWidth="1"/>
    <col min="6362" max="6362" width="8.7265625" style="1" customWidth="1"/>
    <col min="6363" max="6368" width="8.81640625" style="1" customWidth="1"/>
    <col min="6369" max="6369" width="9.81640625" style="1" customWidth="1"/>
    <col min="6370" max="6370" width="8.7265625" style="1"/>
    <col min="6371" max="6371" width="9.81640625" style="1" customWidth="1"/>
    <col min="6372" max="6372" width="13.7265625" style="1" customWidth="1"/>
    <col min="6373" max="6373" width="12" style="1" customWidth="1"/>
    <col min="6374" max="6374" width="10.1796875" style="1" customWidth="1"/>
    <col min="6375" max="6375" width="19.1796875" style="1" customWidth="1"/>
    <col min="6376" max="6376" width="13.81640625" style="1" customWidth="1"/>
    <col min="6377" max="6377" width="10.7265625" style="1" customWidth="1"/>
    <col min="6378" max="6378" width="25.26953125" style="1" customWidth="1"/>
    <col min="6379" max="6387" width="10.7265625" style="1" customWidth="1"/>
    <col min="6388" max="6410" width="10.1796875" style="1" customWidth="1"/>
    <col min="6411" max="6608" width="8.7265625" style="1"/>
    <col min="6609" max="6609" width="11" style="1" customWidth="1"/>
    <col min="6610" max="6610" width="0.54296875" style="1" customWidth="1"/>
    <col min="6611" max="6611" width="26.54296875" style="1" customWidth="1"/>
    <col min="6612" max="6617" width="0" style="1" hidden="1" customWidth="1"/>
    <col min="6618" max="6618" width="8.7265625" style="1" customWidth="1"/>
    <col min="6619" max="6624" width="8.81640625" style="1" customWidth="1"/>
    <col min="6625" max="6625" width="9.81640625" style="1" customWidth="1"/>
    <col min="6626" max="6626" width="8.7265625" style="1"/>
    <col min="6627" max="6627" width="9.81640625" style="1" customWidth="1"/>
    <col min="6628" max="6628" width="13.7265625" style="1" customWidth="1"/>
    <col min="6629" max="6629" width="12" style="1" customWidth="1"/>
    <col min="6630" max="6630" width="10.1796875" style="1" customWidth="1"/>
    <col min="6631" max="6631" width="19.1796875" style="1" customWidth="1"/>
    <col min="6632" max="6632" width="13.81640625" style="1" customWidth="1"/>
    <col min="6633" max="6633" width="10.7265625" style="1" customWidth="1"/>
    <col min="6634" max="6634" width="25.26953125" style="1" customWidth="1"/>
    <col min="6635" max="6643" width="10.7265625" style="1" customWidth="1"/>
    <col min="6644" max="6666" width="10.1796875" style="1" customWidth="1"/>
    <col min="6667" max="6864" width="8.7265625" style="1"/>
    <col min="6865" max="6865" width="11" style="1" customWidth="1"/>
    <col min="6866" max="6866" width="0.54296875" style="1" customWidth="1"/>
    <col min="6867" max="6867" width="26.54296875" style="1" customWidth="1"/>
    <col min="6868" max="6873" width="0" style="1" hidden="1" customWidth="1"/>
    <col min="6874" max="6874" width="8.7265625" style="1" customWidth="1"/>
    <col min="6875" max="6880" width="8.81640625" style="1" customWidth="1"/>
    <col min="6881" max="6881" width="9.81640625" style="1" customWidth="1"/>
    <col min="6882" max="6882" width="8.7265625" style="1"/>
    <col min="6883" max="6883" width="9.81640625" style="1" customWidth="1"/>
    <col min="6884" max="6884" width="13.7265625" style="1" customWidth="1"/>
    <col min="6885" max="6885" width="12" style="1" customWidth="1"/>
    <col min="6886" max="6886" width="10.1796875" style="1" customWidth="1"/>
    <col min="6887" max="6887" width="19.1796875" style="1" customWidth="1"/>
    <col min="6888" max="6888" width="13.81640625" style="1" customWidth="1"/>
    <col min="6889" max="6889" width="10.7265625" style="1" customWidth="1"/>
    <col min="6890" max="6890" width="25.26953125" style="1" customWidth="1"/>
    <col min="6891" max="6899" width="10.7265625" style="1" customWidth="1"/>
    <col min="6900" max="6922" width="10.1796875" style="1" customWidth="1"/>
    <col min="6923" max="7120" width="8.7265625" style="1"/>
    <col min="7121" max="7121" width="11" style="1" customWidth="1"/>
    <col min="7122" max="7122" width="0.54296875" style="1" customWidth="1"/>
    <col min="7123" max="7123" width="26.54296875" style="1" customWidth="1"/>
    <col min="7124" max="7129" width="0" style="1" hidden="1" customWidth="1"/>
    <col min="7130" max="7130" width="8.7265625" style="1" customWidth="1"/>
    <col min="7131" max="7136" width="8.81640625" style="1" customWidth="1"/>
    <col min="7137" max="7137" width="9.81640625" style="1" customWidth="1"/>
    <col min="7138" max="7138" width="8.7265625" style="1"/>
    <col min="7139" max="7139" width="9.81640625" style="1" customWidth="1"/>
    <col min="7140" max="7140" width="13.7265625" style="1" customWidth="1"/>
    <col min="7141" max="7141" width="12" style="1" customWidth="1"/>
    <col min="7142" max="7142" width="10.1796875" style="1" customWidth="1"/>
    <col min="7143" max="7143" width="19.1796875" style="1" customWidth="1"/>
    <col min="7144" max="7144" width="13.81640625" style="1" customWidth="1"/>
    <col min="7145" max="7145" width="10.7265625" style="1" customWidth="1"/>
    <col min="7146" max="7146" width="25.26953125" style="1" customWidth="1"/>
    <col min="7147" max="7155" width="10.7265625" style="1" customWidth="1"/>
    <col min="7156" max="7178" width="10.1796875" style="1" customWidth="1"/>
    <col min="7179" max="7376" width="8.7265625" style="1"/>
    <col min="7377" max="7377" width="11" style="1" customWidth="1"/>
    <col min="7378" max="7378" width="0.54296875" style="1" customWidth="1"/>
    <col min="7379" max="7379" width="26.54296875" style="1" customWidth="1"/>
    <col min="7380" max="7385" width="0" style="1" hidden="1" customWidth="1"/>
    <col min="7386" max="7386" width="8.7265625" style="1" customWidth="1"/>
    <col min="7387" max="7392" width="8.81640625" style="1" customWidth="1"/>
    <col min="7393" max="7393" width="9.81640625" style="1" customWidth="1"/>
    <col min="7394" max="7394" width="8.7265625" style="1"/>
    <col min="7395" max="7395" width="9.81640625" style="1" customWidth="1"/>
    <col min="7396" max="7396" width="13.7265625" style="1" customWidth="1"/>
    <col min="7397" max="7397" width="12" style="1" customWidth="1"/>
    <col min="7398" max="7398" width="10.1796875" style="1" customWidth="1"/>
    <col min="7399" max="7399" width="19.1796875" style="1" customWidth="1"/>
    <col min="7400" max="7400" width="13.81640625" style="1" customWidth="1"/>
    <col min="7401" max="7401" width="10.7265625" style="1" customWidth="1"/>
    <col min="7402" max="7402" width="25.26953125" style="1" customWidth="1"/>
    <col min="7403" max="7411" width="10.7265625" style="1" customWidth="1"/>
    <col min="7412" max="7434" width="10.1796875" style="1" customWidth="1"/>
    <col min="7435" max="7632" width="8.7265625" style="1"/>
    <col min="7633" max="7633" width="11" style="1" customWidth="1"/>
    <col min="7634" max="7634" width="0.54296875" style="1" customWidth="1"/>
    <col min="7635" max="7635" width="26.54296875" style="1" customWidth="1"/>
    <col min="7636" max="7641" width="0" style="1" hidden="1" customWidth="1"/>
    <col min="7642" max="7642" width="8.7265625" style="1" customWidth="1"/>
    <col min="7643" max="7648" width="8.81640625" style="1" customWidth="1"/>
    <col min="7649" max="7649" width="9.81640625" style="1" customWidth="1"/>
    <col min="7650" max="7650" width="8.7265625" style="1"/>
    <col min="7651" max="7651" width="9.81640625" style="1" customWidth="1"/>
    <col min="7652" max="7652" width="13.7265625" style="1" customWidth="1"/>
    <col min="7653" max="7653" width="12" style="1" customWidth="1"/>
    <col min="7654" max="7654" width="10.1796875" style="1" customWidth="1"/>
    <col min="7655" max="7655" width="19.1796875" style="1" customWidth="1"/>
    <col min="7656" max="7656" width="13.81640625" style="1" customWidth="1"/>
    <col min="7657" max="7657" width="10.7265625" style="1" customWidth="1"/>
    <col min="7658" max="7658" width="25.26953125" style="1" customWidth="1"/>
    <col min="7659" max="7667" width="10.7265625" style="1" customWidth="1"/>
    <col min="7668" max="7690" width="10.1796875" style="1" customWidth="1"/>
    <col min="7691" max="7888" width="8.7265625" style="1"/>
    <col min="7889" max="7889" width="11" style="1" customWidth="1"/>
    <col min="7890" max="7890" width="0.54296875" style="1" customWidth="1"/>
    <col min="7891" max="7891" width="26.54296875" style="1" customWidth="1"/>
    <col min="7892" max="7897" width="0" style="1" hidden="1" customWidth="1"/>
    <col min="7898" max="7898" width="8.7265625" style="1" customWidth="1"/>
    <col min="7899" max="7904" width="8.81640625" style="1" customWidth="1"/>
    <col min="7905" max="7905" width="9.81640625" style="1" customWidth="1"/>
    <col min="7906" max="7906" width="8.7265625" style="1"/>
    <col min="7907" max="7907" width="9.81640625" style="1" customWidth="1"/>
    <col min="7908" max="7908" width="13.7265625" style="1" customWidth="1"/>
    <col min="7909" max="7909" width="12" style="1" customWidth="1"/>
    <col min="7910" max="7910" width="10.1796875" style="1" customWidth="1"/>
    <col min="7911" max="7911" width="19.1796875" style="1" customWidth="1"/>
    <col min="7912" max="7912" width="13.81640625" style="1" customWidth="1"/>
    <col min="7913" max="7913" width="10.7265625" style="1" customWidth="1"/>
    <col min="7914" max="7914" width="25.26953125" style="1" customWidth="1"/>
    <col min="7915" max="7923" width="10.7265625" style="1" customWidth="1"/>
    <col min="7924" max="7946" width="10.1796875" style="1" customWidth="1"/>
    <col min="7947" max="8144" width="8.7265625" style="1"/>
    <col min="8145" max="8145" width="11" style="1" customWidth="1"/>
    <col min="8146" max="8146" width="0.54296875" style="1" customWidth="1"/>
    <col min="8147" max="8147" width="26.54296875" style="1" customWidth="1"/>
    <col min="8148" max="8153" width="0" style="1" hidden="1" customWidth="1"/>
    <col min="8154" max="8154" width="8.7265625" style="1" customWidth="1"/>
    <col min="8155" max="8160" width="8.81640625" style="1" customWidth="1"/>
    <col min="8161" max="8161" width="9.81640625" style="1" customWidth="1"/>
    <col min="8162" max="8162" width="8.7265625" style="1"/>
    <col min="8163" max="8163" width="9.81640625" style="1" customWidth="1"/>
    <col min="8164" max="8164" width="13.7265625" style="1" customWidth="1"/>
    <col min="8165" max="8165" width="12" style="1" customWidth="1"/>
    <col min="8166" max="8166" width="10.1796875" style="1" customWidth="1"/>
    <col min="8167" max="8167" width="19.1796875" style="1" customWidth="1"/>
    <col min="8168" max="8168" width="13.81640625" style="1" customWidth="1"/>
    <col min="8169" max="8169" width="10.7265625" style="1" customWidth="1"/>
    <col min="8170" max="8170" width="25.26953125" style="1" customWidth="1"/>
    <col min="8171" max="8179" width="10.7265625" style="1" customWidth="1"/>
    <col min="8180" max="8202" width="10.1796875" style="1" customWidth="1"/>
    <col min="8203" max="8400" width="8.7265625" style="1"/>
    <col min="8401" max="8401" width="11" style="1" customWidth="1"/>
    <col min="8402" max="8402" width="0.54296875" style="1" customWidth="1"/>
    <col min="8403" max="8403" width="26.54296875" style="1" customWidth="1"/>
    <col min="8404" max="8409" width="0" style="1" hidden="1" customWidth="1"/>
    <col min="8410" max="8410" width="8.7265625" style="1" customWidth="1"/>
    <col min="8411" max="8416" width="8.81640625" style="1" customWidth="1"/>
    <col min="8417" max="8417" width="9.81640625" style="1" customWidth="1"/>
    <col min="8418" max="8418" width="8.7265625" style="1"/>
    <col min="8419" max="8419" width="9.81640625" style="1" customWidth="1"/>
    <col min="8420" max="8420" width="13.7265625" style="1" customWidth="1"/>
    <col min="8421" max="8421" width="12" style="1" customWidth="1"/>
    <col min="8422" max="8422" width="10.1796875" style="1" customWidth="1"/>
    <col min="8423" max="8423" width="19.1796875" style="1" customWidth="1"/>
    <col min="8424" max="8424" width="13.81640625" style="1" customWidth="1"/>
    <col min="8425" max="8425" width="10.7265625" style="1" customWidth="1"/>
    <col min="8426" max="8426" width="25.26953125" style="1" customWidth="1"/>
    <col min="8427" max="8435" width="10.7265625" style="1" customWidth="1"/>
    <col min="8436" max="8458" width="10.1796875" style="1" customWidth="1"/>
    <col min="8459" max="8656" width="8.7265625" style="1"/>
    <col min="8657" max="8657" width="11" style="1" customWidth="1"/>
    <col min="8658" max="8658" width="0.54296875" style="1" customWidth="1"/>
    <col min="8659" max="8659" width="26.54296875" style="1" customWidth="1"/>
    <col min="8660" max="8665" width="0" style="1" hidden="1" customWidth="1"/>
    <col min="8666" max="8666" width="8.7265625" style="1" customWidth="1"/>
    <col min="8667" max="8672" width="8.81640625" style="1" customWidth="1"/>
    <col min="8673" max="8673" width="9.81640625" style="1" customWidth="1"/>
    <col min="8674" max="8674" width="8.7265625" style="1"/>
    <col min="8675" max="8675" width="9.81640625" style="1" customWidth="1"/>
    <col min="8676" max="8676" width="13.7265625" style="1" customWidth="1"/>
    <col min="8677" max="8677" width="12" style="1" customWidth="1"/>
    <col min="8678" max="8678" width="10.1796875" style="1" customWidth="1"/>
    <col min="8679" max="8679" width="19.1796875" style="1" customWidth="1"/>
    <col min="8680" max="8680" width="13.81640625" style="1" customWidth="1"/>
    <col min="8681" max="8681" width="10.7265625" style="1" customWidth="1"/>
    <col min="8682" max="8682" width="25.26953125" style="1" customWidth="1"/>
    <col min="8683" max="8691" width="10.7265625" style="1" customWidth="1"/>
    <col min="8692" max="8714" width="10.1796875" style="1" customWidth="1"/>
    <col min="8715" max="8912" width="8.7265625" style="1"/>
    <col min="8913" max="8913" width="11" style="1" customWidth="1"/>
    <col min="8914" max="8914" width="0.54296875" style="1" customWidth="1"/>
    <col min="8915" max="8915" width="26.54296875" style="1" customWidth="1"/>
    <col min="8916" max="8921" width="0" style="1" hidden="1" customWidth="1"/>
    <col min="8922" max="8922" width="8.7265625" style="1" customWidth="1"/>
    <col min="8923" max="8928" width="8.81640625" style="1" customWidth="1"/>
    <col min="8929" max="8929" width="9.81640625" style="1" customWidth="1"/>
    <col min="8930" max="8930" width="8.7265625" style="1"/>
    <col min="8931" max="8931" width="9.81640625" style="1" customWidth="1"/>
    <col min="8932" max="8932" width="13.7265625" style="1" customWidth="1"/>
    <col min="8933" max="8933" width="12" style="1" customWidth="1"/>
    <col min="8934" max="8934" width="10.1796875" style="1" customWidth="1"/>
    <col min="8935" max="8935" width="19.1796875" style="1" customWidth="1"/>
    <col min="8936" max="8936" width="13.81640625" style="1" customWidth="1"/>
    <col min="8937" max="8937" width="10.7265625" style="1" customWidth="1"/>
    <col min="8938" max="8938" width="25.26953125" style="1" customWidth="1"/>
    <col min="8939" max="8947" width="10.7265625" style="1" customWidth="1"/>
    <col min="8948" max="8970" width="10.1796875" style="1" customWidth="1"/>
    <col min="8971" max="9168" width="8.7265625" style="1"/>
    <col min="9169" max="9169" width="11" style="1" customWidth="1"/>
    <col min="9170" max="9170" width="0.54296875" style="1" customWidth="1"/>
    <col min="9171" max="9171" width="26.54296875" style="1" customWidth="1"/>
    <col min="9172" max="9177" width="0" style="1" hidden="1" customWidth="1"/>
    <col min="9178" max="9178" width="8.7265625" style="1" customWidth="1"/>
    <col min="9179" max="9184" width="8.81640625" style="1" customWidth="1"/>
    <col min="9185" max="9185" width="9.81640625" style="1" customWidth="1"/>
    <col min="9186" max="9186" width="8.7265625" style="1"/>
    <col min="9187" max="9187" width="9.81640625" style="1" customWidth="1"/>
    <col min="9188" max="9188" width="13.7265625" style="1" customWidth="1"/>
    <col min="9189" max="9189" width="12" style="1" customWidth="1"/>
    <col min="9190" max="9190" width="10.1796875" style="1" customWidth="1"/>
    <col min="9191" max="9191" width="19.1796875" style="1" customWidth="1"/>
    <col min="9192" max="9192" width="13.81640625" style="1" customWidth="1"/>
    <col min="9193" max="9193" width="10.7265625" style="1" customWidth="1"/>
    <col min="9194" max="9194" width="25.26953125" style="1" customWidth="1"/>
    <col min="9195" max="9203" width="10.7265625" style="1" customWidth="1"/>
    <col min="9204" max="9226" width="10.1796875" style="1" customWidth="1"/>
    <col min="9227" max="9424" width="8.7265625" style="1"/>
    <col min="9425" max="9425" width="11" style="1" customWidth="1"/>
    <col min="9426" max="9426" width="0.54296875" style="1" customWidth="1"/>
    <col min="9427" max="9427" width="26.54296875" style="1" customWidth="1"/>
    <col min="9428" max="9433" width="0" style="1" hidden="1" customWidth="1"/>
    <col min="9434" max="9434" width="8.7265625" style="1" customWidth="1"/>
    <col min="9435" max="9440" width="8.81640625" style="1" customWidth="1"/>
    <col min="9441" max="9441" width="9.81640625" style="1" customWidth="1"/>
    <col min="9442" max="9442" width="8.7265625" style="1"/>
    <col min="9443" max="9443" width="9.81640625" style="1" customWidth="1"/>
    <col min="9444" max="9444" width="13.7265625" style="1" customWidth="1"/>
    <col min="9445" max="9445" width="12" style="1" customWidth="1"/>
    <col min="9446" max="9446" width="10.1796875" style="1" customWidth="1"/>
    <col min="9447" max="9447" width="19.1796875" style="1" customWidth="1"/>
    <col min="9448" max="9448" width="13.81640625" style="1" customWidth="1"/>
    <col min="9449" max="9449" width="10.7265625" style="1" customWidth="1"/>
    <col min="9450" max="9450" width="25.26953125" style="1" customWidth="1"/>
    <col min="9451" max="9459" width="10.7265625" style="1" customWidth="1"/>
    <col min="9460" max="9482" width="10.1796875" style="1" customWidth="1"/>
    <col min="9483" max="9680" width="8.7265625" style="1"/>
    <col min="9681" max="9681" width="11" style="1" customWidth="1"/>
    <col min="9682" max="9682" width="0.54296875" style="1" customWidth="1"/>
    <col min="9683" max="9683" width="26.54296875" style="1" customWidth="1"/>
    <col min="9684" max="9689" width="0" style="1" hidden="1" customWidth="1"/>
    <col min="9690" max="9690" width="8.7265625" style="1" customWidth="1"/>
    <col min="9691" max="9696" width="8.81640625" style="1" customWidth="1"/>
    <col min="9697" max="9697" width="9.81640625" style="1" customWidth="1"/>
    <col min="9698" max="9698" width="8.7265625" style="1"/>
    <col min="9699" max="9699" width="9.81640625" style="1" customWidth="1"/>
    <col min="9700" max="9700" width="13.7265625" style="1" customWidth="1"/>
    <col min="9701" max="9701" width="12" style="1" customWidth="1"/>
    <col min="9702" max="9702" width="10.1796875" style="1" customWidth="1"/>
    <col min="9703" max="9703" width="19.1796875" style="1" customWidth="1"/>
    <col min="9704" max="9704" width="13.81640625" style="1" customWidth="1"/>
    <col min="9705" max="9705" width="10.7265625" style="1" customWidth="1"/>
    <col min="9706" max="9706" width="25.26953125" style="1" customWidth="1"/>
    <col min="9707" max="9715" width="10.7265625" style="1" customWidth="1"/>
    <col min="9716" max="9738" width="10.1796875" style="1" customWidth="1"/>
    <col min="9739" max="9936" width="8.7265625" style="1"/>
    <col min="9937" max="9937" width="11" style="1" customWidth="1"/>
    <col min="9938" max="9938" width="0.54296875" style="1" customWidth="1"/>
    <col min="9939" max="9939" width="26.54296875" style="1" customWidth="1"/>
    <col min="9940" max="9945" width="0" style="1" hidden="1" customWidth="1"/>
    <col min="9946" max="9946" width="8.7265625" style="1" customWidth="1"/>
    <col min="9947" max="9952" width="8.81640625" style="1" customWidth="1"/>
    <col min="9953" max="9953" width="9.81640625" style="1" customWidth="1"/>
    <col min="9954" max="9954" width="8.7265625" style="1"/>
    <col min="9955" max="9955" width="9.81640625" style="1" customWidth="1"/>
    <col min="9956" max="9956" width="13.7265625" style="1" customWidth="1"/>
    <col min="9957" max="9957" width="12" style="1" customWidth="1"/>
    <col min="9958" max="9958" width="10.1796875" style="1" customWidth="1"/>
    <col min="9959" max="9959" width="19.1796875" style="1" customWidth="1"/>
    <col min="9960" max="9960" width="13.81640625" style="1" customWidth="1"/>
    <col min="9961" max="9961" width="10.7265625" style="1" customWidth="1"/>
    <col min="9962" max="9962" width="25.26953125" style="1" customWidth="1"/>
    <col min="9963" max="9971" width="10.7265625" style="1" customWidth="1"/>
    <col min="9972" max="9994" width="10.1796875" style="1" customWidth="1"/>
    <col min="9995" max="10192" width="8.7265625" style="1"/>
    <col min="10193" max="10193" width="11" style="1" customWidth="1"/>
    <col min="10194" max="10194" width="0.54296875" style="1" customWidth="1"/>
    <col min="10195" max="10195" width="26.54296875" style="1" customWidth="1"/>
    <col min="10196" max="10201" width="0" style="1" hidden="1" customWidth="1"/>
    <col min="10202" max="10202" width="8.7265625" style="1" customWidth="1"/>
    <col min="10203" max="10208" width="8.81640625" style="1" customWidth="1"/>
    <col min="10209" max="10209" width="9.81640625" style="1" customWidth="1"/>
    <col min="10210" max="10210" width="8.7265625" style="1"/>
    <col min="10211" max="10211" width="9.81640625" style="1" customWidth="1"/>
    <col min="10212" max="10212" width="13.7265625" style="1" customWidth="1"/>
    <col min="10213" max="10213" width="12" style="1" customWidth="1"/>
    <col min="10214" max="10214" width="10.1796875" style="1" customWidth="1"/>
    <col min="10215" max="10215" width="19.1796875" style="1" customWidth="1"/>
    <col min="10216" max="10216" width="13.81640625" style="1" customWidth="1"/>
    <col min="10217" max="10217" width="10.7265625" style="1" customWidth="1"/>
    <col min="10218" max="10218" width="25.26953125" style="1" customWidth="1"/>
    <col min="10219" max="10227" width="10.7265625" style="1" customWidth="1"/>
    <col min="10228" max="10250" width="10.1796875" style="1" customWidth="1"/>
    <col min="10251" max="10448" width="8.7265625" style="1"/>
    <col min="10449" max="10449" width="11" style="1" customWidth="1"/>
    <col min="10450" max="10450" width="0.54296875" style="1" customWidth="1"/>
    <col min="10451" max="10451" width="26.54296875" style="1" customWidth="1"/>
    <col min="10452" max="10457" width="0" style="1" hidden="1" customWidth="1"/>
    <col min="10458" max="10458" width="8.7265625" style="1" customWidth="1"/>
    <col min="10459" max="10464" width="8.81640625" style="1" customWidth="1"/>
    <col min="10465" max="10465" width="9.81640625" style="1" customWidth="1"/>
    <col min="10466" max="10466" width="8.7265625" style="1"/>
    <col min="10467" max="10467" width="9.81640625" style="1" customWidth="1"/>
    <col min="10468" max="10468" width="13.7265625" style="1" customWidth="1"/>
    <col min="10469" max="10469" width="12" style="1" customWidth="1"/>
    <col min="10470" max="10470" width="10.1796875" style="1" customWidth="1"/>
    <col min="10471" max="10471" width="19.1796875" style="1" customWidth="1"/>
    <col min="10472" max="10472" width="13.81640625" style="1" customWidth="1"/>
    <col min="10473" max="10473" width="10.7265625" style="1" customWidth="1"/>
    <col min="10474" max="10474" width="25.26953125" style="1" customWidth="1"/>
    <col min="10475" max="10483" width="10.7265625" style="1" customWidth="1"/>
    <col min="10484" max="10506" width="10.1796875" style="1" customWidth="1"/>
    <col min="10507" max="10704" width="8.7265625" style="1"/>
    <col min="10705" max="10705" width="11" style="1" customWidth="1"/>
    <col min="10706" max="10706" width="0.54296875" style="1" customWidth="1"/>
    <col min="10707" max="10707" width="26.54296875" style="1" customWidth="1"/>
    <col min="10708" max="10713" width="0" style="1" hidden="1" customWidth="1"/>
    <col min="10714" max="10714" width="8.7265625" style="1" customWidth="1"/>
    <col min="10715" max="10720" width="8.81640625" style="1" customWidth="1"/>
    <col min="10721" max="10721" width="9.81640625" style="1" customWidth="1"/>
    <col min="10722" max="10722" width="8.7265625" style="1"/>
    <col min="10723" max="10723" width="9.81640625" style="1" customWidth="1"/>
    <col min="10724" max="10724" width="13.7265625" style="1" customWidth="1"/>
    <col min="10725" max="10725" width="12" style="1" customWidth="1"/>
    <col min="10726" max="10726" width="10.1796875" style="1" customWidth="1"/>
    <col min="10727" max="10727" width="19.1796875" style="1" customWidth="1"/>
    <col min="10728" max="10728" width="13.81640625" style="1" customWidth="1"/>
    <col min="10729" max="10729" width="10.7265625" style="1" customWidth="1"/>
    <col min="10730" max="10730" width="25.26953125" style="1" customWidth="1"/>
    <col min="10731" max="10739" width="10.7265625" style="1" customWidth="1"/>
    <col min="10740" max="10762" width="10.1796875" style="1" customWidth="1"/>
    <col min="10763" max="10960" width="8.7265625" style="1"/>
    <col min="10961" max="10961" width="11" style="1" customWidth="1"/>
    <col min="10962" max="10962" width="0.54296875" style="1" customWidth="1"/>
    <col min="10963" max="10963" width="26.54296875" style="1" customWidth="1"/>
    <col min="10964" max="10969" width="0" style="1" hidden="1" customWidth="1"/>
    <col min="10970" max="10970" width="8.7265625" style="1" customWidth="1"/>
    <col min="10971" max="10976" width="8.81640625" style="1" customWidth="1"/>
    <col min="10977" max="10977" width="9.81640625" style="1" customWidth="1"/>
    <col min="10978" max="10978" width="8.7265625" style="1"/>
    <col min="10979" max="10979" width="9.81640625" style="1" customWidth="1"/>
    <col min="10980" max="10980" width="13.7265625" style="1" customWidth="1"/>
    <col min="10981" max="10981" width="12" style="1" customWidth="1"/>
    <col min="10982" max="10982" width="10.1796875" style="1" customWidth="1"/>
    <col min="10983" max="10983" width="19.1796875" style="1" customWidth="1"/>
    <col min="10984" max="10984" width="13.81640625" style="1" customWidth="1"/>
    <col min="10985" max="10985" width="10.7265625" style="1" customWidth="1"/>
    <col min="10986" max="10986" width="25.26953125" style="1" customWidth="1"/>
    <col min="10987" max="10995" width="10.7265625" style="1" customWidth="1"/>
    <col min="10996" max="11018" width="10.1796875" style="1" customWidth="1"/>
    <col min="11019" max="11216" width="8.7265625" style="1"/>
    <col min="11217" max="11217" width="11" style="1" customWidth="1"/>
    <col min="11218" max="11218" width="0.54296875" style="1" customWidth="1"/>
    <col min="11219" max="11219" width="26.54296875" style="1" customWidth="1"/>
    <col min="11220" max="11225" width="0" style="1" hidden="1" customWidth="1"/>
    <col min="11226" max="11226" width="8.7265625" style="1" customWidth="1"/>
    <col min="11227" max="11232" width="8.81640625" style="1" customWidth="1"/>
    <col min="11233" max="11233" width="9.81640625" style="1" customWidth="1"/>
    <col min="11234" max="11234" width="8.7265625" style="1"/>
    <col min="11235" max="11235" width="9.81640625" style="1" customWidth="1"/>
    <col min="11236" max="11236" width="13.7265625" style="1" customWidth="1"/>
    <col min="11237" max="11237" width="12" style="1" customWidth="1"/>
    <col min="11238" max="11238" width="10.1796875" style="1" customWidth="1"/>
    <col min="11239" max="11239" width="19.1796875" style="1" customWidth="1"/>
    <col min="11240" max="11240" width="13.81640625" style="1" customWidth="1"/>
    <col min="11241" max="11241" width="10.7265625" style="1" customWidth="1"/>
    <col min="11242" max="11242" width="25.26953125" style="1" customWidth="1"/>
    <col min="11243" max="11251" width="10.7265625" style="1" customWidth="1"/>
    <col min="11252" max="11274" width="10.1796875" style="1" customWidth="1"/>
    <col min="11275" max="11472" width="8.7265625" style="1"/>
    <col min="11473" max="11473" width="11" style="1" customWidth="1"/>
    <col min="11474" max="11474" width="0.54296875" style="1" customWidth="1"/>
    <col min="11475" max="11475" width="26.54296875" style="1" customWidth="1"/>
    <col min="11476" max="11481" width="0" style="1" hidden="1" customWidth="1"/>
    <col min="11482" max="11482" width="8.7265625" style="1" customWidth="1"/>
    <col min="11483" max="11488" width="8.81640625" style="1" customWidth="1"/>
    <col min="11489" max="11489" width="9.81640625" style="1" customWidth="1"/>
    <col min="11490" max="11490" width="8.7265625" style="1"/>
    <col min="11491" max="11491" width="9.81640625" style="1" customWidth="1"/>
    <col min="11492" max="11492" width="13.7265625" style="1" customWidth="1"/>
    <col min="11493" max="11493" width="12" style="1" customWidth="1"/>
    <col min="11494" max="11494" width="10.1796875" style="1" customWidth="1"/>
    <col min="11495" max="11495" width="19.1796875" style="1" customWidth="1"/>
    <col min="11496" max="11496" width="13.81640625" style="1" customWidth="1"/>
    <col min="11497" max="11497" width="10.7265625" style="1" customWidth="1"/>
    <col min="11498" max="11498" width="25.26953125" style="1" customWidth="1"/>
    <col min="11499" max="11507" width="10.7265625" style="1" customWidth="1"/>
    <col min="11508" max="11530" width="10.1796875" style="1" customWidth="1"/>
    <col min="11531" max="11728" width="8.7265625" style="1"/>
    <col min="11729" max="11729" width="11" style="1" customWidth="1"/>
    <col min="11730" max="11730" width="0.54296875" style="1" customWidth="1"/>
    <col min="11731" max="11731" width="26.54296875" style="1" customWidth="1"/>
    <col min="11732" max="11737" width="0" style="1" hidden="1" customWidth="1"/>
    <col min="11738" max="11738" width="8.7265625" style="1" customWidth="1"/>
    <col min="11739" max="11744" width="8.81640625" style="1" customWidth="1"/>
    <col min="11745" max="11745" width="9.81640625" style="1" customWidth="1"/>
    <col min="11746" max="11746" width="8.7265625" style="1"/>
    <col min="11747" max="11747" width="9.81640625" style="1" customWidth="1"/>
    <col min="11748" max="11748" width="13.7265625" style="1" customWidth="1"/>
    <col min="11749" max="11749" width="12" style="1" customWidth="1"/>
    <col min="11750" max="11750" width="10.1796875" style="1" customWidth="1"/>
    <col min="11751" max="11751" width="19.1796875" style="1" customWidth="1"/>
    <col min="11752" max="11752" width="13.81640625" style="1" customWidth="1"/>
    <col min="11753" max="11753" width="10.7265625" style="1" customWidth="1"/>
    <col min="11754" max="11754" width="25.26953125" style="1" customWidth="1"/>
    <col min="11755" max="11763" width="10.7265625" style="1" customWidth="1"/>
    <col min="11764" max="11786" width="10.1796875" style="1" customWidth="1"/>
    <col min="11787" max="11984" width="8.7265625" style="1"/>
    <col min="11985" max="11985" width="11" style="1" customWidth="1"/>
    <col min="11986" max="11986" width="0.54296875" style="1" customWidth="1"/>
    <col min="11987" max="11987" width="26.54296875" style="1" customWidth="1"/>
    <col min="11988" max="11993" width="0" style="1" hidden="1" customWidth="1"/>
    <col min="11994" max="11994" width="8.7265625" style="1" customWidth="1"/>
    <col min="11995" max="12000" width="8.81640625" style="1" customWidth="1"/>
    <col min="12001" max="12001" width="9.81640625" style="1" customWidth="1"/>
    <col min="12002" max="12002" width="8.7265625" style="1"/>
    <col min="12003" max="12003" width="9.81640625" style="1" customWidth="1"/>
    <col min="12004" max="12004" width="13.7265625" style="1" customWidth="1"/>
    <col min="12005" max="12005" width="12" style="1" customWidth="1"/>
    <col min="12006" max="12006" width="10.1796875" style="1" customWidth="1"/>
    <col min="12007" max="12007" width="19.1796875" style="1" customWidth="1"/>
    <col min="12008" max="12008" width="13.81640625" style="1" customWidth="1"/>
    <col min="12009" max="12009" width="10.7265625" style="1" customWidth="1"/>
    <col min="12010" max="12010" width="25.26953125" style="1" customWidth="1"/>
    <col min="12011" max="12019" width="10.7265625" style="1" customWidth="1"/>
    <col min="12020" max="12042" width="10.1796875" style="1" customWidth="1"/>
    <col min="12043" max="12240" width="8.7265625" style="1"/>
    <col min="12241" max="12241" width="11" style="1" customWidth="1"/>
    <col min="12242" max="12242" width="0.54296875" style="1" customWidth="1"/>
    <col min="12243" max="12243" width="26.54296875" style="1" customWidth="1"/>
    <col min="12244" max="12249" width="0" style="1" hidden="1" customWidth="1"/>
    <col min="12250" max="12250" width="8.7265625" style="1" customWidth="1"/>
    <col min="12251" max="12256" width="8.81640625" style="1" customWidth="1"/>
    <col min="12257" max="12257" width="9.81640625" style="1" customWidth="1"/>
    <col min="12258" max="12258" width="8.7265625" style="1"/>
    <col min="12259" max="12259" width="9.81640625" style="1" customWidth="1"/>
    <col min="12260" max="12260" width="13.7265625" style="1" customWidth="1"/>
    <col min="12261" max="12261" width="12" style="1" customWidth="1"/>
    <col min="12262" max="12262" width="10.1796875" style="1" customWidth="1"/>
    <col min="12263" max="12263" width="19.1796875" style="1" customWidth="1"/>
    <col min="12264" max="12264" width="13.81640625" style="1" customWidth="1"/>
    <col min="12265" max="12265" width="10.7265625" style="1" customWidth="1"/>
    <col min="12266" max="12266" width="25.26953125" style="1" customWidth="1"/>
    <col min="12267" max="12275" width="10.7265625" style="1" customWidth="1"/>
    <col min="12276" max="12298" width="10.1796875" style="1" customWidth="1"/>
    <col min="12299" max="12496" width="8.7265625" style="1"/>
    <col min="12497" max="12497" width="11" style="1" customWidth="1"/>
    <col min="12498" max="12498" width="0.54296875" style="1" customWidth="1"/>
    <col min="12499" max="12499" width="26.54296875" style="1" customWidth="1"/>
    <col min="12500" max="12505" width="0" style="1" hidden="1" customWidth="1"/>
    <col min="12506" max="12506" width="8.7265625" style="1" customWidth="1"/>
    <col min="12507" max="12512" width="8.81640625" style="1" customWidth="1"/>
    <col min="12513" max="12513" width="9.81640625" style="1" customWidth="1"/>
    <col min="12514" max="12514" width="8.7265625" style="1"/>
    <col min="12515" max="12515" width="9.81640625" style="1" customWidth="1"/>
    <col min="12516" max="12516" width="13.7265625" style="1" customWidth="1"/>
    <col min="12517" max="12517" width="12" style="1" customWidth="1"/>
    <col min="12518" max="12518" width="10.1796875" style="1" customWidth="1"/>
    <col min="12519" max="12519" width="19.1796875" style="1" customWidth="1"/>
    <col min="12520" max="12520" width="13.81640625" style="1" customWidth="1"/>
    <col min="12521" max="12521" width="10.7265625" style="1" customWidth="1"/>
    <col min="12522" max="12522" width="25.26953125" style="1" customWidth="1"/>
    <col min="12523" max="12531" width="10.7265625" style="1" customWidth="1"/>
    <col min="12532" max="12554" width="10.1796875" style="1" customWidth="1"/>
    <col min="12555" max="12752" width="8.7265625" style="1"/>
    <col min="12753" max="12753" width="11" style="1" customWidth="1"/>
    <col min="12754" max="12754" width="0.54296875" style="1" customWidth="1"/>
    <col min="12755" max="12755" width="26.54296875" style="1" customWidth="1"/>
    <col min="12756" max="12761" width="0" style="1" hidden="1" customWidth="1"/>
    <col min="12762" max="12762" width="8.7265625" style="1" customWidth="1"/>
    <col min="12763" max="12768" width="8.81640625" style="1" customWidth="1"/>
    <col min="12769" max="12769" width="9.81640625" style="1" customWidth="1"/>
    <col min="12770" max="12770" width="8.7265625" style="1"/>
    <col min="12771" max="12771" width="9.81640625" style="1" customWidth="1"/>
    <col min="12772" max="12772" width="13.7265625" style="1" customWidth="1"/>
    <col min="12773" max="12773" width="12" style="1" customWidth="1"/>
    <col min="12774" max="12774" width="10.1796875" style="1" customWidth="1"/>
    <col min="12775" max="12775" width="19.1796875" style="1" customWidth="1"/>
    <col min="12776" max="12776" width="13.81640625" style="1" customWidth="1"/>
    <col min="12777" max="12777" width="10.7265625" style="1" customWidth="1"/>
    <col min="12778" max="12778" width="25.26953125" style="1" customWidth="1"/>
    <col min="12779" max="12787" width="10.7265625" style="1" customWidth="1"/>
    <col min="12788" max="12810" width="10.1796875" style="1" customWidth="1"/>
    <col min="12811" max="13008" width="8.7265625" style="1"/>
    <col min="13009" max="13009" width="11" style="1" customWidth="1"/>
    <col min="13010" max="13010" width="0.54296875" style="1" customWidth="1"/>
    <col min="13011" max="13011" width="26.54296875" style="1" customWidth="1"/>
    <col min="13012" max="13017" width="0" style="1" hidden="1" customWidth="1"/>
    <col min="13018" max="13018" width="8.7265625" style="1" customWidth="1"/>
    <col min="13019" max="13024" width="8.81640625" style="1" customWidth="1"/>
    <col min="13025" max="13025" width="9.81640625" style="1" customWidth="1"/>
    <col min="13026" max="13026" width="8.7265625" style="1"/>
    <col min="13027" max="13027" width="9.81640625" style="1" customWidth="1"/>
    <col min="13028" max="13028" width="13.7265625" style="1" customWidth="1"/>
    <col min="13029" max="13029" width="12" style="1" customWidth="1"/>
    <col min="13030" max="13030" width="10.1796875" style="1" customWidth="1"/>
    <col min="13031" max="13031" width="19.1796875" style="1" customWidth="1"/>
    <col min="13032" max="13032" width="13.81640625" style="1" customWidth="1"/>
    <col min="13033" max="13033" width="10.7265625" style="1" customWidth="1"/>
    <col min="13034" max="13034" width="25.26953125" style="1" customWidth="1"/>
    <col min="13035" max="13043" width="10.7265625" style="1" customWidth="1"/>
    <col min="13044" max="13066" width="10.1796875" style="1" customWidth="1"/>
    <col min="13067" max="13264" width="8.7265625" style="1"/>
    <col min="13265" max="13265" width="11" style="1" customWidth="1"/>
    <col min="13266" max="13266" width="0.54296875" style="1" customWidth="1"/>
    <col min="13267" max="13267" width="26.54296875" style="1" customWidth="1"/>
    <col min="13268" max="13273" width="0" style="1" hidden="1" customWidth="1"/>
    <col min="13274" max="13274" width="8.7265625" style="1" customWidth="1"/>
    <col min="13275" max="13280" width="8.81640625" style="1" customWidth="1"/>
    <col min="13281" max="13281" width="9.81640625" style="1" customWidth="1"/>
    <col min="13282" max="13282" width="8.7265625" style="1"/>
    <col min="13283" max="13283" width="9.81640625" style="1" customWidth="1"/>
    <col min="13284" max="13284" width="13.7265625" style="1" customWidth="1"/>
    <col min="13285" max="13285" width="12" style="1" customWidth="1"/>
    <col min="13286" max="13286" width="10.1796875" style="1" customWidth="1"/>
    <col min="13287" max="13287" width="19.1796875" style="1" customWidth="1"/>
    <col min="13288" max="13288" width="13.81640625" style="1" customWidth="1"/>
    <col min="13289" max="13289" width="10.7265625" style="1" customWidth="1"/>
    <col min="13290" max="13290" width="25.26953125" style="1" customWidth="1"/>
    <col min="13291" max="13299" width="10.7265625" style="1" customWidth="1"/>
    <col min="13300" max="13322" width="10.1796875" style="1" customWidth="1"/>
    <col min="13323" max="13520" width="8.7265625" style="1"/>
    <col min="13521" max="13521" width="11" style="1" customWidth="1"/>
    <col min="13522" max="13522" width="0.54296875" style="1" customWidth="1"/>
    <col min="13523" max="13523" width="26.54296875" style="1" customWidth="1"/>
    <col min="13524" max="13529" width="0" style="1" hidden="1" customWidth="1"/>
    <col min="13530" max="13530" width="8.7265625" style="1" customWidth="1"/>
    <col min="13531" max="13536" width="8.81640625" style="1" customWidth="1"/>
    <col min="13537" max="13537" width="9.81640625" style="1" customWidth="1"/>
    <col min="13538" max="13538" width="8.7265625" style="1"/>
    <col min="13539" max="13539" width="9.81640625" style="1" customWidth="1"/>
    <col min="13540" max="13540" width="13.7265625" style="1" customWidth="1"/>
    <col min="13541" max="13541" width="12" style="1" customWidth="1"/>
    <col min="13542" max="13542" width="10.1796875" style="1" customWidth="1"/>
    <col min="13543" max="13543" width="19.1796875" style="1" customWidth="1"/>
    <col min="13544" max="13544" width="13.81640625" style="1" customWidth="1"/>
    <col min="13545" max="13545" width="10.7265625" style="1" customWidth="1"/>
    <col min="13546" max="13546" width="25.26953125" style="1" customWidth="1"/>
    <col min="13547" max="13555" width="10.7265625" style="1" customWidth="1"/>
    <col min="13556" max="13578" width="10.1796875" style="1" customWidth="1"/>
    <col min="13579" max="13776" width="8.7265625" style="1"/>
    <col min="13777" max="13777" width="11" style="1" customWidth="1"/>
    <col min="13778" max="13778" width="0.54296875" style="1" customWidth="1"/>
    <col min="13779" max="13779" width="26.54296875" style="1" customWidth="1"/>
    <col min="13780" max="13785" width="0" style="1" hidden="1" customWidth="1"/>
    <col min="13786" max="13786" width="8.7265625" style="1" customWidth="1"/>
    <col min="13787" max="13792" width="8.81640625" style="1" customWidth="1"/>
    <col min="13793" max="13793" width="9.81640625" style="1" customWidth="1"/>
    <col min="13794" max="13794" width="8.7265625" style="1"/>
    <col min="13795" max="13795" width="9.81640625" style="1" customWidth="1"/>
    <col min="13796" max="13796" width="13.7265625" style="1" customWidth="1"/>
    <col min="13797" max="13797" width="12" style="1" customWidth="1"/>
    <col min="13798" max="13798" width="10.1796875" style="1" customWidth="1"/>
    <col min="13799" max="13799" width="19.1796875" style="1" customWidth="1"/>
    <col min="13800" max="13800" width="13.81640625" style="1" customWidth="1"/>
    <col min="13801" max="13801" width="10.7265625" style="1" customWidth="1"/>
    <col min="13802" max="13802" width="25.26953125" style="1" customWidth="1"/>
    <col min="13803" max="13811" width="10.7265625" style="1" customWidth="1"/>
    <col min="13812" max="13834" width="10.1796875" style="1" customWidth="1"/>
    <col min="13835" max="14032" width="8.7265625" style="1"/>
    <col min="14033" max="14033" width="11" style="1" customWidth="1"/>
    <col min="14034" max="14034" width="0.54296875" style="1" customWidth="1"/>
    <col min="14035" max="14035" width="26.54296875" style="1" customWidth="1"/>
    <col min="14036" max="14041" width="0" style="1" hidden="1" customWidth="1"/>
    <col min="14042" max="14042" width="8.7265625" style="1" customWidth="1"/>
    <col min="14043" max="14048" width="8.81640625" style="1" customWidth="1"/>
    <col min="14049" max="14049" width="9.81640625" style="1" customWidth="1"/>
    <col min="14050" max="14050" width="8.7265625" style="1"/>
    <col min="14051" max="14051" width="9.81640625" style="1" customWidth="1"/>
    <col min="14052" max="14052" width="13.7265625" style="1" customWidth="1"/>
    <col min="14053" max="14053" width="12" style="1" customWidth="1"/>
    <col min="14054" max="14054" width="10.1796875" style="1" customWidth="1"/>
    <col min="14055" max="14055" width="19.1796875" style="1" customWidth="1"/>
    <col min="14056" max="14056" width="13.81640625" style="1" customWidth="1"/>
    <col min="14057" max="14057" width="10.7265625" style="1" customWidth="1"/>
    <col min="14058" max="14058" width="25.26953125" style="1" customWidth="1"/>
    <col min="14059" max="14067" width="10.7265625" style="1" customWidth="1"/>
    <col min="14068" max="14090" width="10.1796875" style="1" customWidth="1"/>
    <col min="14091" max="14288" width="8.7265625" style="1"/>
    <col min="14289" max="14289" width="11" style="1" customWidth="1"/>
    <col min="14290" max="14290" width="0.54296875" style="1" customWidth="1"/>
    <col min="14291" max="14291" width="26.54296875" style="1" customWidth="1"/>
    <col min="14292" max="14297" width="0" style="1" hidden="1" customWidth="1"/>
    <col min="14298" max="14298" width="8.7265625" style="1" customWidth="1"/>
    <col min="14299" max="14304" width="8.81640625" style="1" customWidth="1"/>
    <col min="14305" max="14305" width="9.81640625" style="1" customWidth="1"/>
    <col min="14306" max="14306" width="8.7265625" style="1"/>
    <col min="14307" max="14307" width="9.81640625" style="1" customWidth="1"/>
    <col min="14308" max="14308" width="13.7265625" style="1" customWidth="1"/>
    <col min="14309" max="14309" width="12" style="1" customWidth="1"/>
    <col min="14310" max="14310" width="10.1796875" style="1" customWidth="1"/>
    <col min="14311" max="14311" width="19.1796875" style="1" customWidth="1"/>
    <col min="14312" max="14312" width="13.81640625" style="1" customWidth="1"/>
    <col min="14313" max="14313" width="10.7265625" style="1" customWidth="1"/>
    <col min="14314" max="14314" width="25.26953125" style="1" customWidth="1"/>
    <col min="14315" max="14323" width="10.7265625" style="1" customWidth="1"/>
    <col min="14324" max="14346" width="10.1796875" style="1" customWidth="1"/>
    <col min="14347" max="14544" width="8.7265625" style="1"/>
    <col min="14545" max="14545" width="11" style="1" customWidth="1"/>
    <col min="14546" max="14546" width="0.54296875" style="1" customWidth="1"/>
    <col min="14547" max="14547" width="26.54296875" style="1" customWidth="1"/>
    <col min="14548" max="14553" width="0" style="1" hidden="1" customWidth="1"/>
    <col min="14554" max="14554" width="8.7265625" style="1" customWidth="1"/>
    <col min="14555" max="14560" width="8.81640625" style="1" customWidth="1"/>
    <col min="14561" max="14561" width="9.81640625" style="1" customWidth="1"/>
    <col min="14562" max="14562" width="8.7265625" style="1"/>
    <col min="14563" max="14563" width="9.81640625" style="1" customWidth="1"/>
    <col min="14564" max="14564" width="13.7265625" style="1" customWidth="1"/>
    <col min="14565" max="14565" width="12" style="1" customWidth="1"/>
    <col min="14566" max="14566" width="10.1796875" style="1" customWidth="1"/>
    <col min="14567" max="14567" width="19.1796875" style="1" customWidth="1"/>
    <col min="14568" max="14568" width="13.81640625" style="1" customWidth="1"/>
    <col min="14569" max="14569" width="10.7265625" style="1" customWidth="1"/>
    <col min="14570" max="14570" width="25.26953125" style="1" customWidth="1"/>
    <col min="14571" max="14579" width="10.7265625" style="1" customWidth="1"/>
    <col min="14580" max="14602" width="10.1796875" style="1" customWidth="1"/>
    <col min="14603" max="14800" width="8.7265625" style="1"/>
    <col min="14801" max="14801" width="11" style="1" customWidth="1"/>
    <col min="14802" max="14802" width="0.54296875" style="1" customWidth="1"/>
    <col min="14803" max="14803" width="26.54296875" style="1" customWidth="1"/>
    <col min="14804" max="14809" width="0" style="1" hidden="1" customWidth="1"/>
    <col min="14810" max="14810" width="8.7265625" style="1" customWidth="1"/>
    <col min="14811" max="14816" width="8.81640625" style="1" customWidth="1"/>
    <col min="14817" max="14817" width="9.81640625" style="1" customWidth="1"/>
    <col min="14818" max="14818" width="8.7265625" style="1"/>
    <col min="14819" max="14819" width="9.81640625" style="1" customWidth="1"/>
    <col min="14820" max="14820" width="13.7265625" style="1" customWidth="1"/>
    <col min="14821" max="14821" width="12" style="1" customWidth="1"/>
    <col min="14822" max="14822" width="10.1796875" style="1" customWidth="1"/>
    <col min="14823" max="14823" width="19.1796875" style="1" customWidth="1"/>
    <col min="14824" max="14824" width="13.81640625" style="1" customWidth="1"/>
    <col min="14825" max="14825" width="10.7265625" style="1" customWidth="1"/>
    <col min="14826" max="14826" width="25.26953125" style="1" customWidth="1"/>
    <col min="14827" max="14835" width="10.7265625" style="1" customWidth="1"/>
    <col min="14836" max="14858" width="10.1796875" style="1" customWidth="1"/>
    <col min="14859" max="15056" width="8.7265625" style="1"/>
    <col min="15057" max="15057" width="11" style="1" customWidth="1"/>
    <col min="15058" max="15058" width="0.54296875" style="1" customWidth="1"/>
    <col min="15059" max="15059" width="26.54296875" style="1" customWidth="1"/>
    <col min="15060" max="15065" width="0" style="1" hidden="1" customWidth="1"/>
    <col min="15066" max="15066" width="8.7265625" style="1" customWidth="1"/>
    <col min="15067" max="15072" width="8.81640625" style="1" customWidth="1"/>
    <col min="15073" max="15073" width="9.81640625" style="1" customWidth="1"/>
    <col min="15074" max="15074" width="8.7265625" style="1"/>
    <col min="15075" max="15075" width="9.81640625" style="1" customWidth="1"/>
    <col min="15076" max="15076" width="13.7265625" style="1" customWidth="1"/>
    <col min="15077" max="15077" width="12" style="1" customWidth="1"/>
    <col min="15078" max="15078" width="10.1796875" style="1" customWidth="1"/>
    <col min="15079" max="15079" width="19.1796875" style="1" customWidth="1"/>
    <col min="15080" max="15080" width="13.81640625" style="1" customWidth="1"/>
    <col min="15081" max="15081" width="10.7265625" style="1" customWidth="1"/>
    <col min="15082" max="15082" width="25.26953125" style="1" customWidth="1"/>
    <col min="15083" max="15091" width="10.7265625" style="1" customWidth="1"/>
    <col min="15092" max="15114" width="10.1796875" style="1" customWidth="1"/>
    <col min="15115" max="15312" width="8.7265625" style="1"/>
    <col min="15313" max="15313" width="11" style="1" customWidth="1"/>
    <col min="15314" max="15314" width="0.54296875" style="1" customWidth="1"/>
    <col min="15315" max="15315" width="26.54296875" style="1" customWidth="1"/>
    <col min="15316" max="15321" width="0" style="1" hidden="1" customWidth="1"/>
    <col min="15322" max="15322" width="8.7265625" style="1" customWidth="1"/>
    <col min="15323" max="15328" width="8.81640625" style="1" customWidth="1"/>
    <col min="15329" max="15329" width="9.81640625" style="1" customWidth="1"/>
    <col min="15330" max="15330" width="8.7265625" style="1"/>
    <col min="15331" max="15331" width="9.81640625" style="1" customWidth="1"/>
    <col min="15332" max="15332" width="13.7265625" style="1" customWidth="1"/>
    <col min="15333" max="15333" width="12" style="1" customWidth="1"/>
    <col min="15334" max="15334" width="10.1796875" style="1" customWidth="1"/>
    <col min="15335" max="15335" width="19.1796875" style="1" customWidth="1"/>
    <col min="15336" max="15336" width="13.81640625" style="1" customWidth="1"/>
    <col min="15337" max="15337" width="10.7265625" style="1" customWidth="1"/>
    <col min="15338" max="15338" width="25.26953125" style="1" customWidth="1"/>
    <col min="15339" max="15347" width="10.7265625" style="1" customWidth="1"/>
    <col min="15348" max="15370" width="10.1796875" style="1" customWidth="1"/>
    <col min="15371" max="15568" width="8.7265625" style="1"/>
    <col min="15569" max="15569" width="11" style="1" customWidth="1"/>
    <col min="15570" max="15570" width="0.54296875" style="1" customWidth="1"/>
    <col min="15571" max="15571" width="26.54296875" style="1" customWidth="1"/>
    <col min="15572" max="15577" width="0" style="1" hidden="1" customWidth="1"/>
    <col min="15578" max="15578" width="8.7265625" style="1" customWidth="1"/>
    <col min="15579" max="15584" width="8.81640625" style="1" customWidth="1"/>
    <col min="15585" max="15585" width="9.81640625" style="1" customWidth="1"/>
    <col min="15586" max="15586" width="8.7265625" style="1"/>
    <col min="15587" max="15587" width="9.81640625" style="1" customWidth="1"/>
    <col min="15588" max="15588" width="13.7265625" style="1" customWidth="1"/>
    <col min="15589" max="15589" width="12" style="1" customWidth="1"/>
    <col min="15590" max="15590" width="10.1796875" style="1" customWidth="1"/>
    <col min="15591" max="15591" width="19.1796875" style="1" customWidth="1"/>
    <col min="15592" max="15592" width="13.81640625" style="1" customWidth="1"/>
    <col min="15593" max="15593" width="10.7265625" style="1" customWidth="1"/>
    <col min="15594" max="15594" width="25.26953125" style="1" customWidth="1"/>
    <col min="15595" max="15603" width="10.7265625" style="1" customWidth="1"/>
    <col min="15604" max="15626" width="10.1796875" style="1" customWidth="1"/>
    <col min="15627" max="15824" width="8.7265625" style="1"/>
    <col min="15825" max="15825" width="11" style="1" customWidth="1"/>
    <col min="15826" max="15826" width="0.54296875" style="1" customWidth="1"/>
    <col min="15827" max="15827" width="26.54296875" style="1" customWidth="1"/>
    <col min="15828" max="15833" width="0" style="1" hidden="1" customWidth="1"/>
    <col min="15834" max="15834" width="8.7265625" style="1" customWidth="1"/>
    <col min="15835" max="15840" width="8.81640625" style="1" customWidth="1"/>
    <col min="15841" max="15841" width="9.81640625" style="1" customWidth="1"/>
    <col min="15842" max="15842" width="8.7265625" style="1"/>
    <col min="15843" max="15843" width="9.81640625" style="1" customWidth="1"/>
    <col min="15844" max="15844" width="13.7265625" style="1" customWidth="1"/>
    <col min="15845" max="15845" width="12" style="1" customWidth="1"/>
    <col min="15846" max="15846" width="10.1796875" style="1" customWidth="1"/>
    <col min="15847" max="15847" width="19.1796875" style="1" customWidth="1"/>
    <col min="15848" max="15848" width="13.81640625" style="1" customWidth="1"/>
    <col min="15849" max="15849" width="10.7265625" style="1" customWidth="1"/>
    <col min="15850" max="15850" width="25.26953125" style="1" customWidth="1"/>
    <col min="15851" max="15859" width="10.7265625" style="1" customWidth="1"/>
    <col min="15860" max="15882" width="10.1796875" style="1" customWidth="1"/>
    <col min="15883" max="16080" width="8.7265625" style="1"/>
    <col min="16081" max="16081" width="11" style="1" customWidth="1"/>
    <col min="16082" max="16082" width="0.54296875" style="1" customWidth="1"/>
    <col min="16083" max="16083" width="26.54296875" style="1" customWidth="1"/>
    <col min="16084" max="16089" width="0" style="1" hidden="1" customWidth="1"/>
    <col min="16090" max="16090" width="8.7265625" style="1" customWidth="1"/>
    <col min="16091" max="16096" width="8.81640625" style="1" customWidth="1"/>
    <col min="16097" max="16097" width="9.81640625" style="1" customWidth="1"/>
    <col min="16098" max="16098" width="8.7265625" style="1"/>
    <col min="16099" max="16099" width="9.81640625" style="1" customWidth="1"/>
    <col min="16100" max="16100" width="13.7265625" style="1" customWidth="1"/>
    <col min="16101" max="16101" width="12" style="1" customWidth="1"/>
    <col min="16102" max="16102" width="10.1796875" style="1" customWidth="1"/>
    <col min="16103" max="16103" width="19.1796875" style="1" customWidth="1"/>
    <col min="16104" max="16104" width="13.81640625" style="1" customWidth="1"/>
    <col min="16105" max="16105" width="10.7265625" style="1" customWidth="1"/>
    <col min="16106" max="16106" width="25.26953125" style="1" customWidth="1"/>
    <col min="16107" max="16115" width="10.7265625" style="1" customWidth="1"/>
    <col min="16116" max="16138" width="10.1796875" style="1" customWidth="1"/>
    <col min="16139" max="16384" width="8.7265625" style="1"/>
  </cols>
  <sheetData>
    <row r="1" spans="1:12" s="16" customFormat="1" x14ac:dyDescent="0.3">
      <c r="A1" s="11" t="s">
        <v>4</v>
      </c>
      <c r="B1" s="68" t="s">
        <v>90</v>
      </c>
      <c r="C1" s="69">
        <v>2014</v>
      </c>
      <c r="D1" s="6">
        <v>2015</v>
      </c>
      <c r="E1" s="6">
        <v>2020</v>
      </c>
      <c r="F1" s="12">
        <v>2025</v>
      </c>
      <c r="G1" s="70" t="s">
        <v>91</v>
      </c>
      <c r="H1" s="12">
        <v>2030</v>
      </c>
      <c r="I1" s="70" t="s">
        <v>92</v>
      </c>
      <c r="J1" s="12">
        <v>2035</v>
      </c>
      <c r="K1" s="12">
        <v>2040</v>
      </c>
      <c r="L1" s="12">
        <v>2045</v>
      </c>
    </row>
    <row r="2" spans="1:12" s="16" customFormat="1" x14ac:dyDescent="0.3">
      <c r="A2" s="19" t="s">
        <v>9</v>
      </c>
      <c r="B2" s="71">
        <v>11001</v>
      </c>
      <c r="C2" s="72">
        <f t="shared" ref="C2:C16" si="0">TREND(D2:E2,$D$1:$E$1,$C$1)</f>
        <v>660.77579999999944</v>
      </c>
      <c r="D2" s="17">
        <v>672.23</v>
      </c>
      <c r="E2" s="17">
        <v>729.50099999999998</v>
      </c>
      <c r="F2" s="17">
        <v>787.11599999999999</v>
      </c>
      <c r="G2" s="73">
        <f t="shared" ref="G2:G17" si="1">F2/C2</f>
        <v>1.1911997987819782</v>
      </c>
      <c r="H2" s="17">
        <v>842.154</v>
      </c>
      <c r="I2" s="73">
        <f t="shared" ref="I2:I17" si="2">H2/C2</f>
        <v>1.274492800735137</v>
      </c>
      <c r="J2" s="17">
        <v>893.89800000000002</v>
      </c>
      <c r="K2" s="17">
        <v>940.68700000000001</v>
      </c>
      <c r="L2" s="17">
        <v>987.21299999999997</v>
      </c>
    </row>
    <row r="3" spans="1:12" s="31" customFormat="1" x14ac:dyDescent="0.3">
      <c r="A3" s="19" t="s">
        <v>94</v>
      </c>
      <c r="B3" s="74">
        <v>24009</v>
      </c>
      <c r="C3" s="72">
        <f t="shared" si="0"/>
        <v>90.860000000000127</v>
      </c>
      <c r="D3" s="17">
        <v>91.65</v>
      </c>
      <c r="E3" s="17">
        <v>95.6</v>
      </c>
      <c r="F3" s="17">
        <v>98.35</v>
      </c>
      <c r="G3" s="73">
        <f t="shared" si="1"/>
        <v>1.0824345146379029</v>
      </c>
      <c r="H3" s="17">
        <v>100.2</v>
      </c>
      <c r="I3" s="73">
        <f t="shared" si="2"/>
        <v>1.1027955095751691</v>
      </c>
      <c r="J3" s="17">
        <v>101.05</v>
      </c>
      <c r="K3" s="17">
        <v>101.45</v>
      </c>
      <c r="L3" s="17">
        <v>101.85</v>
      </c>
    </row>
    <row r="4" spans="1:12" s="16" customFormat="1" x14ac:dyDescent="0.3">
      <c r="A4" s="19" t="s">
        <v>14</v>
      </c>
      <c r="B4" s="74">
        <v>24017</v>
      </c>
      <c r="C4" s="72">
        <f t="shared" si="0"/>
        <v>147.53000000000065</v>
      </c>
      <c r="D4" s="17">
        <v>150.78100000000001</v>
      </c>
      <c r="E4" s="17">
        <v>167.036</v>
      </c>
      <c r="F4" s="17">
        <v>178.238</v>
      </c>
      <c r="G4" s="73">
        <f t="shared" si="1"/>
        <v>1.208147495424654</v>
      </c>
      <c r="H4" s="17">
        <v>194.67099999999999</v>
      </c>
      <c r="I4" s="73">
        <f t="shared" si="2"/>
        <v>1.3195350098285035</v>
      </c>
      <c r="J4" s="17">
        <v>207.51900000000001</v>
      </c>
      <c r="K4" s="17">
        <v>218.57499999999999</v>
      </c>
      <c r="L4" s="17">
        <v>236.47900000000001</v>
      </c>
    </row>
    <row r="5" spans="1:12" s="16" customFormat="1" x14ac:dyDescent="0.3">
      <c r="A5" s="19" t="s">
        <v>17</v>
      </c>
      <c r="B5" s="74">
        <v>24021</v>
      </c>
      <c r="C5" s="72">
        <f t="shared" si="0"/>
        <v>242.242400000001</v>
      </c>
      <c r="D5" s="17">
        <v>246.499</v>
      </c>
      <c r="E5" s="17">
        <v>267.78199999999998</v>
      </c>
      <c r="F5" s="17">
        <v>288.69</v>
      </c>
      <c r="G5" s="73">
        <f t="shared" si="1"/>
        <v>1.1917401743047411</v>
      </c>
      <c r="H5" s="17">
        <v>303.58300000000003</v>
      </c>
      <c r="I5" s="73">
        <f t="shared" si="2"/>
        <v>1.2532199152584302</v>
      </c>
      <c r="J5" s="17">
        <v>319.36099999999999</v>
      </c>
      <c r="K5" s="17">
        <v>332.15100000000001</v>
      </c>
      <c r="L5" s="17">
        <v>344.13799999999998</v>
      </c>
    </row>
    <row r="6" spans="1:12" s="31" customFormat="1" x14ac:dyDescent="0.3">
      <c r="A6" s="19" t="s">
        <v>16</v>
      </c>
      <c r="B6" s="71">
        <v>24031</v>
      </c>
      <c r="C6" s="72">
        <f t="shared" si="0"/>
        <v>1007.9229999999989</v>
      </c>
      <c r="D6" s="17">
        <v>1015.273</v>
      </c>
      <c r="E6" s="17">
        <v>1052.0229999999999</v>
      </c>
      <c r="F6" s="17">
        <v>1087.259</v>
      </c>
      <c r="G6" s="73">
        <f t="shared" si="1"/>
        <v>1.078712361956222</v>
      </c>
      <c r="H6" s="17">
        <v>1128.8230000000001</v>
      </c>
      <c r="I6" s="73">
        <f t="shared" si="2"/>
        <v>1.1199496390101242</v>
      </c>
      <c r="J6" s="17">
        <v>1167.7090000000001</v>
      </c>
      <c r="K6" s="17">
        <v>1197.1310000000001</v>
      </c>
      <c r="L6" s="17">
        <v>1223.335</v>
      </c>
    </row>
    <row r="7" spans="1:12" s="16" customFormat="1" x14ac:dyDescent="0.3">
      <c r="A7" s="19" t="s">
        <v>60</v>
      </c>
      <c r="B7" s="74">
        <v>24033</v>
      </c>
      <c r="C7" s="72">
        <f t="shared" si="0"/>
        <v>900.6872000000003</v>
      </c>
      <c r="D7" s="17">
        <v>904.43</v>
      </c>
      <c r="E7" s="17">
        <v>923.14400000000001</v>
      </c>
      <c r="F7" s="17">
        <v>938.02300000000002</v>
      </c>
      <c r="G7" s="73">
        <f t="shared" si="1"/>
        <v>1.0414525708814333</v>
      </c>
      <c r="H7" s="17">
        <v>952.95500000000004</v>
      </c>
      <c r="I7" s="73">
        <f t="shared" si="2"/>
        <v>1.0580310234230039</v>
      </c>
      <c r="J7" s="17">
        <v>967.84199999999998</v>
      </c>
      <c r="K7" s="17">
        <v>982.38499999999999</v>
      </c>
      <c r="L7" s="17">
        <v>995.87599999999998</v>
      </c>
    </row>
    <row r="8" spans="1:12" s="16" customFormat="1" x14ac:dyDescent="0.3">
      <c r="A8" s="19" t="s">
        <v>58</v>
      </c>
      <c r="B8" s="71">
        <v>51013</v>
      </c>
      <c r="C8" s="72">
        <f t="shared" si="0"/>
        <v>218.08719999999994</v>
      </c>
      <c r="D8" s="17">
        <v>220.523</v>
      </c>
      <c r="E8" s="17">
        <v>232.702</v>
      </c>
      <c r="F8" s="17">
        <v>244.78200000000001</v>
      </c>
      <c r="G8" s="73">
        <f t="shared" si="1"/>
        <v>1.1224042493094508</v>
      </c>
      <c r="H8" s="17">
        <v>256.01299999999998</v>
      </c>
      <c r="I8" s="73">
        <f t="shared" si="2"/>
        <v>1.1739019988334944</v>
      </c>
      <c r="J8" s="17">
        <v>266.30200000000002</v>
      </c>
      <c r="K8" s="17">
        <v>278.05500000000001</v>
      </c>
      <c r="L8" s="17">
        <v>289.49799999999999</v>
      </c>
    </row>
    <row r="9" spans="1:12" s="16" customFormat="1" x14ac:dyDescent="0.3">
      <c r="A9" s="19" t="s">
        <v>95</v>
      </c>
      <c r="B9" s="71">
        <v>51059</v>
      </c>
      <c r="C9" s="72">
        <f t="shared" si="0"/>
        <v>1117.9593999999997</v>
      </c>
      <c r="D9" s="17">
        <v>1125.3889999999999</v>
      </c>
      <c r="E9" s="17">
        <v>1162.537</v>
      </c>
      <c r="F9" s="17">
        <v>1213.1990000000001</v>
      </c>
      <c r="G9" s="73">
        <f t="shared" si="1"/>
        <v>1.0851905713212844</v>
      </c>
      <c r="H9" s="17">
        <v>1264.723</v>
      </c>
      <c r="I9" s="73">
        <f t="shared" si="2"/>
        <v>1.1312781126040894</v>
      </c>
      <c r="J9" s="17">
        <v>1314.307</v>
      </c>
      <c r="K9" s="17">
        <v>1362.4760000000001</v>
      </c>
      <c r="L9" s="17">
        <v>1406.739</v>
      </c>
    </row>
    <row r="10" spans="1:12" s="16" customFormat="1" x14ac:dyDescent="0.3">
      <c r="A10" s="19" t="s">
        <v>22</v>
      </c>
      <c r="B10" s="74">
        <v>51107</v>
      </c>
      <c r="C10" s="72">
        <f t="shared" si="0"/>
        <v>353.28299999999945</v>
      </c>
      <c r="D10" s="17">
        <v>363.51900000000001</v>
      </c>
      <c r="E10" s="17">
        <v>414.69900000000001</v>
      </c>
      <c r="F10" s="17">
        <v>451.11900000000003</v>
      </c>
      <c r="G10" s="73">
        <f t="shared" si="1"/>
        <v>1.2769337896247506</v>
      </c>
      <c r="H10" s="17">
        <v>470.69499999999999</v>
      </c>
      <c r="I10" s="73">
        <f t="shared" si="2"/>
        <v>1.3323454567584647</v>
      </c>
      <c r="J10" s="17">
        <v>484.41</v>
      </c>
      <c r="K10" s="17">
        <v>492.517</v>
      </c>
      <c r="L10" s="17">
        <v>497.488</v>
      </c>
    </row>
    <row r="11" spans="1:12" s="31" customFormat="1" x14ac:dyDescent="0.3">
      <c r="A11" s="19" t="s">
        <v>20</v>
      </c>
      <c r="B11" s="71">
        <v>51153</v>
      </c>
      <c r="C11" s="72">
        <f t="shared" si="0"/>
        <v>424.51820000000043</v>
      </c>
      <c r="D11" s="17">
        <v>431.21699999999998</v>
      </c>
      <c r="E11" s="17">
        <v>464.71100000000001</v>
      </c>
      <c r="F11" s="17">
        <v>496.70100000000002</v>
      </c>
      <c r="G11" s="73">
        <f t="shared" si="1"/>
        <v>1.1700346416243155</v>
      </c>
      <c r="H11" s="17">
        <v>521.26099999999997</v>
      </c>
      <c r="I11" s="73">
        <f t="shared" si="2"/>
        <v>1.2278884627325741</v>
      </c>
      <c r="J11" s="17">
        <v>541.928</v>
      </c>
      <c r="K11" s="17">
        <v>558.93100000000004</v>
      </c>
      <c r="L11" s="17">
        <v>572.84900000000005</v>
      </c>
    </row>
    <row r="12" spans="1:12" s="16" customFormat="1" x14ac:dyDescent="0.3">
      <c r="A12" s="19" t="s">
        <v>13</v>
      </c>
      <c r="B12" s="71">
        <v>51510</v>
      </c>
      <c r="C12" s="72">
        <f t="shared" si="0"/>
        <v>145.34140000000025</v>
      </c>
      <c r="D12" s="17">
        <v>147.64599999999999</v>
      </c>
      <c r="E12" s="17">
        <v>159.16900000000001</v>
      </c>
      <c r="F12" s="17">
        <v>167.51499999999999</v>
      </c>
      <c r="G12" s="73">
        <f t="shared" si="1"/>
        <v>1.1525621743013326</v>
      </c>
      <c r="H12" s="17">
        <v>172.78100000000001</v>
      </c>
      <c r="I12" s="73">
        <f t="shared" si="2"/>
        <v>1.1887941082169273</v>
      </c>
      <c r="J12" s="17">
        <v>180.46299999999999</v>
      </c>
      <c r="K12" s="17">
        <v>190.82400000000001</v>
      </c>
      <c r="L12" s="17">
        <v>208.45099999999999</v>
      </c>
    </row>
    <row r="13" spans="1:12" s="16" customFormat="1" x14ac:dyDescent="0.3">
      <c r="A13" s="19" t="s">
        <v>10</v>
      </c>
      <c r="B13" s="71">
        <v>51600</v>
      </c>
      <c r="C13" s="72">
        <f t="shared" si="0"/>
        <v>24.41640000000001</v>
      </c>
      <c r="D13" s="17">
        <v>24.672000000000001</v>
      </c>
      <c r="E13" s="17">
        <v>25.95</v>
      </c>
      <c r="F13" s="17">
        <v>26.42</v>
      </c>
      <c r="G13" s="73">
        <f t="shared" si="1"/>
        <v>1.0820595992857256</v>
      </c>
      <c r="H13" s="17">
        <v>26.893999999999998</v>
      </c>
      <c r="I13" s="73">
        <f t="shared" si="2"/>
        <v>1.1014727805900946</v>
      </c>
      <c r="J13" s="17">
        <v>27.372</v>
      </c>
      <c r="K13" s="17">
        <v>27.853000000000002</v>
      </c>
      <c r="L13" s="17">
        <v>28.334</v>
      </c>
    </row>
    <row r="14" spans="1:12" s="16" customFormat="1" x14ac:dyDescent="0.3">
      <c r="A14" s="19" t="s">
        <v>8</v>
      </c>
      <c r="B14" s="71">
        <v>51610</v>
      </c>
      <c r="C14" s="72">
        <f t="shared" si="0"/>
        <v>12.879999999999939</v>
      </c>
      <c r="D14" s="17">
        <v>13.1</v>
      </c>
      <c r="E14" s="17">
        <v>14.2</v>
      </c>
      <c r="F14" s="17">
        <v>15.5</v>
      </c>
      <c r="G14" s="73">
        <f t="shared" si="1"/>
        <v>1.2034161490683286</v>
      </c>
      <c r="H14" s="17">
        <v>16.399999999999999</v>
      </c>
      <c r="I14" s="73">
        <f t="shared" si="2"/>
        <v>1.2732919254658446</v>
      </c>
      <c r="J14" s="17">
        <v>17</v>
      </c>
      <c r="K14" s="17">
        <v>17.3</v>
      </c>
      <c r="L14" s="17">
        <v>17.600000000000001</v>
      </c>
    </row>
    <row r="15" spans="1:12" s="16" customFormat="1" x14ac:dyDescent="0.3">
      <c r="A15" s="19" t="s">
        <v>12</v>
      </c>
      <c r="B15" s="74">
        <v>51683</v>
      </c>
      <c r="C15" s="72">
        <f t="shared" si="0"/>
        <v>42.217599999999948</v>
      </c>
      <c r="D15" s="17">
        <v>42.48</v>
      </c>
      <c r="E15" s="17">
        <v>43.792000000000002</v>
      </c>
      <c r="F15" s="17">
        <v>45.524999999999999</v>
      </c>
      <c r="G15" s="73">
        <f t="shared" si="1"/>
        <v>1.0783417342530142</v>
      </c>
      <c r="H15" s="17">
        <v>47.476999999999997</v>
      </c>
      <c r="I15" s="73">
        <f t="shared" si="2"/>
        <v>1.1245783748957794</v>
      </c>
      <c r="J15" s="17">
        <v>49.029000000000003</v>
      </c>
      <c r="K15" s="17">
        <v>50.581000000000003</v>
      </c>
      <c r="L15" s="17">
        <v>52.133000000000003</v>
      </c>
    </row>
    <row r="16" spans="1:12" s="31" customFormat="1" x14ac:dyDescent="0.3">
      <c r="A16" s="19" t="s">
        <v>7</v>
      </c>
      <c r="B16" s="74">
        <v>51685</v>
      </c>
      <c r="C16" s="72">
        <f t="shared" si="0"/>
        <v>13.954799999999977</v>
      </c>
      <c r="D16" s="17">
        <v>14.273</v>
      </c>
      <c r="E16" s="17">
        <v>15.864000000000001</v>
      </c>
      <c r="F16" s="17">
        <v>15.864000000000001</v>
      </c>
      <c r="G16" s="73">
        <f t="shared" si="1"/>
        <v>1.1368131395648828</v>
      </c>
      <c r="H16" s="17">
        <v>15.864000000000001</v>
      </c>
      <c r="I16" s="73">
        <f t="shared" si="2"/>
        <v>1.1368131395648828</v>
      </c>
      <c r="J16" s="17">
        <v>15.864000000000001</v>
      </c>
      <c r="K16" s="17">
        <v>15.864000000000001</v>
      </c>
      <c r="L16" s="17">
        <v>15.864000000000001</v>
      </c>
    </row>
    <row r="17" spans="1:12" x14ac:dyDescent="0.3">
      <c r="A17" s="1" t="s">
        <v>96</v>
      </c>
      <c r="C17" s="25">
        <f>SUM(C2:C16)</f>
        <v>5402.6764000000003</v>
      </c>
      <c r="D17" s="25">
        <f t="shared" ref="D17:H17" si="3">SUM(D2:D16)</f>
        <v>5463.6819999999989</v>
      </c>
      <c r="E17" s="25">
        <f t="shared" si="3"/>
        <v>5768.71</v>
      </c>
      <c r="F17" s="25">
        <f t="shared" si="3"/>
        <v>6054.3010000000004</v>
      </c>
      <c r="G17" s="88">
        <f t="shared" si="1"/>
        <v>1.1206114436170933</v>
      </c>
      <c r="H17" s="25">
        <f t="shared" si="3"/>
        <v>6314.4939999999988</v>
      </c>
      <c r="I17" s="88">
        <f t="shared" si="2"/>
        <v>1.1687714629734252</v>
      </c>
      <c r="J17" s="25">
        <f t="shared" ref="J17:L17" si="4">SUM(J1:J16)</f>
        <v>8589.0539999999983</v>
      </c>
      <c r="K17" s="25">
        <f t="shared" si="4"/>
        <v>8806.7799999999988</v>
      </c>
      <c r="L17" s="25">
        <f t="shared" si="4"/>
        <v>9022.8469999999979</v>
      </c>
    </row>
    <row r="19" spans="1:12" x14ac:dyDescent="0.3">
      <c r="B19" s="42"/>
    </row>
    <row r="20" spans="1:12" x14ac:dyDescent="0.3">
      <c r="B20" s="42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AA31B-A9EA-4693-91D5-F96B51146B55}">
  <dimension ref="A1:L73"/>
  <sheetViews>
    <sheetView workbookViewId="0"/>
  </sheetViews>
  <sheetFormatPr defaultRowHeight="13" x14ac:dyDescent="0.3"/>
  <cols>
    <col min="1" max="1" width="25.26953125" style="1" customWidth="1"/>
    <col min="2" max="7" width="8.81640625" style="1" customWidth="1"/>
    <col min="8" max="8" width="8.54296875" style="1" customWidth="1"/>
    <col min="9" max="9" width="9.1796875" style="39"/>
    <col min="10" max="10" width="9.81640625" style="1" customWidth="1"/>
    <col min="11" max="11" width="12.453125" style="1" customWidth="1"/>
    <col min="12" max="12" width="12.1796875" style="1" customWidth="1"/>
    <col min="13" max="166" width="9.1796875" style="1"/>
    <col min="167" max="167" width="11" style="1" customWidth="1"/>
    <col min="168" max="168" width="0.54296875" style="1" customWidth="1"/>
    <col min="169" max="169" width="26.26953125" style="1" customWidth="1"/>
    <col min="170" max="175" width="0" style="1" hidden="1" customWidth="1"/>
    <col min="176" max="176" width="0.1796875" style="1" customWidth="1"/>
    <col min="177" max="182" width="8.81640625" style="1" customWidth="1"/>
    <col min="183" max="183" width="8.54296875" style="1" customWidth="1"/>
    <col min="184" max="184" width="9.1796875" style="1"/>
    <col min="185" max="185" width="9.81640625" style="1" customWidth="1"/>
    <col min="186" max="186" width="13.7265625" style="1" customWidth="1"/>
    <col min="187" max="187" width="12" style="1" customWidth="1"/>
    <col min="188" max="188" width="9.1796875" style="1"/>
    <col min="189" max="189" width="19.1796875" style="1" customWidth="1"/>
    <col min="190" max="190" width="13.81640625" style="1" customWidth="1"/>
    <col min="191" max="191" width="11.7265625" style="1" customWidth="1"/>
    <col min="192" max="192" width="26.26953125" style="1" customWidth="1"/>
    <col min="193" max="201" width="10.7265625" style="1" customWidth="1"/>
    <col min="202" max="422" width="9.1796875" style="1"/>
    <col min="423" max="423" width="11" style="1" customWidth="1"/>
    <col min="424" max="424" width="0.54296875" style="1" customWidth="1"/>
    <col min="425" max="425" width="26.26953125" style="1" customWidth="1"/>
    <col min="426" max="431" width="0" style="1" hidden="1" customWidth="1"/>
    <col min="432" max="432" width="0.1796875" style="1" customWidth="1"/>
    <col min="433" max="438" width="8.81640625" style="1" customWidth="1"/>
    <col min="439" max="439" width="8.54296875" style="1" customWidth="1"/>
    <col min="440" max="440" width="9.1796875" style="1"/>
    <col min="441" max="441" width="9.81640625" style="1" customWidth="1"/>
    <col min="442" max="442" width="13.7265625" style="1" customWidth="1"/>
    <col min="443" max="443" width="12" style="1" customWidth="1"/>
    <col min="444" max="444" width="9.1796875" style="1"/>
    <col min="445" max="445" width="19.1796875" style="1" customWidth="1"/>
    <col min="446" max="446" width="13.81640625" style="1" customWidth="1"/>
    <col min="447" max="447" width="11.7265625" style="1" customWidth="1"/>
    <col min="448" max="448" width="26.26953125" style="1" customWidth="1"/>
    <col min="449" max="457" width="10.7265625" style="1" customWidth="1"/>
    <col min="458" max="678" width="9.1796875" style="1"/>
    <col min="679" max="679" width="11" style="1" customWidth="1"/>
    <col min="680" max="680" width="0.54296875" style="1" customWidth="1"/>
    <col min="681" max="681" width="26.26953125" style="1" customWidth="1"/>
    <col min="682" max="687" width="0" style="1" hidden="1" customWidth="1"/>
    <col min="688" max="688" width="0.1796875" style="1" customWidth="1"/>
    <col min="689" max="694" width="8.81640625" style="1" customWidth="1"/>
    <col min="695" max="695" width="8.54296875" style="1" customWidth="1"/>
    <col min="696" max="696" width="9.1796875" style="1"/>
    <col min="697" max="697" width="9.81640625" style="1" customWidth="1"/>
    <col min="698" max="698" width="13.7265625" style="1" customWidth="1"/>
    <col min="699" max="699" width="12" style="1" customWidth="1"/>
    <col min="700" max="700" width="9.1796875" style="1"/>
    <col min="701" max="701" width="19.1796875" style="1" customWidth="1"/>
    <col min="702" max="702" width="13.81640625" style="1" customWidth="1"/>
    <col min="703" max="703" width="11.7265625" style="1" customWidth="1"/>
    <col min="704" max="704" width="26.26953125" style="1" customWidth="1"/>
    <col min="705" max="713" width="10.7265625" style="1" customWidth="1"/>
    <col min="714" max="934" width="9.1796875" style="1"/>
    <col min="935" max="935" width="11" style="1" customWidth="1"/>
    <col min="936" max="936" width="0.54296875" style="1" customWidth="1"/>
    <col min="937" max="937" width="26.26953125" style="1" customWidth="1"/>
    <col min="938" max="943" width="0" style="1" hidden="1" customWidth="1"/>
    <col min="944" max="944" width="0.1796875" style="1" customWidth="1"/>
    <col min="945" max="950" width="8.81640625" style="1" customWidth="1"/>
    <col min="951" max="951" width="8.54296875" style="1" customWidth="1"/>
    <col min="952" max="952" width="9.1796875" style="1"/>
    <col min="953" max="953" width="9.81640625" style="1" customWidth="1"/>
    <col min="954" max="954" width="13.7265625" style="1" customWidth="1"/>
    <col min="955" max="955" width="12" style="1" customWidth="1"/>
    <col min="956" max="956" width="9.1796875" style="1"/>
    <col min="957" max="957" width="19.1796875" style="1" customWidth="1"/>
    <col min="958" max="958" width="13.81640625" style="1" customWidth="1"/>
    <col min="959" max="959" width="11.7265625" style="1" customWidth="1"/>
    <col min="960" max="960" width="26.26953125" style="1" customWidth="1"/>
    <col min="961" max="969" width="10.7265625" style="1" customWidth="1"/>
    <col min="970" max="1190" width="9.1796875" style="1"/>
    <col min="1191" max="1191" width="11" style="1" customWidth="1"/>
    <col min="1192" max="1192" width="0.54296875" style="1" customWidth="1"/>
    <col min="1193" max="1193" width="26.26953125" style="1" customWidth="1"/>
    <col min="1194" max="1199" width="0" style="1" hidden="1" customWidth="1"/>
    <col min="1200" max="1200" width="0.1796875" style="1" customWidth="1"/>
    <col min="1201" max="1206" width="8.81640625" style="1" customWidth="1"/>
    <col min="1207" max="1207" width="8.54296875" style="1" customWidth="1"/>
    <col min="1208" max="1208" width="9.1796875" style="1"/>
    <col min="1209" max="1209" width="9.81640625" style="1" customWidth="1"/>
    <col min="1210" max="1210" width="13.7265625" style="1" customWidth="1"/>
    <col min="1211" max="1211" width="12" style="1" customWidth="1"/>
    <col min="1212" max="1212" width="9.1796875" style="1"/>
    <col min="1213" max="1213" width="19.1796875" style="1" customWidth="1"/>
    <col min="1214" max="1214" width="13.81640625" style="1" customWidth="1"/>
    <col min="1215" max="1215" width="11.7265625" style="1" customWidth="1"/>
    <col min="1216" max="1216" width="26.26953125" style="1" customWidth="1"/>
    <col min="1217" max="1225" width="10.7265625" style="1" customWidth="1"/>
    <col min="1226" max="1446" width="9.1796875" style="1"/>
    <col min="1447" max="1447" width="11" style="1" customWidth="1"/>
    <col min="1448" max="1448" width="0.54296875" style="1" customWidth="1"/>
    <col min="1449" max="1449" width="26.26953125" style="1" customWidth="1"/>
    <col min="1450" max="1455" width="0" style="1" hidden="1" customWidth="1"/>
    <col min="1456" max="1456" width="0.1796875" style="1" customWidth="1"/>
    <col min="1457" max="1462" width="8.81640625" style="1" customWidth="1"/>
    <col min="1463" max="1463" width="8.54296875" style="1" customWidth="1"/>
    <col min="1464" max="1464" width="9.1796875" style="1"/>
    <col min="1465" max="1465" width="9.81640625" style="1" customWidth="1"/>
    <col min="1466" max="1466" width="13.7265625" style="1" customWidth="1"/>
    <col min="1467" max="1467" width="12" style="1" customWidth="1"/>
    <col min="1468" max="1468" width="9.1796875" style="1"/>
    <col min="1469" max="1469" width="19.1796875" style="1" customWidth="1"/>
    <col min="1470" max="1470" width="13.81640625" style="1" customWidth="1"/>
    <col min="1471" max="1471" width="11.7265625" style="1" customWidth="1"/>
    <col min="1472" max="1472" width="26.26953125" style="1" customWidth="1"/>
    <col min="1473" max="1481" width="10.7265625" style="1" customWidth="1"/>
    <col min="1482" max="1702" width="9.1796875" style="1"/>
    <col min="1703" max="1703" width="11" style="1" customWidth="1"/>
    <col min="1704" max="1704" width="0.54296875" style="1" customWidth="1"/>
    <col min="1705" max="1705" width="26.26953125" style="1" customWidth="1"/>
    <col min="1706" max="1711" width="0" style="1" hidden="1" customWidth="1"/>
    <col min="1712" max="1712" width="0.1796875" style="1" customWidth="1"/>
    <col min="1713" max="1718" width="8.81640625" style="1" customWidth="1"/>
    <col min="1719" max="1719" width="8.54296875" style="1" customWidth="1"/>
    <col min="1720" max="1720" width="9.1796875" style="1"/>
    <col min="1721" max="1721" width="9.81640625" style="1" customWidth="1"/>
    <col min="1722" max="1722" width="13.7265625" style="1" customWidth="1"/>
    <col min="1723" max="1723" width="12" style="1" customWidth="1"/>
    <col min="1724" max="1724" width="9.1796875" style="1"/>
    <col min="1725" max="1725" width="19.1796875" style="1" customWidth="1"/>
    <col min="1726" max="1726" width="13.81640625" style="1" customWidth="1"/>
    <col min="1727" max="1727" width="11.7265625" style="1" customWidth="1"/>
    <col min="1728" max="1728" width="26.26953125" style="1" customWidth="1"/>
    <col min="1729" max="1737" width="10.7265625" style="1" customWidth="1"/>
    <col min="1738" max="1958" width="9.1796875" style="1"/>
    <col min="1959" max="1959" width="11" style="1" customWidth="1"/>
    <col min="1960" max="1960" width="0.54296875" style="1" customWidth="1"/>
    <col min="1961" max="1961" width="26.26953125" style="1" customWidth="1"/>
    <col min="1962" max="1967" width="0" style="1" hidden="1" customWidth="1"/>
    <col min="1968" max="1968" width="0.1796875" style="1" customWidth="1"/>
    <col min="1969" max="1974" width="8.81640625" style="1" customWidth="1"/>
    <col min="1975" max="1975" width="8.54296875" style="1" customWidth="1"/>
    <col min="1976" max="1976" width="9.1796875" style="1"/>
    <col min="1977" max="1977" width="9.81640625" style="1" customWidth="1"/>
    <col min="1978" max="1978" width="13.7265625" style="1" customWidth="1"/>
    <col min="1979" max="1979" width="12" style="1" customWidth="1"/>
    <col min="1980" max="1980" width="9.1796875" style="1"/>
    <col min="1981" max="1981" width="19.1796875" style="1" customWidth="1"/>
    <col min="1982" max="1982" width="13.81640625" style="1" customWidth="1"/>
    <col min="1983" max="1983" width="11.7265625" style="1" customWidth="1"/>
    <col min="1984" max="1984" width="26.26953125" style="1" customWidth="1"/>
    <col min="1985" max="1993" width="10.7265625" style="1" customWidth="1"/>
    <col min="1994" max="2214" width="9.1796875" style="1"/>
    <col min="2215" max="2215" width="11" style="1" customWidth="1"/>
    <col min="2216" max="2216" width="0.54296875" style="1" customWidth="1"/>
    <col min="2217" max="2217" width="26.26953125" style="1" customWidth="1"/>
    <col min="2218" max="2223" width="0" style="1" hidden="1" customWidth="1"/>
    <col min="2224" max="2224" width="0.1796875" style="1" customWidth="1"/>
    <col min="2225" max="2230" width="8.81640625" style="1" customWidth="1"/>
    <col min="2231" max="2231" width="8.54296875" style="1" customWidth="1"/>
    <col min="2232" max="2232" width="9.1796875" style="1"/>
    <col min="2233" max="2233" width="9.81640625" style="1" customWidth="1"/>
    <col min="2234" max="2234" width="13.7265625" style="1" customWidth="1"/>
    <col min="2235" max="2235" width="12" style="1" customWidth="1"/>
    <col min="2236" max="2236" width="9.1796875" style="1"/>
    <col min="2237" max="2237" width="19.1796875" style="1" customWidth="1"/>
    <col min="2238" max="2238" width="13.81640625" style="1" customWidth="1"/>
    <col min="2239" max="2239" width="11.7265625" style="1" customWidth="1"/>
    <col min="2240" max="2240" width="26.26953125" style="1" customWidth="1"/>
    <col min="2241" max="2249" width="10.7265625" style="1" customWidth="1"/>
    <col min="2250" max="2470" width="9.1796875" style="1"/>
    <col min="2471" max="2471" width="11" style="1" customWidth="1"/>
    <col min="2472" max="2472" width="0.54296875" style="1" customWidth="1"/>
    <col min="2473" max="2473" width="26.26953125" style="1" customWidth="1"/>
    <col min="2474" max="2479" width="0" style="1" hidden="1" customWidth="1"/>
    <col min="2480" max="2480" width="0.1796875" style="1" customWidth="1"/>
    <col min="2481" max="2486" width="8.81640625" style="1" customWidth="1"/>
    <col min="2487" max="2487" width="8.54296875" style="1" customWidth="1"/>
    <col min="2488" max="2488" width="9.1796875" style="1"/>
    <col min="2489" max="2489" width="9.81640625" style="1" customWidth="1"/>
    <col min="2490" max="2490" width="13.7265625" style="1" customWidth="1"/>
    <col min="2491" max="2491" width="12" style="1" customWidth="1"/>
    <col min="2492" max="2492" width="9.1796875" style="1"/>
    <col min="2493" max="2493" width="19.1796875" style="1" customWidth="1"/>
    <col min="2494" max="2494" width="13.81640625" style="1" customWidth="1"/>
    <col min="2495" max="2495" width="11.7265625" style="1" customWidth="1"/>
    <col min="2496" max="2496" width="26.26953125" style="1" customWidth="1"/>
    <col min="2497" max="2505" width="10.7265625" style="1" customWidth="1"/>
    <col min="2506" max="2726" width="9.1796875" style="1"/>
    <col min="2727" max="2727" width="11" style="1" customWidth="1"/>
    <col min="2728" max="2728" width="0.54296875" style="1" customWidth="1"/>
    <col min="2729" max="2729" width="26.26953125" style="1" customWidth="1"/>
    <col min="2730" max="2735" width="0" style="1" hidden="1" customWidth="1"/>
    <col min="2736" max="2736" width="0.1796875" style="1" customWidth="1"/>
    <col min="2737" max="2742" width="8.81640625" style="1" customWidth="1"/>
    <col min="2743" max="2743" width="8.54296875" style="1" customWidth="1"/>
    <col min="2744" max="2744" width="9.1796875" style="1"/>
    <col min="2745" max="2745" width="9.81640625" style="1" customWidth="1"/>
    <col min="2746" max="2746" width="13.7265625" style="1" customWidth="1"/>
    <col min="2747" max="2747" width="12" style="1" customWidth="1"/>
    <col min="2748" max="2748" width="9.1796875" style="1"/>
    <col min="2749" max="2749" width="19.1796875" style="1" customWidth="1"/>
    <col min="2750" max="2750" width="13.81640625" style="1" customWidth="1"/>
    <col min="2751" max="2751" width="11.7265625" style="1" customWidth="1"/>
    <col min="2752" max="2752" width="26.26953125" style="1" customWidth="1"/>
    <col min="2753" max="2761" width="10.7265625" style="1" customWidth="1"/>
    <col min="2762" max="2982" width="9.1796875" style="1"/>
    <col min="2983" max="2983" width="11" style="1" customWidth="1"/>
    <col min="2984" max="2984" width="0.54296875" style="1" customWidth="1"/>
    <col min="2985" max="2985" width="26.26953125" style="1" customWidth="1"/>
    <col min="2986" max="2991" width="0" style="1" hidden="1" customWidth="1"/>
    <col min="2992" max="2992" width="0.1796875" style="1" customWidth="1"/>
    <col min="2993" max="2998" width="8.81640625" style="1" customWidth="1"/>
    <col min="2999" max="2999" width="8.54296875" style="1" customWidth="1"/>
    <col min="3000" max="3000" width="9.1796875" style="1"/>
    <col min="3001" max="3001" width="9.81640625" style="1" customWidth="1"/>
    <col min="3002" max="3002" width="13.7265625" style="1" customWidth="1"/>
    <col min="3003" max="3003" width="12" style="1" customWidth="1"/>
    <col min="3004" max="3004" width="9.1796875" style="1"/>
    <col min="3005" max="3005" width="19.1796875" style="1" customWidth="1"/>
    <col min="3006" max="3006" width="13.81640625" style="1" customWidth="1"/>
    <col min="3007" max="3007" width="11.7265625" style="1" customWidth="1"/>
    <col min="3008" max="3008" width="26.26953125" style="1" customWidth="1"/>
    <col min="3009" max="3017" width="10.7265625" style="1" customWidth="1"/>
    <col min="3018" max="3238" width="9.1796875" style="1"/>
    <col min="3239" max="3239" width="11" style="1" customWidth="1"/>
    <col min="3240" max="3240" width="0.54296875" style="1" customWidth="1"/>
    <col min="3241" max="3241" width="26.26953125" style="1" customWidth="1"/>
    <col min="3242" max="3247" width="0" style="1" hidden="1" customWidth="1"/>
    <col min="3248" max="3248" width="0.1796875" style="1" customWidth="1"/>
    <col min="3249" max="3254" width="8.81640625" style="1" customWidth="1"/>
    <col min="3255" max="3255" width="8.54296875" style="1" customWidth="1"/>
    <col min="3256" max="3256" width="9.1796875" style="1"/>
    <col min="3257" max="3257" width="9.81640625" style="1" customWidth="1"/>
    <col min="3258" max="3258" width="13.7265625" style="1" customWidth="1"/>
    <col min="3259" max="3259" width="12" style="1" customWidth="1"/>
    <col min="3260" max="3260" width="9.1796875" style="1"/>
    <col min="3261" max="3261" width="19.1796875" style="1" customWidth="1"/>
    <col min="3262" max="3262" width="13.81640625" style="1" customWidth="1"/>
    <col min="3263" max="3263" width="11.7265625" style="1" customWidth="1"/>
    <col min="3264" max="3264" width="26.26953125" style="1" customWidth="1"/>
    <col min="3265" max="3273" width="10.7265625" style="1" customWidth="1"/>
    <col min="3274" max="3494" width="9.1796875" style="1"/>
    <col min="3495" max="3495" width="11" style="1" customWidth="1"/>
    <col min="3496" max="3496" width="0.54296875" style="1" customWidth="1"/>
    <col min="3497" max="3497" width="26.26953125" style="1" customWidth="1"/>
    <col min="3498" max="3503" width="0" style="1" hidden="1" customWidth="1"/>
    <col min="3504" max="3504" width="0.1796875" style="1" customWidth="1"/>
    <col min="3505" max="3510" width="8.81640625" style="1" customWidth="1"/>
    <col min="3511" max="3511" width="8.54296875" style="1" customWidth="1"/>
    <col min="3512" max="3512" width="9.1796875" style="1"/>
    <col min="3513" max="3513" width="9.81640625" style="1" customWidth="1"/>
    <col min="3514" max="3514" width="13.7265625" style="1" customWidth="1"/>
    <col min="3515" max="3515" width="12" style="1" customWidth="1"/>
    <col min="3516" max="3516" width="9.1796875" style="1"/>
    <col min="3517" max="3517" width="19.1796875" style="1" customWidth="1"/>
    <col min="3518" max="3518" width="13.81640625" style="1" customWidth="1"/>
    <col min="3519" max="3519" width="11.7265625" style="1" customWidth="1"/>
    <col min="3520" max="3520" width="26.26953125" style="1" customWidth="1"/>
    <col min="3521" max="3529" width="10.7265625" style="1" customWidth="1"/>
    <col min="3530" max="3750" width="9.1796875" style="1"/>
    <col min="3751" max="3751" width="11" style="1" customWidth="1"/>
    <col min="3752" max="3752" width="0.54296875" style="1" customWidth="1"/>
    <col min="3753" max="3753" width="26.26953125" style="1" customWidth="1"/>
    <col min="3754" max="3759" width="0" style="1" hidden="1" customWidth="1"/>
    <col min="3760" max="3760" width="0.1796875" style="1" customWidth="1"/>
    <col min="3761" max="3766" width="8.81640625" style="1" customWidth="1"/>
    <col min="3767" max="3767" width="8.54296875" style="1" customWidth="1"/>
    <col min="3768" max="3768" width="9.1796875" style="1"/>
    <col min="3769" max="3769" width="9.81640625" style="1" customWidth="1"/>
    <col min="3770" max="3770" width="13.7265625" style="1" customWidth="1"/>
    <col min="3771" max="3771" width="12" style="1" customWidth="1"/>
    <col min="3772" max="3772" width="9.1796875" style="1"/>
    <col min="3773" max="3773" width="19.1796875" style="1" customWidth="1"/>
    <col min="3774" max="3774" width="13.81640625" style="1" customWidth="1"/>
    <col min="3775" max="3775" width="11.7265625" style="1" customWidth="1"/>
    <col min="3776" max="3776" width="26.26953125" style="1" customWidth="1"/>
    <col min="3777" max="3785" width="10.7265625" style="1" customWidth="1"/>
    <col min="3786" max="4006" width="9.1796875" style="1"/>
    <col min="4007" max="4007" width="11" style="1" customWidth="1"/>
    <col min="4008" max="4008" width="0.54296875" style="1" customWidth="1"/>
    <col min="4009" max="4009" width="26.26953125" style="1" customWidth="1"/>
    <col min="4010" max="4015" width="0" style="1" hidden="1" customWidth="1"/>
    <col min="4016" max="4016" width="0.1796875" style="1" customWidth="1"/>
    <col min="4017" max="4022" width="8.81640625" style="1" customWidth="1"/>
    <col min="4023" max="4023" width="8.54296875" style="1" customWidth="1"/>
    <col min="4024" max="4024" width="9.1796875" style="1"/>
    <col min="4025" max="4025" width="9.81640625" style="1" customWidth="1"/>
    <col min="4026" max="4026" width="13.7265625" style="1" customWidth="1"/>
    <col min="4027" max="4027" width="12" style="1" customWidth="1"/>
    <col min="4028" max="4028" width="9.1796875" style="1"/>
    <col min="4029" max="4029" width="19.1796875" style="1" customWidth="1"/>
    <col min="4030" max="4030" width="13.81640625" style="1" customWidth="1"/>
    <col min="4031" max="4031" width="11.7265625" style="1" customWidth="1"/>
    <col min="4032" max="4032" width="26.26953125" style="1" customWidth="1"/>
    <col min="4033" max="4041" width="10.7265625" style="1" customWidth="1"/>
    <col min="4042" max="4262" width="9.1796875" style="1"/>
    <col min="4263" max="4263" width="11" style="1" customWidth="1"/>
    <col min="4264" max="4264" width="0.54296875" style="1" customWidth="1"/>
    <col min="4265" max="4265" width="26.26953125" style="1" customWidth="1"/>
    <col min="4266" max="4271" width="0" style="1" hidden="1" customWidth="1"/>
    <col min="4272" max="4272" width="0.1796875" style="1" customWidth="1"/>
    <col min="4273" max="4278" width="8.81640625" style="1" customWidth="1"/>
    <col min="4279" max="4279" width="8.54296875" style="1" customWidth="1"/>
    <col min="4280" max="4280" width="9.1796875" style="1"/>
    <col min="4281" max="4281" width="9.81640625" style="1" customWidth="1"/>
    <col min="4282" max="4282" width="13.7265625" style="1" customWidth="1"/>
    <col min="4283" max="4283" width="12" style="1" customWidth="1"/>
    <col min="4284" max="4284" width="9.1796875" style="1"/>
    <col min="4285" max="4285" width="19.1796875" style="1" customWidth="1"/>
    <col min="4286" max="4286" width="13.81640625" style="1" customWidth="1"/>
    <col min="4287" max="4287" width="11.7265625" style="1" customWidth="1"/>
    <col min="4288" max="4288" width="26.26953125" style="1" customWidth="1"/>
    <col min="4289" max="4297" width="10.7265625" style="1" customWidth="1"/>
    <col min="4298" max="4518" width="9.1796875" style="1"/>
    <col min="4519" max="4519" width="11" style="1" customWidth="1"/>
    <col min="4520" max="4520" width="0.54296875" style="1" customWidth="1"/>
    <col min="4521" max="4521" width="26.26953125" style="1" customWidth="1"/>
    <col min="4522" max="4527" width="0" style="1" hidden="1" customWidth="1"/>
    <col min="4528" max="4528" width="0.1796875" style="1" customWidth="1"/>
    <col min="4529" max="4534" width="8.81640625" style="1" customWidth="1"/>
    <col min="4535" max="4535" width="8.54296875" style="1" customWidth="1"/>
    <col min="4536" max="4536" width="9.1796875" style="1"/>
    <col min="4537" max="4537" width="9.81640625" style="1" customWidth="1"/>
    <col min="4538" max="4538" width="13.7265625" style="1" customWidth="1"/>
    <col min="4539" max="4539" width="12" style="1" customWidth="1"/>
    <col min="4540" max="4540" width="9.1796875" style="1"/>
    <col min="4541" max="4541" width="19.1796875" style="1" customWidth="1"/>
    <col min="4542" max="4542" width="13.81640625" style="1" customWidth="1"/>
    <col min="4543" max="4543" width="11.7265625" style="1" customWidth="1"/>
    <col min="4544" max="4544" width="26.26953125" style="1" customWidth="1"/>
    <col min="4545" max="4553" width="10.7265625" style="1" customWidth="1"/>
    <col min="4554" max="4774" width="9.1796875" style="1"/>
    <col min="4775" max="4775" width="11" style="1" customWidth="1"/>
    <col min="4776" max="4776" width="0.54296875" style="1" customWidth="1"/>
    <col min="4777" max="4777" width="26.26953125" style="1" customWidth="1"/>
    <col min="4778" max="4783" width="0" style="1" hidden="1" customWidth="1"/>
    <col min="4784" max="4784" width="0.1796875" style="1" customWidth="1"/>
    <col min="4785" max="4790" width="8.81640625" style="1" customWidth="1"/>
    <col min="4791" max="4791" width="8.54296875" style="1" customWidth="1"/>
    <col min="4792" max="4792" width="9.1796875" style="1"/>
    <col min="4793" max="4793" width="9.81640625" style="1" customWidth="1"/>
    <col min="4794" max="4794" width="13.7265625" style="1" customWidth="1"/>
    <col min="4795" max="4795" width="12" style="1" customWidth="1"/>
    <col min="4796" max="4796" width="9.1796875" style="1"/>
    <col min="4797" max="4797" width="19.1796875" style="1" customWidth="1"/>
    <col min="4798" max="4798" width="13.81640625" style="1" customWidth="1"/>
    <col min="4799" max="4799" width="11.7265625" style="1" customWidth="1"/>
    <col min="4800" max="4800" width="26.26953125" style="1" customWidth="1"/>
    <col min="4801" max="4809" width="10.7265625" style="1" customWidth="1"/>
    <col min="4810" max="5030" width="9.1796875" style="1"/>
    <col min="5031" max="5031" width="11" style="1" customWidth="1"/>
    <col min="5032" max="5032" width="0.54296875" style="1" customWidth="1"/>
    <col min="5033" max="5033" width="26.26953125" style="1" customWidth="1"/>
    <col min="5034" max="5039" width="0" style="1" hidden="1" customWidth="1"/>
    <col min="5040" max="5040" width="0.1796875" style="1" customWidth="1"/>
    <col min="5041" max="5046" width="8.81640625" style="1" customWidth="1"/>
    <col min="5047" max="5047" width="8.54296875" style="1" customWidth="1"/>
    <col min="5048" max="5048" width="9.1796875" style="1"/>
    <col min="5049" max="5049" width="9.81640625" style="1" customWidth="1"/>
    <col min="5050" max="5050" width="13.7265625" style="1" customWidth="1"/>
    <col min="5051" max="5051" width="12" style="1" customWidth="1"/>
    <col min="5052" max="5052" width="9.1796875" style="1"/>
    <col min="5053" max="5053" width="19.1796875" style="1" customWidth="1"/>
    <col min="5054" max="5054" width="13.81640625" style="1" customWidth="1"/>
    <col min="5055" max="5055" width="11.7265625" style="1" customWidth="1"/>
    <col min="5056" max="5056" width="26.26953125" style="1" customWidth="1"/>
    <col min="5057" max="5065" width="10.7265625" style="1" customWidth="1"/>
    <col min="5066" max="5286" width="9.1796875" style="1"/>
    <col min="5287" max="5287" width="11" style="1" customWidth="1"/>
    <col min="5288" max="5288" width="0.54296875" style="1" customWidth="1"/>
    <col min="5289" max="5289" width="26.26953125" style="1" customWidth="1"/>
    <col min="5290" max="5295" width="0" style="1" hidden="1" customWidth="1"/>
    <col min="5296" max="5296" width="0.1796875" style="1" customWidth="1"/>
    <col min="5297" max="5302" width="8.81640625" style="1" customWidth="1"/>
    <col min="5303" max="5303" width="8.54296875" style="1" customWidth="1"/>
    <col min="5304" max="5304" width="9.1796875" style="1"/>
    <col min="5305" max="5305" width="9.81640625" style="1" customWidth="1"/>
    <col min="5306" max="5306" width="13.7265625" style="1" customWidth="1"/>
    <col min="5307" max="5307" width="12" style="1" customWidth="1"/>
    <col min="5308" max="5308" width="9.1796875" style="1"/>
    <col min="5309" max="5309" width="19.1796875" style="1" customWidth="1"/>
    <col min="5310" max="5310" width="13.81640625" style="1" customWidth="1"/>
    <col min="5311" max="5311" width="11.7265625" style="1" customWidth="1"/>
    <col min="5312" max="5312" width="26.26953125" style="1" customWidth="1"/>
    <col min="5313" max="5321" width="10.7265625" style="1" customWidth="1"/>
    <col min="5322" max="5542" width="9.1796875" style="1"/>
    <col min="5543" max="5543" width="11" style="1" customWidth="1"/>
    <col min="5544" max="5544" width="0.54296875" style="1" customWidth="1"/>
    <col min="5545" max="5545" width="26.26953125" style="1" customWidth="1"/>
    <col min="5546" max="5551" width="0" style="1" hidden="1" customWidth="1"/>
    <col min="5552" max="5552" width="0.1796875" style="1" customWidth="1"/>
    <col min="5553" max="5558" width="8.81640625" style="1" customWidth="1"/>
    <col min="5559" max="5559" width="8.54296875" style="1" customWidth="1"/>
    <col min="5560" max="5560" width="9.1796875" style="1"/>
    <col min="5561" max="5561" width="9.81640625" style="1" customWidth="1"/>
    <col min="5562" max="5562" width="13.7265625" style="1" customWidth="1"/>
    <col min="5563" max="5563" width="12" style="1" customWidth="1"/>
    <col min="5564" max="5564" width="9.1796875" style="1"/>
    <col min="5565" max="5565" width="19.1796875" style="1" customWidth="1"/>
    <col min="5566" max="5566" width="13.81640625" style="1" customWidth="1"/>
    <col min="5567" max="5567" width="11.7265625" style="1" customWidth="1"/>
    <col min="5568" max="5568" width="26.26953125" style="1" customWidth="1"/>
    <col min="5569" max="5577" width="10.7265625" style="1" customWidth="1"/>
    <col min="5578" max="5798" width="9.1796875" style="1"/>
    <col min="5799" max="5799" width="11" style="1" customWidth="1"/>
    <col min="5800" max="5800" width="0.54296875" style="1" customWidth="1"/>
    <col min="5801" max="5801" width="26.26953125" style="1" customWidth="1"/>
    <col min="5802" max="5807" width="0" style="1" hidden="1" customWidth="1"/>
    <col min="5808" max="5808" width="0.1796875" style="1" customWidth="1"/>
    <col min="5809" max="5814" width="8.81640625" style="1" customWidth="1"/>
    <col min="5815" max="5815" width="8.54296875" style="1" customWidth="1"/>
    <col min="5816" max="5816" width="9.1796875" style="1"/>
    <col min="5817" max="5817" width="9.81640625" style="1" customWidth="1"/>
    <col min="5818" max="5818" width="13.7265625" style="1" customWidth="1"/>
    <col min="5819" max="5819" width="12" style="1" customWidth="1"/>
    <col min="5820" max="5820" width="9.1796875" style="1"/>
    <col min="5821" max="5821" width="19.1796875" style="1" customWidth="1"/>
    <col min="5822" max="5822" width="13.81640625" style="1" customWidth="1"/>
    <col min="5823" max="5823" width="11.7265625" style="1" customWidth="1"/>
    <col min="5824" max="5824" width="26.26953125" style="1" customWidth="1"/>
    <col min="5825" max="5833" width="10.7265625" style="1" customWidth="1"/>
    <col min="5834" max="6054" width="9.1796875" style="1"/>
    <col min="6055" max="6055" width="11" style="1" customWidth="1"/>
    <col min="6056" max="6056" width="0.54296875" style="1" customWidth="1"/>
    <col min="6057" max="6057" width="26.26953125" style="1" customWidth="1"/>
    <col min="6058" max="6063" width="0" style="1" hidden="1" customWidth="1"/>
    <col min="6064" max="6064" width="0.1796875" style="1" customWidth="1"/>
    <col min="6065" max="6070" width="8.81640625" style="1" customWidth="1"/>
    <col min="6071" max="6071" width="8.54296875" style="1" customWidth="1"/>
    <col min="6072" max="6072" width="9.1796875" style="1"/>
    <col min="6073" max="6073" width="9.81640625" style="1" customWidth="1"/>
    <col min="6074" max="6074" width="13.7265625" style="1" customWidth="1"/>
    <col min="6075" max="6075" width="12" style="1" customWidth="1"/>
    <col min="6076" max="6076" width="9.1796875" style="1"/>
    <col min="6077" max="6077" width="19.1796875" style="1" customWidth="1"/>
    <col min="6078" max="6078" width="13.81640625" style="1" customWidth="1"/>
    <col min="6079" max="6079" width="11.7265625" style="1" customWidth="1"/>
    <col min="6080" max="6080" width="26.26953125" style="1" customWidth="1"/>
    <col min="6081" max="6089" width="10.7265625" style="1" customWidth="1"/>
    <col min="6090" max="6310" width="9.1796875" style="1"/>
    <col min="6311" max="6311" width="11" style="1" customWidth="1"/>
    <col min="6312" max="6312" width="0.54296875" style="1" customWidth="1"/>
    <col min="6313" max="6313" width="26.26953125" style="1" customWidth="1"/>
    <col min="6314" max="6319" width="0" style="1" hidden="1" customWidth="1"/>
    <col min="6320" max="6320" width="0.1796875" style="1" customWidth="1"/>
    <col min="6321" max="6326" width="8.81640625" style="1" customWidth="1"/>
    <col min="6327" max="6327" width="8.54296875" style="1" customWidth="1"/>
    <col min="6328" max="6328" width="9.1796875" style="1"/>
    <col min="6329" max="6329" width="9.81640625" style="1" customWidth="1"/>
    <col min="6330" max="6330" width="13.7265625" style="1" customWidth="1"/>
    <col min="6331" max="6331" width="12" style="1" customWidth="1"/>
    <col min="6332" max="6332" width="9.1796875" style="1"/>
    <col min="6333" max="6333" width="19.1796875" style="1" customWidth="1"/>
    <col min="6334" max="6334" width="13.81640625" style="1" customWidth="1"/>
    <col min="6335" max="6335" width="11.7265625" style="1" customWidth="1"/>
    <col min="6336" max="6336" width="26.26953125" style="1" customWidth="1"/>
    <col min="6337" max="6345" width="10.7265625" style="1" customWidth="1"/>
    <col min="6346" max="6566" width="9.1796875" style="1"/>
    <col min="6567" max="6567" width="11" style="1" customWidth="1"/>
    <col min="6568" max="6568" width="0.54296875" style="1" customWidth="1"/>
    <col min="6569" max="6569" width="26.26953125" style="1" customWidth="1"/>
    <col min="6570" max="6575" width="0" style="1" hidden="1" customWidth="1"/>
    <col min="6576" max="6576" width="0.1796875" style="1" customWidth="1"/>
    <col min="6577" max="6582" width="8.81640625" style="1" customWidth="1"/>
    <col min="6583" max="6583" width="8.54296875" style="1" customWidth="1"/>
    <col min="6584" max="6584" width="9.1796875" style="1"/>
    <col min="6585" max="6585" width="9.81640625" style="1" customWidth="1"/>
    <col min="6586" max="6586" width="13.7265625" style="1" customWidth="1"/>
    <col min="6587" max="6587" width="12" style="1" customWidth="1"/>
    <col min="6588" max="6588" width="9.1796875" style="1"/>
    <col min="6589" max="6589" width="19.1796875" style="1" customWidth="1"/>
    <col min="6590" max="6590" width="13.81640625" style="1" customWidth="1"/>
    <col min="6591" max="6591" width="11.7265625" style="1" customWidth="1"/>
    <col min="6592" max="6592" width="26.26953125" style="1" customWidth="1"/>
    <col min="6593" max="6601" width="10.7265625" style="1" customWidth="1"/>
    <col min="6602" max="6822" width="9.1796875" style="1"/>
    <col min="6823" max="6823" width="11" style="1" customWidth="1"/>
    <col min="6824" max="6824" width="0.54296875" style="1" customWidth="1"/>
    <col min="6825" max="6825" width="26.26953125" style="1" customWidth="1"/>
    <col min="6826" max="6831" width="0" style="1" hidden="1" customWidth="1"/>
    <col min="6832" max="6832" width="0.1796875" style="1" customWidth="1"/>
    <col min="6833" max="6838" width="8.81640625" style="1" customWidth="1"/>
    <col min="6839" max="6839" width="8.54296875" style="1" customWidth="1"/>
    <col min="6840" max="6840" width="9.1796875" style="1"/>
    <col min="6841" max="6841" width="9.81640625" style="1" customWidth="1"/>
    <col min="6842" max="6842" width="13.7265625" style="1" customWidth="1"/>
    <col min="6843" max="6843" width="12" style="1" customWidth="1"/>
    <col min="6844" max="6844" width="9.1796875" style="1"/>
    <col min="6845" max="6845" width="19.1796875" style="1" customWidth="1"/>
    <col min="6846" max="6846" width="13.81640625" style="1" customWidth="1"/>
    <col min="6847" max="6847" width="11.7265625" style="1" customWidth="1"/>
    <col min="6848" max="6848" width="26.26953125" style="1" customWidth="1"/>
    <col min="6849" max="6857" width="10.7265625" style="1" customWidth="1"/>
    <col min="6858" max="7078" width="9.1796875" style="1"/>
    <col min="7079" max="7079" width="11" style="1" customWidth="1"/>
    <col min="7080" max="7080" width="0.54296875" style="1" customWidth="1"/>
    <col min="7081" max="7081" width="26.26953125" style="1" customWidth="1"/>
    <col min="7082" max="7087" width="0" style="1" hidden="1" customWidth="1"/>
    <col min="7088" max="7088" width="0.1796875" style="1" customWidth="1"/>
    <col min="7089" max="7094" width="8.81640625" style="1" customWidth="1"/>
    <col min="7095" max="7095" width="8.54296875" style="1" customWidth="1"/>
    <col min="7096" max="7096" width="9.1796875" style="1"/>
    <col min="7097" max="7097" width="9.81640625" style="1" customWidth="1"/>
    <col min="7098" max="7098" width="13.7265625" style="1" customWidth="1"/>
    <col min="7099" max="7099" width="12" style="1" customWidth="1"/>
    <col min="7100" max="7100" width="9.1796875" style="1"/>
    <col min="7101" max="7101" width="19.1796875" style="1" customWidth="1"/>
    <col min="7102" max="7102" width="13.81640625" style="1" customWidth="1"/>
    <col min="7103" max="7103" width="11.7265625" style="1" customWidth="1"/>
    <col min="7104" max="7104" width="26.26953125" style="1" customWidth="1"/>
    <col min="7105" max="7113" width="10.7265625" style="1" customWidth="1"/>
    <col min="7114" max="7334" width="9.1796875" style="1"/>
    <col min="7335" max="7335" width="11" style="1" customWidth="1"/>
    <col min="7336" max="7336" width="0.54296875" style="1" customWidth="1"/>
    <col min="7337" max="7337" width="26.26953125" style="1" customWidth="1"/>
    <col min="7338" max="7343" width="0" style="1" hidden="1" customWidth="1"/>
    <col min="7344" max="7344" width="0.1796875" style="1" customWidth="1"/>
    <col min="7345" max="7350" width="8.81640625" style="1" customWidth="1"/>
    <col min="7351" max="7351" width="8.54296875" style="1" customWidth="1"/>
    <col min="7352" max="7352" width="9.1796875" style="1"/>
    <col min="7353" max="7353" width="9.81640625" style="1" customWidth="1"/>
    <col min="7354" max="7354" width="13.7265625" style="1" customWidth="1"/>
    <col min="7355" max="7355" width="12" style="1" customWidth="1"/>
    <col min="7356" max="7356" width="9.1796875" style="1"/>
    <col min="7357" max="7357" width="19.1796875" style="1" customWidth="1"/>
    <col min="7358" max="7358" width="13.81640625" style="1" customWidth="1"/>
    <col min="7359" max="7359" width="11.7265625" style="1" customWidth="1"/>
    <col min="7360" max="7360" width="26.26953125" style="1" customWidth="1"/>
    <col min="7361" max="7369" width="10.7265625" style="1" customWidth="1"/>
    <col min="7370" max="7590" width="9.1796875" style="1"/>
    <col min="7591" max="7591" width="11" style="1" customWidth="1"/>
    <col min="7592" max="7592" width="0.54296875" style="1" customWidth="1"/>
    <col min="7593" max="7593" width="26.26953125" style="1" customWidth="1"/>
    <col min="7594" max="7599" width="0" style="1" hidden="1" customWidth="1"/>
    <col min="7600" max="7600" width="0.1796875" style="1" customWidth="1"/>
    <col min="7601" max="7606" width="8.81640625" style="1" customWidth="1"/>
    <col min="7607" max="7607" width="8.54296875" style="1" customWidth="1"/>
    <col min="7608" max="7608" width="9.1796875" style="1"/>
    <col min="7609" max="7609" width="9.81640625" style="1" customWidth="1"/>
    <col min="7610" max="7610" width="13.7265625" style="1" customWidth="1"/>
    <col min="7611" max="7611" width="12" style="1" customWidth="1"/>
    <col min="7612" max="7612" width="9.1796875" style="1"/>
    <col min="7613" max="7613" width="19.1796875" style="1" customWidth="1"/>
    <col min="7614" max="7614" width="13.81640625" style="1" customWidth="1"/>
    <col min="7615" max="7615" width="11.7265625" style="1" customWidth="1"/>
    <col min="7616" max="7616" width="26.26953125" style="1" customWidth="1"/>
    <col min="7617" max="7625" width="10.7265625" style="1" customWidth="1"/>
    <col min="7626" max="7846" width="9.1796875" style="1"/>
    <col min="7847" max="7847" width="11" style="1" customWidth="1"/>
    <col min="7848" max="7848" width="0.54296875" style="1" customWidth="1"/>
    <col min="7849" max="7849" width="26.26953125" style="1" customWidth="1"/>
    <col min="7850" max="7855" width="0" style="1" hidden="1" customWidth="1"/>
    <col min="7856" max="7856" width="0.1796875" style="1" customWidth="1"/>
    <col min="7857" max="7862" width="8.81640625" style="1" customWidth="1"/>
    <col min="7863" max="7863" width="8.54296875" style="1" customWidth="1"/>
    <col min="7864" max="7864" width="9.1796875" style="1"/>
    <col min="7865" max="7865" width="9.81640625" style="1" customWidth="1"/>
    <col min="7866" max="7866" width="13.7265625" style="1" customWidth="1"/>
    <col min="7867" max="7867" width="12" style="1" customWidth="1"/>
    <col min="7868" max="7868" width="9.1796875" style="1"/>
    <col min="7869" max="7869" width="19.1796875" style="1" customWidth="1"/>
    <col min="7870" max="7870" width="13.81640625" style="1" customWidth="1"/>
    <col min="7871" max="7871" width="11.7265625" style="1" customWidth="1"/>
    <col min="7872" max="7872" width="26.26953125" style="1" customWidth="1"/>
    <col min="7873" max="7881" width="10.7265625" style="1" customWidth="1"/>
    <col min="7882" max="8102" width="9.1796875" style="1"/>
    <col min="8103" max="8103" width="11" style="1" customWidth="1"/>
    <col min="8104" max="8104" width="0.54296875" style="1" customWidth="1"/>
    <col min="8105" max="8105" width="26.26953125" style="1" customWidth="1"/>
    <col min="8106" max="8111" width="0" style="1" hidden="1" customWidth="1"/>
    <col min="8112" max="8112" width="0.1796875" style="1" customWidth="1"/>
    <col min="8113" max="8118" width="8.81640625" style="1" customWidth="1"/>
    <col min="8119" max="8119" width="8.54296875" style="1" customWidth="1"/>
    <col min="8120" max="8120" width="9.1796875" style="1"/>
    <col min="8121" max="8121" width="9.81640625" style="1" customWidth="1"/>
    <col min="8122" max="8122" width="13.7265625" style="1" customWidth="1"/>
    <col min="8123" max="8123" width="12" style="1" customWidth="1"/>
    <col min="8124" max="8124" width="9.1796875" style="1"/>
    <col min="8125" max="8125" width="19.1796875" style="1" customWidth="1"/>
    <col min="8126" max="8126" width="13.81640625" style="1" customWidth="1"/>
    <col min="8127" max="8127" width="11.7265625" style="1" customWidth="1"/>
    <col min="8128" max="8128" width="26.26953125" style="1" customWidth="1"/>
    <col min="8129" max="8137" width="10.7265625" style="1" customWidth="1"/>
    <col min="8138" max="8358" width="9.1796875" style="1"/>
    <col min="8359" max="8359" width="11" style="1" customWidth="1"/>
    <col min="8360" max="8360" width="0.54296875" style="1" customWidth="1"/>
    <col min="8361" max="8361" width="26.26953125" style="1" customWidth="1"/>
    <col min="8362" max="8367" width="0" style="1" hidden="1" customWidth="1"/>
    <col min="8368" max="8368" width="0.1796875" style="1" customWidth="1"/>
    <col min="8369" max="8374" width="8.81640625" style="1" customWidth="1"/>
    <col min="8375" max="8375" width="8.54296875" style="1" customWidth="1"/>
    <col min="8376" max="8376" width="9.1796875" style="1"/>
    <col min="8377" max="8377" width="9.81640625" style="1" customWidth="1"/>
    <col min="8378" max="8378" width="13.7265625" style="1" customWidth="1"/>
    <col min="8379" max="8379" width="12" style="1" customWidth="1"/>
    <col min="8380" max="8380" width="9.1796875" style="1"/>
    <col min="8381" max="8381" width="19.1796875" style="1" customWidth="1"/>
    <col min="8382" max="8382" width="13.81640625" style="1" customWidth="1"/>
    <col min="8383" max="8383" width="11.7265625" style="1" customWidth="1"/>
    <col min="8384" max="8384" width="26.26953125" style="1" customWidth="1"/>
    <col min="8385" max="8393" width="10.7265625" style="1" customWidth="1"/>
    <col min="8394" max="8614" width="9.1796875" style="1"/>
    <col min="8615" max="8615" width="11" style="1" customWidth="1"/>
    <col min="8616" max="8616" width="0.54296875" style="1" customWidth="1"/>
    <col min="8617" max="8617" width="26.26953125" style="1" customWidth="1"/>
    <col min="8618" max="8623" width="0" style="1" hidden="1" customWidth="1"/>
    <col min="8624" max="8624" width="0.1796875" style="1" customWidth="1"/>
    <col min="8625" max="8630" width="8.81640625" style="1" customWidth="1"/>
    <col min="8631" max="8631" width="8.54296875" style="1" customWidth="1"/>
    <col min="8632" max="8632" width="9.1796875" style="1"/>
    <col min="8633" max="8633" width="9.81640625" style="1" customWidth="1"/>
    <col min="8634" max="8634" width="13.7265625" style="1" customWidth="1"/>
    <col min="8635" max="8635" width="12" style="1" customWidth="1"/>
    <col min="8636" max="8636" width="9.1796875" style="1"/>
    <col min="8637" max="8637" width="19.1796875" style="1" customWidth="1"/>
    <col min="8638" max="8638" width="13.81640625" style="1" customWidth="1"/>
    <col min="8639" max="8639" width="11.7265625" style="1" customWidth="1"/>
    <col min="8640" max="8640" width="26.26953125" style="1" customWidth="1"/>
    <col min="8641" max="8649" width="10.7265625" style="1" customWidth="1"/>
    <col min="8650" max="8870" width="9.1796875" style="1"/>
    <col min="8871" max="8871" width="11" style="1" customWidth="1"/>
    <col min="8872" max="8872" width="0.54296875" style="1" customWidth="1"/>
    <col min="8873" max="8873" width="26.26953125" style="1" customWidth="1"/>
    <col min="8874" max="8879" width="0" style="1" hidden="1" customWidth="1"/>
    <col min="8880" max="8880" width="0.1796875" style="1" customWidth="1"/>
    <col min="8881" max="8886" width="8.81640625" style="1" customWidth="1"/>
    <col min="8887" max="8887" width="8.54296875" style="1" customWidth="1"/>
    <col min="8888" max="8888" width="9.1796875" style="1"/>
    <col min="8889" max="8889" width="9.81640625" style="1" customWidth="1"/>
    <col min="8890" max="8890" width="13.7265625" style="1" customWidth="1"/>
    <col min="8891" max="8891" width="12" style="1" customWidth="1"/>
    <col min="8892" max="8892" width="9.1796875" style="1"/>
    <col min="8893" max="8893" width="19.1796875" style="1" customWidth="1"/>
    <col min="8894" max="8894" width="13.81640625" style="1" customWidth="1"/>
    <col min="8895" max="8895" width="11.7265625" style="1" customWidth="1"/>
    <col min="8896" max="8896" width="26.26953125" style="1" customWidth="1"/>
    <col min="8897" max="8905" width="10.7265625" style="1" customWidth="1"/>
    <col min="8906" max="9126" width="9.1796875" style="1"/>
    <col min="9127" max="9127" width="11" style="1" customWidth="1"/>
    <col min="9128" max="9128" width="0.54296875" style="1" customWidth="1"/>
    <col min="9129" max="9129" width="26.26953125" style="1" customWidth="1"/>
    <col min="9130" max="9135" width="0" style="1" hidden="1" customWidth="1"/>
    <col min="9136" max="9136" width="0.1796875" style="1" customWidth="1"/>
    <col min="9137" max="9142" width="8.81640625" style="1" customWidth="1"/>
    <col min="9143" max="9143" width="8.54296875" style="1" customWidth="1"/>
    <col min="9144" max="9144" width="9.1796875" style="1"/>
    <col min="9145" max="9145" width="9.81640625" style="1" customWidth="1"/>
    <col min="9146" max="9146" width="13.7265625" style="1" customWidth="1"/>
    <col min="9147" max="9147" width="12" style="1" customWidth="1"/>
    <col min="9148" max="9148" width="9.1796875" style="1"/>
    <col min="9149" max="9149" width="19.1796875" style="1" customWidth="1"/>
    <col min="9150" max="9150" width="13.81640625" style="1" customWidth="1"/>
    <col min="9151" max="9151" width="11.7265625" style="1" customWidth="1"/>
    <col min="9152" max="9152" width="26.26953125" style="1" customWidth="1"/>
    <col min="9153" max="9161" width="10.7265625" style="1" customWidth="1"/>
    <col min="9162" max="9382" width="9.1796875" style="1"/>
    <col min="9383" max="9383" width="11" style="1" customWidth="1"/>
    <col min="9384" max="9384" width="0.54296875" style="1" customWidth="1"/>
    <col min="9385" max="9385" width="26.26953125" style="1" customWidth="1"/>
    <col min="9386" max="9391" width="0" style="1" hidden="1" customWidth="1"/>
    <col min="9392" max="9392" width="0.1796875" style="1" customWidth="1"/>
    <col min="9393" max="9398" width="8.81640625" style="1" customWidth="1"/>
    <col min="9399" max="9399" width="8.54296875" style="1" customWidth="1"/>
    <col min="9400" max="9400" width="9.1796875" style="1"/>
    <col min="9401" max="9401" width="9.81640625" style="1" customWidth="1"/>
    <col min="9402" max="9402" width="13.7265625" style="1" customWidth="1"/>
    <col min="9403" max="9403" width="12" style="1" customWidth="1"/>
    <col min="9404" max="9404" width="9.1796875" style="1"/>
    <col min="9405" max="9405" width="19.1796875" style="1" customWidth="1"/>
    <col min="9406" max="9406" width="13.81640625" style="1" customWidth="1"/>
    <col min="9407" max="9407" width="11.7265625" style="1" customWidth="1"/>
    <col min="9408" max="9408" width="26.26953125" style="1" customWidth="1"/>
    <col min="9409" max="9417" width="10.7265625" style="1" customWidth="1"/>
    <col min="9418" max="9638" width="9.1796875" style="1"/>
    <col min="9639" max="9639" width="11" style="1" customWidth="1"/>
    <col min="9640" max="9640" width="0.54296875" style="1" customWidth="1"/>
    <col min="9641" max="9641" width="26.26953125" style="1" customWidth="1"/>
    <col min="9642" max="9647" width="0" style="1" hidden="1" customWidth="1"/>
    <col min="9648" max="9648" width="0.1796875" style="1" customWidth="1"/>
    <col min="9649" max="9654" width="8.81640625" style="1" customWidth="1"/>
    <col min="9655" max="9655" width="8.54296875" style="1" customWidth="1"/>
    <col min="9656" max="9656" width="9.1796875" style="1"/>
    <col min="9657" max="9657" width="9.81640625" style="1" customWidth="1"/>
    <col min="9658" max="9658" width="13.7265625" style="1" customWidth="1"/>
    <col min="9659" max="9659" width="12" style="1" customWidth="1"/>
    <col min="9660" max="9660" width="9.1796875" style="1"/>
    <col min="9661" max="9661" width="19.1796875" style="1" customWidth="1"/>
    <col min="9662" max="9662" width="13.81640625" style="1" customWidth="1"/>
    <col min="9663" max="9663" width="11.7265625" style="1" customWidth="1"/>
    <col min="9664" max="9664" width="26.26953125" style="1" customWidth="1"/>
    <col min="9665" max="9673" width="10.7265625" style="1" customWidth="1"/>
    <col min="9674" max="9894" width="9.1796875" style="1"/>
    <col min="9895" max="9895" width="11" style="1" customWidth="1"/>
    <col min="9896" max="9896" width="0.54296875" style="1" customWidth="1"/>
    <col min="9897" max="9897" width="26.26953125" style="1" customWidth="1"/>
    <col min="9898" max="9903" width="0" style="1" hidden="1" customWidth="1"/>
    <col min="9904" max="9904" width="0.1796875" style="1" customWidth="1"/>
    <col min="9905" max="9910" width="8.81640625" style="1" customWidth="1"/>
    <col min="9911" max="9911" width="8.54296875" style="1" customWidth="1"/>
    <col min="9912" max="9912" width="9.1796875" style="1"/>
    <col min="9913" max="9913" width="9.81640625" style="1" customWidth="1"/>
    <col min="9914" max="9914" width="13.7265625" style="1" customWidth="1"/>
    <col min="9915" max="9915" width="12" style="1" customWidth="1"/>
    <col min="9916" max="9916" width="9.1796875" style="1"/>
    <col min="9917" max="9917" width="19.1796875" style="1" customWidth="1"/>
    <col min="9918" max="9918" width="13.81640625" style="1" customWidth="1"/>
    <col min="9919" max="9919" width="11.7265625" style="1" customWidth="1"/>
    <col min="9920" max="9920" width="26.26953125" style="1" customWidth="1"/>
    <col min="9921" max="9929" width="10.7265625" style="1" customWidth="1"/>
    <col min="9930" max="10150" width="9.1796875" style="1"/>
    <col min="10151" max="10151" width="11" style="1" customWidth="1"/>
    <col min="10152" max="10152" width="0.54296875" style="1" customWidth="1"/>
    <col min="10153" max="10153" width="26.26953125" style="1" customWidth="1"/>
    <col min="10154" max="10159" width="0" style="1" hidden="1" customWidth="1"/>
    <col min="10160" max="10160" width="0.1796875" style="1" customWidth="1"/>
    <col min="10161" max="10166" width="8.81640625" style="1" customWidth="1"/>
    <col min="10167" max="10167" width="8.54296875" style="1" customWidth="1"/>
    <col min="10168" max="10168" width="9.1796875" style="1"/>
    <col min="10169" max="10169" width="9.81640625" style="1" customWidth="1"/>
    <col min="10170" max="10170" width="13.7265625" style="1" customWidth="1"/>
    <col min="10171" max="10171" width="12" style="1" customWidth="1"/>
    <col min="10172" max="10172" width="9.1796875" style="1"/>
    <col min="10173" max="10173" width="19.1796875" style="1" customWidth="1"/>
    <col min="10174" max="10174" width="13.81640625" style="1" customWidth="1"/>
    <col min="10175" max="10175" width="11.7265625" style="1" customWidth="1"/>
    <col min="10176" max="10176" width="26.26953125" style="1" customWidth="1"/>
    <col min="10177" max="10185" width="10.7265625" style="1" customWidth="1"/>
    <col min="10186" max="10406" width="9.1796875" style="1"/>
    <col min="10407" max="10407" width="11" style="1" customWidth="1"/>
    <col min="10408" max="10408" width="0.54296875" style="1" customWidth="1"/>
    <col min="10409" max="10409" width="26.26953125" style="1" customWidth="1"/>
    <col min="10410" max="10415" width="0" style="1" hidden="1" customWidth="1"/>
    <col min="10416" max="10416" width="0.1796875" style="1" customWidth="1"/>
    <col min="10417" max="10422" width="8.81640625" style="1" customWidth="1"/>
    <col min="10423" max="10423" width="8.54296875" style="1" customWidth="1"/>
    <col min="10424" max="10424" width="9.1796875" style="1"/>
    <col min="10425" max="10425" width="9.81640625" style="1" customWidth="1"/>
    <col min="10426" max="10426" width="13.7265625" style="1" customWidth="1"/>
    <col min="10427" max="10427" width="12" style="1" customWidth="1"/>
    <col min="10428" max="10428" width="9.1796875" style="1"/>
    <col min="10429" max="10429" width="19.1796875" style="1" customWidth="1"/>
    <col min="10430" max="10430" width="13.81640625" style="1" customWidth="1"/>
    <col min="10431" max="10431" width="11.7265625" style="1" customWidth="1"/>
    <col min="10432" max="10432" width="26.26953125" style="1" customWidth="1"/>
    <col min="10433" max="10441" width="10.7265625" style="1" customWidth="1"/>
    <col min="10442" max="10662" width="9.1796875" style="1"/>
    <col min="10663" max="10663" width="11" style="1" customWidth="1"/>
    <col min="10664" max="10664" width="0.54296875" style="1" customWidth="1"/>
    <col min="10665" max="10665" width="26.26953125" style="1" customWidth="1"/>
    <col min="10666" max="10671" width="0" style="1" hidden="1" customWidth="1"/>
    <col min="10672" max="10672" width="0.1796875" style="1" customWidth="1"/>
    <col min="10673" max="10678" width="8.81640625" style="1" customWidth="1"/>
    <col min="10679" max="10679" width="8.54296875" style="1" customWidth="1"/>
    <col min="10680" max="10680" width="9.1796875" style="1"/>
    <col min="10681" max="10681" width="9.81640625" style="1" customWidth="1"/>
    <col min="10682" max="10682" width="13.7265625" style="1" customWidth="1"/>
    <col min="10683" max="10683" width="12" style="1" customWidth="1"/>
    <col min="10684" max="10684" width="9.1796875" style="1"/>
    <col min="10685" max="10685" width="19.1796875" style="1" customWidth="1"/>
    <col min="10686" max="10686" width="13.81640625" style="1" customWidth="1"/>
    <col min="10687" max="10687" width="11.7265625" style="1" customWidth="1"/>
    <col min="10688" max="10688" width="26.26953125" style="1" customWidth="1"/>
    <col min="10689" max="10697" width="10.7265625" style="1" customWidth="1"/>
    <col min="10698" max="10918" width="9.1796875" style="1"/>
    <col min="10919" max="10919" width="11" style="1" customWidth="1"/>
    <col min="10920" max="10920" width="0.54296875" style="1" customWidth="1"/>
    <col min="10921" max="10921" width="26.26953125" style="1" customWidth="1"/>
    <col min="10922" max="10927" width="0" style="1" hidden="1" customWidth="1"/>
    <col min="10928" max="10928" width="0.1796875" style="1" customWidth="1"/>
    <col min="10929" max="10934" width="8.81640625" style="1" customWidth="1"/>
    <col min="10935" max="10935" width="8.54296875" style="1" customWidth="1"/>
    <col min="10936" max="10936" width="9.1796875" style="1"/>
    <col min="10937" max="10937" width="9.81640625" style="1" customWidth="1"/>
    <col min="10938" max="10938" width="13.7265625" style="1" customWidth="1"/>
    <col min="10939" max="10939" width="12" style="1" customWidth="1"/>
    <col min="10940" max="10940" width="9.1796875" style="1"/>
    <col min="10941" max="10941" width="19.1796875" style="1" customWidth="1"/>
    <col min="10942" max="10942" width="13.81640625" style="1" customWidth="1"/>
    <col min="10943" max="10943" width="11.7265625" style="1" customWidth="1"/>
    <col min="10944" max="10944" width="26.26953125" style="1" customWidth="1"/>
    <col min="10945" max="10953" width="10.7265625" style="1" customWidth="1"/>
    <col min="10954" max="11174" width="9.1796875" style="1"/>
    <col min="11175" max="11175" width="11" style="1" customWidth="1"/>
    <col min="11176" max="11176" width="0.54296875" style="1" customWidth="1"/>
    <col min="11177" max="11177" width="26.26953125" style="1" customWidth="1"/>
    <col min="11178" max="11183" width="0" style="1" hidden="1" customWidth="1"/>
    <col min="11184" max="11184" width="0.1796875" style="1" customWidth="1"/>
    <col min="11185" max="11190" width="8.81640625" style="1" customWidth="1"/>
    <col min="11191" max="11191" width="8.54296875" style="1" customWidth="1"/>
    <col min="11192" max="11192" width="9.1796875" style="1"/>
    <col min="11193" max="11193" width="9.81640625" style="1" customWidth="1"/>
    <col min="11194" max="11194" width="13.7265625" style="1" customWidth="1"/>
    <col min="11195" max="11195" width="12" style="1" customWidth="1"/>
    <col min="11196" max="11196" width="9.1796875" style="1"/>
    <col min="11197" max="11197" width="19.1796875" style="1" customWidth="1"/>
    <col min="11198" max="11198" width="13.81640625" style="1" customWidth="1"/>
    <col min="11199" max="11199" width="11.7265625" style="1" customWidth="1"/>
    <col min="11200" max="11200" width="26.26953125" style="1" customWidth="1"/>
    <col min="11201" max="11209" width="10.7265625" style="1" customWidth="1"/>
    <col min="11210" max="11430" width="9.1796875" style="1"/>
    <col min="11431" max="11431" width="11" style="1" customWidth="1"/>
    <col min="11432" max="11432" width="0.54296875" style="1" customWidth="1"/>
    <col min="11433" max="11433" width="26.26953125" style="1" customWidth="1"/>
    <col min="11434" max="11439" width="0" style="1" hidden="1" customWidth="1"/>
    <col min="11440" max="11440" width="0.1796875" style="1" customWidth="1"/>
    <col min="11441" max="11446" width="8.81640625" style="1" customWidth="1"/>
    <col min="11447" max="11447" width="8.54296875" style="1" customWidth="1"/>
    <col min="11448" max="11448" width="9.1796875" style="1"/>
    <col min="11449" max="11449" width="9.81640625" style="1" customWidth="1"/>
    <col min="11450" max="11450" width="13.7265625" style="1" customWidth="1"/>
    <col min="11451" max="11451" width="12" style="1" customWidth="1"/>
    <col min="11452" max="11452" width="9.1796875" style="1"/>
    <col min="11453" max="11453" width="19.1796875" style="1" customWidth="1"/>
    <col min="11454" max="11454" width="13.81640625" style="1" customWidth="1"/>
    <col min="11455" max="11455" width="11.7265625" style="1" customWidth="1"/>
    <col min="11456" max="11456" width="26.26953125" style="1" customWidth="1"/>
    <col min="11457" max="11465" width="10.7265625" style="1" customWidth="1"/>
    <col min="11466" max="11686" width="9.1796875" style="1"/>
    <col min="11687" max="11687" width="11" style="1" customWidth="1"/>
    <col min="11688" max="11688" width="0.54296875" style="1" customWidth="1"/>
    <col min="11689" max="11689" width="26.26953125" style="1" customWidth="1"/>
    <col min="11690" max="11695" width="0" style="1" hidden="1" customWidth="1"/>
    <col min="11696" max="11696" width="0.1796875" style="1" customWidth="1"/>
    <col min="11697" max="11702" width="8.81640625" style="1" customWidth="1"/>
    <col min="11703" max="11703" width="8.54296875" style="1" customWidth="1"/>
    <col min="11704" max="11704" width="9.1796875" style="1"/>
    <col min="11705" max="11705" width="9.81640625" style="1" customWidth="1"/>
    <col min="11706" max="11706" width="13.7265625" style="1" customWidth="1"/>
    <col min="11707" max="11707" width="12" style="1" customWidth="1"/>
    <col min="11708" max="11708" width="9.1796875" style="1"/>
    <col min="11709" max="11709" width="19.1796875" style="1" customWidth="1"/>
    <col min="11710" max="11710" width="13.81640625" style="1" customWidth="1"/>
    <col min="11711" max="11711" width="11.7265625" style="1" customWidth="1"/>
    <col min="11712" max="11712" width="26.26953125" style="1" customWidth="1"/>
    <col min="11713" max="11721" width="10.7265625" style="1" customWidth="1"/>
    <col min="11722" max="11942" width="9.1796875" style="1"/>
    <col min="11943" max="11943" width="11" style="1" customWidth="1"/>
    <col min="11944" max="11944" width="0.54296875" style="1" customWidth="1"/>
    <col min="11945" max="11945" width="26.26953125" style="1" customWidth="1"/>
    <col min="11946" max="11951" width="0" style="1" hidden="1" customWidth="1"/>
    <col min="11952" max="11952" width="0.1796875" style="1" customWidth="1"/>
    <col min="11953" max="11958" width="8.81640625" style="1" customWidth="1"/>
    <col min="11959" max="11959" width="8.54296875" style="1" customWidth="1"/>
    <col min="11960" max="11960" width="9.1796875" style="1"/>
    <col min="11961" max="11961" width="9.81640625" style="1" customWidth="1"/>
    <col min="11962" max="11962" width="13.7265625" style="1" customWidth="1"/>
    <col min="11963" max="11963" width="12" style="1" customWidth="1"/>
    <col min="11964" max="11964" width="9.1796875" style="1"/>
    <col min="11965" max="11965" width="19.1796875" style="1" customWidth="1"/>
    <col min="11966" max="11966" width="13.81640625" style="1" customWidth="1"/>
    <col min="11967" max="11967" width="11.7265625" style="1" customWidth="1"/>
    <col min="11968" max="11968" width="26.26953125" style="1" customWidth="1"/>
    <col min="11969" max="11977" width="10.7265625" style="1" customWidth="1"/>
    <col min="11978" max="12198" width="9.1796875" style="1"/>
    <col min="12199" max="12199" width="11" style="1" customWidth="1"/>
    <col min="12200" max="12200" width="0.54296875" style="1" customWidth="1"/>
    <col min="12201" max="12201" width="26.26953125" style="1" customWidth="1"/>
    <col min="12202" max="12207" width="0" style="1" hidden="1" customWidth="1"/>
    <col min="12208" max="12208" width="0.1796875" style="1" customWidth="1"/>
    <col min="12209" max="12214" width="8.81640625" style="1" customWidth="1"/>
    <col min="12215" max="12215" width="8.54296875" style="1" customWidth="1"/>
    <col min="12216" max="12216" width="9.1796875" style="1"/>
    <col min="12217" max="12217" width="9.81640625" style="1" customWidth="1"/>
    <col min="12218" max="12218" width="13.7265625" style="1" customWidth="1"/>
    <col min="12219" max="12219" width="12" style="1" customWidth="1"/>
    <col min="12220" max="12220" width="9.1796875" style="1"/>
    <col min="12221" max="12221" width="19.1796875" style="1" customWidth="1"/>
    <col min="12222" max="12222" width="13.81640625" style="1" customWidth="1"/>
    <col min="12223" max="12223" width="11.7265625" style="1" customWidth="1"/>
    <col min="12224" max="12224" width="26.26953125" style="1" customWidth="1"/>
    <col min="12225" max="12233" width="10.7265625" style="1" customWidth="1"/>
    <col min="12234" max="12454" width="9.1796875" style="1"/>
    <col min="12455" max="12455" width="11" style="1" customWidth="1"/>
    <col min="12456" max="12456" width="0.54296875" style="1" customWidth="1"/>
    <col min="12457" max="12457" width="26.26953125" style="1" customWidth="1"/>
    <col min="12458" max="12463" width="0" style="1" hidden="1" customWidth="1"/>
    <col min="12464" max="12464" width="0.1796875" style="1" customWidth="1"/>
    <col min="12465" max="12470" width="8.81640625" style="1" customWidth="1"/>
    <col min="12471" max="12471" width="8.54296875" style="1" customWidth="1"/>
    <col min="12472" max="12472" width="9.1796875" style="1"/>
    <col min="12473" max="12473" width="9.81640625" style="1" customWidth="1"/>
    <col min="12474" max="12474" width="13.7265625" style="1" customWidth="1"/>
    <col min="12475" max="12475" width="12" style="1" customWidth="1"/>
    <col min="12476" max="12476" width="9.1796875" style="1"/>
    <col min="12477" max="12477" width="19.1796875" style="1" customWidth="1"/>
    <col min="12478" max="12478" width="13.81640625" style="1" customWidth="1"/>
    <col min="12479" max="12479" width="11.7265625" style="1" customWidth="1"/>
    <col min="12480" max="12480" width="26.26953125" style="1" customWidth="1"/>
    <col min="12481" max="12489" width="10.7265625" style="1" customWidth="1"/>
    <col min="12490" max="12710" width="9.1796875" style="1"/>
    <col min="12711" max="12711" width="11" style="1" customWidth="1"/>
    <col min="12712" max="12712" width="0.54296875" style="1" customWidth="1"/>
    <col min="12713" max="12713" width="26.26953125" style="1" customWidth="1"/>
    <col min="12714" max="12719" width="0" style="1" hidden="1" customWidth="1"/>
    <col min="12720" max="12720" width="0.1796875" style="1" customWidth="1"/>
    <col min="12721" max="12726" width="8.81640625" style="1" customWidth="1"/>
    <col min="12727" max="12727" width="8.54296875" style="1" customWidth="1"/>
    <col min="12728" max="12728" width="9.1796875" style="1"/>
    <col min="12729" max="12729" width="9.81640625" style="1" customWidth="1"/>
    <col min="12730" max="12730" width="13.7265625" style="1" customWidth="1"/>
    <col min="12731" max="12731" width="12" style="1" customWidth="1"/>
    <col min="12732" max="12732" width="9.1796875" style="1"/>
    <col min="12733" max="12733" width="19.1796875" style="1" customWidth="1"/>
    <col min="12734" max="12734" width="13.81640625" style="1" customWidth="1"/>
    <col min="12735" max="12735" width="11.7265625" style="1" customWidth="1"/>
    <col min="12736" max="12736" width="26.26953125" style="1" customWidth="1"/>
    <col min="12737" max="12745" width="10.7265625" style="1" customWidth="1"/>
    <col min="12746" max="12966" width="9.1796875" style="1"/>
    <col min="12967" max="12967" width="11" style="1" customWidth="1"/>
    <col min="12968" max="12968" width="0.54296875" style="1" customWidth="1"/>
    <col min="12969" max="12969" width="26.26953125" style="1" customWidth="1"/>
    <col min="12970" max="12975" width="0" style="1" hidden="1" customWidth="1"/>
    <col min="12976" max="12976" width="0.1796875" style="1" customWidth="1"/>
    <col min="12977" max="12982" width="8.81640625" style="1" customWidth="1"/>
    <col min="12983" max="12983" width="8.54296875" style="1" customWidth="1"/>
    <col min="12984" max="12984" width="9.1796875" style="1"/>
    <col min="12985" max="12985" width="9.81640625" style="1" customWidth="1"/>
    <col min="12986" max="12986" width="13.7265625" style="1" customWidth="1"/>
    <col min="12987" max="12987" width="12" style="1" customWidth="1"/>
    <col min="12988" max="12988" width="9.1796875" style="1"/>
    <col min="12989" max="12989" width="19.1796875" style="1" customWidth="1"/>
    <col min="12990" max="12990" width="13.81640625" style="1" customWidth="1"/>
    <col min="12991" max="12991" width="11.7265625" style="1" customWidth="1"/>
    <col min="12992" max="12992" width="26.26953125" style="1" customWidth="1"/>
    <col min="12993" max="13001" width="10.7265625" style="1" customWidth="1"/>
    <col min="13002" max="13222" width="9.1796875" style="1"/>
    <col min="13223" max="13223" width="11" style="1" customWidth="1"/>
    <col min="13224" max="13224" width="0.54296875" style="1" customWidth="1"/>
    <col min="13225" max="13225" width="26.26953125" style="1" customWidth="1"/>
    <col min="13226" max="13231" width="0" style="1" hidden="1" customWidth="1"/>
    <col min="13232" max="13232" width="0.1796875" style="1" customWidth="1"/>
    <col min="13233" max="13238" width="8.81640625" style="1" customWidth="1"/>
    <col min="13239" max="13239" width="8.54296875" style="1" customWidth="1"/>
    <col min="13240" max="13240" width="9.1796875" style="1"/>
    <col min="13241" max="13241" width="9.81640625" style="1" customWidth="1"/>
    <col min="13242" max="13242" width="13.7265625" style="1" customWidth="1"/>
    <col min="13243" max="13243" width="12" style="1" customWidth="1"/>
    <col min="13244" max="13244" width="9.1796875" style="1"/>
    <col min="13245" max="13245" width="19.1796875" style="1" customWidth="1"/>
    <col min="13246" max="13246" width="13.81640625" style="1" customWidth="1"/>
    <col min="13247" max="13247" width="11.7265625" style="1" customWidth="1"/>
    <col min="13248" max="13248" width="26.26953125" style="1" customWidth="1"/>
    <col min="13249" max="13257" width="10.7265625" style="1" customWidth="1"/>
    <col min="13258" max="13478" width="9.1796875" style="1"/>
    <col min="13479" max="13479" width="11" style="1" customWidth="1"/>
    <col min="13480" max="13480" width="0.54296875" style="1" customWidth="1"/>
    <col min="13481" max="13481" width="26.26953125" style="1" customWidth="1"/>
    <col min="13482" max="13487" width="0" style="1" hidden="1" customWidth="1"/>
    <col min="13488" max="13488" width="0.1796875" style="1" customWidth="1"/>
    <col min="13489" max="13494" width="8.81640625" style="1" customWidth="1"/>
    <col min="13495" max="13495" width="8.54296875" style="1" customWidth="1"/>
    <col min="13496" max="13496" width="9.1796875" style="1"/>
    <col min="13497" max="13497" width="9.81640625" style="1" customWidth="1"/>
    <col min="13498" max="13498" width="13.7265625" style="1" customWidth="1"/>
    <col min="13499" max="13499" width="12" style="1" customWidth="1"/>
    <col min="13500" max="13500" width="9.1796875" style="1"/>
    <col min="13501" max="13501" width="19.1796875" style="1" customWidth="1"/>
    <col min="13502" max="13502" width="13.81640625" style="1" customWidth="1"/>
    <col min="13503" max="13503" width="11.7265625" style="1" customWidth="1"/>
    <col min="13504" max="13504" width="26.26953125" style="1" customWidth="1"/>
    <col min="13505" max="13513" width="10.7265625" style="1" customWidth="1"/>
    <col min="13514" max="13734" width="9.1796875" style="1"/>
    <col min="13735" max="13735" width="11" style="1" customWidth="1"/>
    <col min="13736" max="13736" width="0.54296875" style="1" customWidth="1"/>
    <col min="13737" max="13737" width="26.26953125" style="1" customWidth="1"/>
    <col min="13738" max="13743" width="0" style="1" hidden="1" customWidth="1"/>
    <col min="13744" max="13744" width="0.1796875" style="1" customWidth="1"/>
    <col min="13745" max="13750" width="8.81640625" style="1" customWidth="1"/>
    <col min="13751" max="13751" width="8.54296875" style="1" customWidth="1"/>
    <col min="13752" max="13752" width="9.1796875" style="1"/>
    <col min="13753" max="13753" width="9.81640625" style="1" customWidth="1"/>
    <col min="13754" max="13754" width="13.7265625" style="1" customWidth="1"/>
    <col min="13755" max="13755" width="12" style="1" customWidth="1"/>
    <col min="13756" max="13756" width="9.1796875" style="1"/>
    <col min="13757" max="13757" width="19.1796875" style="1" customWidth="1"/>
    <col min="13758" max="13758" width="13.81640625" style="1" customWidth="1"/>
    <col min="13759" max="13759" width="11.7265625" style="1" customWidth="1"/>
    <col min="13760" max="13760" width="26.26953125" style="1" customWidth="1"/>
    <col min="13761" max="13769" width="10.7265625" style="1" customWidth="1"/>
    <col min="13770" max="13990" width="9.1796875" style="1"/>
    <col min="13991" max="13991" width="11" style="1" customWidth="1"/>
    <col min="13992" max="13992" width="0.54296875" style="1" customWidth="1"/>
    <col min="13993" max="13993" width="26.26953125" style="1" customWidth="1"/>
    <col min="13994" max="13999" width="0" style="1" hidden="1" customWidth="1"/>
    <col min="14000" max="14000" width="0.1796875" style="1" customWidth="1"/>
    <col min="14001" max="14006" width="8.81640625" style="1" customWidth="1"/>
    <col min="14007" max="14007" width="8.54296875" style="1" customWidth="1"/>
    <col min="14008" max="14008" width="9.1796875" style="1"/>
    <col min="14009" max="14009" width="9.81640625" style="1" customWidth="1"/>
    <col min="14010" max="14010" width="13.7265625" style="1" customWidth="1"/>
    <col min="14011" max="14011" width="12" style="1" customWidth="1"/>
    <col min="14012" max="14012" width="9.1796875" style="1"/>
    <col min="14013" max="14013" width="19.1796875" style="1" customWidth="1"/>
    <col min="14014" max="14014" width="13.81640625" style="1" customWidth="1"/>
    <col min="14015" max="14015" width="11.7265625" style="1" customWidth="1"/>
    <col min="14016" max="14016" width="26.26953125" style="1" customWidth="1"/>
    <col min="14017" max="14025" width="10.7265625" style="1" customWidth="1"/>
    <col min="14026" max="14246" width="9.1796875" style="1"/>
    <col min="14247" max="14247" width="11" style="1" customWidth="1"/>
    <col min="14248" max="14248" width="0.54296875" style="1" customWidth="1"/>
    <col min="14249" max="14249" width="26.26953125" style="1" customWidth="1"/>
    <col min="14250" max="14255" width="0" style="1" hidden="1" customWidth="1"/>
    <col min="14256" max="14256" width="0.1796875" style="1" customWidth="1"/>
    <col min="14257" max="14262" width="8.81640625" style="1" customWidth="1"/>
    <col min="14263" max="14263" width="8.54296875" style="1" customWidth="1"/>
    <col min="14264" max="14264" width="9.1796875" style="1"/>
    <col min="14265" max="14265" width="9.81640625" style="1" customWidth="1"/>
    <col min="14266" max="14266" width="13.7265625" style="1" customWidth="1"/>
    <col min="14267" max="14267" width="12" style="1" customWidth="1"/>
    <col min="14268" max="14268" width="9.1796875" style="1"/>
    <col min="14269" max="14269" width="19.1796875" style="1" customWidth="1"/>
    <col min="14270" max="14270" width="13.81640625" style="1" customWidth="1"/>
    <col min="14271" max="14271" width="11.7265625" style="1" customWidth="1"/>
    <col min="14272" max="14272" width="26.26953125" style="1" customWidth="1"/>
    <col min="14273" max="14281" width="10.7265625" style="1" customWidth="1"/>
    <col min="14282" max="14502" width="9.1796875" style="1"/>
    <col min="14503" max="14503" width="11" style="1" customWidth="1"/>
    <col min="14504" max="14504" width="0.54296875" style="1" customWidth="1"/>
    <col min="14505" max="14505" width="26.26953125" style="1" customWidth="1"/>
    <col min="14506" max="14511" width="0" style="1" hidden="1" customWidth="1"/>
    <col min="14512" max="14512" width="0.1796875" style="1" customWidth="1"/>
    <col min="14513" max="14518" width="8.81640625" style="1" customWidth="1"/>
    <col min="14519" max="14519" width="8.54296875" style="1" customWidth="1"/>
    <col min="14520" max="14520" width="9.1796875" style="1"/>
    <col min="14521" max="14521" width="9.81640625" style="1" customWidth="1"/>
    <col min="14522" max="14522" width="13.7265625" style="1" customWidth="1"/>
    <col min="14523" max="14523" width="12" style="1" customWidth="1"/>
    <col min="14524" max="14524" width="9.1796875" style="1"/>
    <col min="14525" max="14525" width="19.1796875" style="1" customWidth="1"/>
    <col min="14526" max="14526" width="13.81640625" style="1" customWidth="1"/>
    <col min="14527" max="14527" width="11.7265625" style="1" customWidth="1"/>
    <col min="14528" max="14528" width="26.26953125" style="1" customWidth="1"/>
    <col min="14529" max="14537" width="10.7265625" style="1" customWidth="1"/>
    <col min="14538" max="14758" width="9.1796875" style="1"/>
    <col min="14759" max="14759" width="11" style="1" customWidth="1"/>
    <col min="14760" max="14760" width="0.54296875" style="1" customWidth="1"/>
    <col min="14761" max="14761" width="26.26953125" style="1" customWidth="1"/>
    <col min="14762" max="14767" width="0" style="1" hidden="1" customWidth="1"/>
    <col min="14768" max="14768" width="0.1796875" style="1" customWidth="1"/>
    <col min="14769" max="14774" width="8.81640625" style="1" customWidth="1"/>
    <col min="14775" max="14775" width="8.54296875" style="1" customWidth="1"/>
    <col min="14776" max="14776" width="9.1796875" style="1"/>
    <col min="14777" max="14777" width="9.81640625" style="1" customWidth="1"/>
    <col min="14778" max="14778" width="13.7265625" style="1" customWidth="1"/>
    <col min="14779" max="14779" width="12" style="1" customWidth="1"/>
    <col min="14780" max="14780" width="9.1796875" style="1"/>
    <col min="14781" max="14781" width="19.1796875" style="1" customWidth="1"/>
    <col min="14782" max="14782" width="13.81640625" style="1" customWidth="1"/>
    <col min="14783" max="14783" width="11.7265625" style="1" customWidth="1"/>
    <col min="14784" max="14784" width="26.26953125" style="1" customWidth="1"/>
    <col min="14785" max="14793" width="10.7265625" style="1" customWidth="1"/>
    <col min="14794" max="15014" width="9.1796875" style="1"/>
    <col min="15015" max="15015" width="11" style="1" customWidth="1"/>
    <col min="15016" max="15016" width="0.54296875" style="1" customWidth="1"/>
    <col min="15017" max="15017" width="26.26953125" style="1" customWidth="1"/>
    <col min="15018" max="15023" width="0" style="1" hidden="1" customWidth="1"/>
    <col min="15024" max="15024" width="0.1796875" style="1" customWidth="1"/>
    <col min="15025" max="15030" width="8.81640625" style="1" customWidth="1"/>
    <col min="15031" max="15031" width="8.54296875" style="1" customWidth="1"/>
    <col min="15032" max="15032" width="9.1796875" style="1"/>
    <col min="15033" max="15033" width="9.81640625" style="1" customWidth="1"/>
    <col min="15034" max="15034" width="13.7265625" style="1" customWidth="1"/>
    <col min="15035" max="15035" width="12" style="1" customWidth="1"/>
    <col min="15036" max="15036" width="9.1796875" style="1"/>
    <col min="15037" max="15037" width="19.1796875" style="1" customWidth="1"/>
    <col min="15038" max="15038" width="13.81640625" style="1" customWidth="1"/>
    <col min="15039" max="15039" width="11.7265625" style="1" customWidth="1"/>
    <col min="15040" max="15040" width="26.26953125" style="1" customWidth="1"/>
    <col min="15041" max="15049" width="10.7265625" style="1" customWidth="1"/>
    <col min="15050" max="15270" width="9.1796875" style="1"/>
    <col min="15271" max="15271" width="11" style="1" customWidth="1"/>
    <col min="15272" max="15272" width="0.54296875" style="1" customWidth="1"/>
    <col min="15273" max="15273" width="26.26953125" style="1" customWidth="1"/>
    <col min="15274" max="15279" width="0" style="1" hidden="1" customWidth="1"/>
    <col min="15280" max="15280" width="0.1796875" style="1" customWidth="1"/>
    <col min="15281" max="15286" width="8.81640625" style="1" customWidth="1"/>
    <col min="15287" max="15287" width="8.54296875" style="1" customWidth="1"/>
    <col min="15288" max="15288" width="9.1796875" style="1"/>
    <col min="15289" max="15289" width="9.81640625" style="1" customWidth="1"/>
    <col min="15290" max="15290" width="13.7265625" style="1" customWidth="1"/>
    <col min="15291" max="15291" width="12" style="1" customWidth="1"/>
    <col min="15292" max="15292" width="9.1796875" style="1"/>
    <col min="15293" max="15293" width="19.1796875" style="1" customWidth="1"/>
    <col min="15294" max="15294" width="13.81640625" style="1" customWidth="1"/>
    <col min="15295" max="15295" width="11.7265625" style="1" customWidth="1"/>
    <col min="15296" max="15296" width="26.26953125" style="1" customWidth="1"/>
    <col min="15297" max="15305" width="10.7265625" style="1" customWidth="1"/>
    <col min="15306" max="15526" width="9.1796875" style="1"/>
    <col min="15527" max="15527" width="11" style="1" customWidth="1"/>
    <col min="15528" max="15528" width="0.54296875" style="1" customWidth="1"/>
    <col min="15529" max="15529" width="26.26953125" style="1" customWidth="1"/>
    <col min="15530" max="15535" width="0" style="1" hidden="1" customWidth="1"/>
    <col min="15536" max="15536" width="0.1796875" style="1" customWidth="1"/>
    <col min="15537" max="15542" width="8.81640625" style="1" customWidth="1"/>
    <col min="15543" max="15543" width="8.54296875" style="1" customWidth="1"/>
    <col min="15544" max="15544" width="9.1796875" style="1"/>
    <col min="15545" max="15545" width="9.81640625" style="1" customWidth="1"/>
    <col min="15546" max="15546" width="13.7265625" style="1" customWidth="1"/>
    <col min="15547" max="15547" width="12" style="1" customWidth="1"/>
    <col min="15548" max="15548" width="9.1796875" style="1"/>
    <col min="15549" max="15549" width="19.1796875" style="1" customWidth="1"/>
    <col min="15550" max="15550" width="13.81640625" style="1" customWidth="1"/>
    <col min="15551" max="15551" width="11.7265625" style="1" customWidth="1"/>
    <col min="15552" max="15552" width="26.26953125" style="1" customWidth="1"/>
    <col min="15553" max="15561" width="10.7265625" style="1" customWidth="1"/>
    <col min="15562" max="15782" width="9.1796875" style="1"/>
    <col min="15783" max="15783" width="11" style="1" customWidth="1"/>
    <col min="15784" max="15784" width="0.54296875" style="1" customWidth="1"/>
    <col min="15785" max="15785" width="26.26953125" style="1" customWidth="1"/>
    <col min="15786" max="15791" width="0" style="1" hidden="1" customWidth="1"/>
    <col min="15792" max="15792" width="0.1796875" style="1" customWidth="1"/>
    <col min="15793" max="15798" width="8.81640625" style="1" customWidth="1"/>
    <col min="15799" max="15799" width="8.54296875" style="1" customWidth="1"/>
    <col min="15800" max="15800" width="9.1796875" style="1"/>
    <col min="15801" max="15801" width="9.81640625" style="1" customWidth="1"/>
    <col min="15802" max="15802" width="13.7265625" style="1" customWidth="1"/>
    <col min="15803" max="15803" width="12" style="1" customWidth="1"/>
    <col min="15804" max="15804" width="9.1796875" style="1"/>
    <col min="15805" max="15805" width="19.1796875" style="1" customWidth="1"/>
    <col min="15806" max="15806" width="13.81640625" style="1" customWidth="1"/>
    <col min="15807" max="15807" width="11.7265625" style="1" customWidth="1"/>
    <col min="15808" max="15808" width="26.26953125" style="1" customWidth="1"/>
    <col min="15809" max="15817" width="10.7265625" style="1" customWidth="1"/>
    <col min="15818" max="16038" width="9.1796875" style="1"/>
    <col min="16039" max="16039" width="11" style="1" customWidth="1"/>
    <col min="16040" max="16040" width="0.54296875" style="1" customWidth="1"/>
    <col min="16041" max="16041" width="26.26953125" style="1" customWidth="1"/>
    <col min="16042" max="16047" width="0" style="1" hidden="1" customWidth="1"/>
    <col min="16048" max="16048" width="0.1796875" style="1" customWidth="1"/>
    <col min="16049" max="16054" width="8.81640625" style="1" customWidth="1"/>
    <col min="16055" max="16055" width="8.54296875" style="1" customWidth="1"/>
    <col min="16056" max="16056" width="9.1796875" style="1"/>
    <col min="16057" max="16057" width="9.81640625" style="1" customWidth="1"/>
    <col min="16058" max="16058" width="13.7265625" style="1" customWidth="1"/>
    <col min="16059" max="16059" width="12" style="1" customWidth="1"/>
    <col min="16060" max="16060" width="9.1796875" style="1"/>
    <col min="16061" max="16061" width="19.1796875" style="1" customWidth="1"/>
    <col min="16062" max="16062" width="13.81640625" style="1" customWidth="1"/>
    <col min="16063" max="16063" width="11.7265625" style="1" customWidth="1"/>
    <col min="16064" max="16064" width="26.26953125" style="1" customWidth="1"/>
    <col min="16065" max="16073" width="10.7265625" style="1" customWidth="1"/>
    <col min="16074" max="16384" width="9.1796875" style="1"/>
  </cols>
  <sheetData>
    <row r="1" spans="1:12" x14ac:dyDescent="0.3">
      <c r="J1" s="2">
        <f ca="1">NOW()</f>
        <v>44840.449018171297</v>
      </c>
    </row>
    <row r="2" spans="1:12" ht="18.75" customHeight="1" x14ac:dyDescent="0.35">
      <c r="A2" s="3" t="s">
        <v>89</v>
      </c>
      <c r="B2" s="4"/>
      <c r="C2" s="4"/>
      <c r="D2" s="4"/>
      <c r="E2" s="4"/>
      <c r="F2" s="4"/>
      <c r="G2" s="4"/>
      <c r="H2" s="4"/>
      <c r="I2" s="162">
        <v>44300</v>
      </c>
      <c r="J2" s="163"/>
      <c r="K2" s="5"/>
      <c r="L2" s="5"/>
    </row>
    <row r="3" spans="1:12" ht="21.75" customHeight="1" x14ac:dyDescent="0.35">
      <c r="A3" s="3" t="s">
        <v>86</v>
      </c>
      <c r="B3" s="4"/>
      <c r="C3" s="4"/>
      <c r="D3" s="4"/>
      <c r="E3" s="4"/>
      <c r="F3" s="4"/>
      <c r="G3" s="4"/>
      <c r="H3" s="4"/>
      <c r="I3" s="163"/>
      <c r="J3" s="163"/>
      <c r="K3" s="5"/>
      <c r="L3" s="5"/>
    </row>
    <row r="4" spans="1:12" ht="18.75" customHeight="1" x14ac:dyDescent="0.35">
      <c r="A4" s="3" t="s">
        <v>0</v>
      </c>
      <c r="B4" s="4"/>
      <c r="C4" s="4"/>
      <c r="D4" s="4"/>
      <c r="E4" s="4"/>
      <c r="F4" s="4"/>
      <c r="G4" s="4"/>
      <c r="H4" s="4"/>
      <c r="I4" s="164"/>
      <c r="J4" s="164"/>
    </row>
    <row r="5" spans="1:12" ht="52.5" customHeight="1" x14ac:dyDescent="0.35">
      <c r="A5" s="7"/>
      <c r="B5" s="8"/>
      <c r="C5" s="8"/>
      <c r="D5" s="8"/>
      <c r="E5" s="8"/>
      <c r="F5" s="8"/>
      <c r="G5" s="8"/>
      <c r="H5" s="9"/>
      <c r="I5" s="165" t="s">
        <v>1</v>
      </c>
      <c r="J5" s="166"/>
      <c r="K5" s="53" t="s">
        <v>2</v>
      </c>
      <c r="L5" s="54"/>
    </row>
    <row r="6" spans="1:12" s="16" customFormat="1" x14ac:dyDescent="0.3">
      <c r="A6" s="11" t="s">
        <v>4</v>
      </c>
      <c r="B6" s="6">
        <v>2015</v>
      </c>
      <c r="C6" s="6">
        <v>2020</v>
      </c>
      <c r="D6" s="12">
        <v>2025</v>
      </c>
      <c r="E6" s="12">
        <v>2030</v>
      </c>
      <c r="F6" s="12">
        <v>2035</v>
      </c>
      <c r="G6" s="12">
        <v>2040</v>
      </c>
      <c r="H6" s="12">
        <v>2045</v>
      </c>
      <c r="I6" s="13" t="s">
        <v>5</v>
      </c>
      <c r="J6" s="14" t="s">
        <v>3</v>
      </c>
      <c r="K6" s="55" t="s">
        <v>6</v>
      </c>
      <c r="L6" s="6"/>
    </row>
    <row r="7" spans="1:12" x14ac:dyDescent="0.3">
      <c r="A7" s="19"/>
      <c r="I7" s="20"/>
      <c r="J7" s="21"/>
      <c r="K7" s="21"/>
    </row>
    <row r="8" spans="1:12" s="16" customFormat="1" x14ac:dyDescent="0.3">
      <c r="A8" s="19" t="s">
        <v>9</v>
      </c>
      <c r="B8" s="17">
        <v>297.11200000000002</v>
      </c>
      <c r="C8" s="17">
        <v>319.29000000000002</v>
      </c>
      <c r="D8" s="17">
        <v>341.01900000000001</v>
      </c>
      <c r="E8" s="17">
        <v>362.524</v>
      </c>
      <c r="F8" s="17">
        <v>380.59399999999999</v>
      </c>
      <c r="G8" s="17">
        <v>396.233</v>
      </c>
      <c r="H8" s="17">
        <v>411.87200000000001</v>
      </c>
      <c r="I8" s="26">
        <f>H8-B8</f>
        <v>114.75999999999999</v>
      </c>
      <c r="J8" s="27">
        <f>I8/B8</f>
        <v>0.38625164920972554</v>
      </c>
      <c r="K8" s="27">
        <f>I8/I63</f>
        <v>0.17537880813931275</v>
      </c>
      <c r="L8" s="30"/>
    </row>
    <row r="9" spans="1:12" s="31" customFormat="1" x14ac:dyDescent="0.3">
      <c r="A9" s="19" t="s">
        <v>58</v>
      </c>
      <c r="B9" s="17">
        <v>103.21599999999999</v>
      </c>
      <c r="C9" s="17">
        <v>109.245</v>
      </c>
      <c r="D9" s="17">
        <v>117.855</v>
      </c>
      <c r="E9" s="17">
        <v>123.837</v>
      </c>
      <c r="F9" s="17">
        <v>129.67500000000001</v>
      </c>
      <c r="G9" s="17">
        <v>135.78800000000001</v>
      </c>
      <c r="H9" s="17">
        <v>141.40100000000001</v>
      </c>
      <c r="I9" s="26">
        <f>H9-B9</f>
        <v>38.185000000000016</v>
      </c>
      <c r="J9" s="27">
        <f>I9/B9</f>
        <v>0.36995233297163249</v>
      </c>
      <c r="K9" s="27">
        <f>I9/I63</f>
        <v>5.8355174179153542E-2</v>
      </c>
      <c r="L9" s="30"/>
    </row>
    <row r="10" spans="1:12" s="16" customFormat="1" x14ac:dyDescent="0.3">
      <c r="A10" s="19" t="s">
        <v>77</v>
      </c>
      <c r="B10" s="17">
        <v>71.191000000000003</v>
      </c>
      <c r="C10" s="17">
        <v>75.658000000000001</v>
      </c>
      <c r="D10" s="17">
        <v>82.724999999999994</v>
      </c>
      <c r="E10" s="17">
        <v>88.238</v>
      </c>
      <c r="F10" s="17">
        <v>92.635000000000005</v>
      </c>
      <c r="G10" s="17">
        <v>97.084999999999994</v>
      </c>
      <c r="H10" s="17">
        <v>103.66200000000001</v>
      </c>
      <c r="I10" s="26">
        <f>H10-B10</f>
        <v>32.471000000000004</v>
      </c>
      <c r="J10" s="27">
        <f>I10/B10</f>
        <v>0.45611102527004821</v>
      </c>
      <c r="K10" s="27">
        <f>I10/I63</f>
        <v>4.962291111094131E-2</v>
      </c>
      <c r="L10" s="30"/>
    </row>
    <row r="11" spans="1:12" x14ac:dyDescent="0.3">
      <c r="A11" s="19"/>
      <c r="B11" s="17"/>
      <c r="C11" s="17"/>
      <c r="D11" s="17"/>
      <c r="E11" s="17"/>
      <c r="F11" s="17"/>
      <c r="G11" s="17"/>
      <c r="H11" s="17"/>
      <c r="I11" s="26"/>
      <c r="J11" s="32"/>
      <c r="K11" s="32"/>
      <c r="L11" s="18"/>
    </row>
    <row r="12" spans="1:12" s="16" customFormat="1" x14ac:dyDescent="0.3">
      <c r="A12" s="56" t="s">
        <v>26</v>
      </c>
      <c r="B12" s="29">
        <f t="shared" ref="B12:H12" si="0">SUM(B8:B10)</f>
        <v>471.51900000000001</v>
      </c>
      <c r="C12" s="29">
        <f t="shared" si="0"/>
        <v>504.19300000000004</v>
      </c>
      <c r="D12" s="29">
        <f t="shared" si="0"/>
        <v>541.59900000000005</v>
      </c>
      <c r="E12" s="29">
        <f t="shared" si="0"/>
        <v>574.59899999999993</v>
      </c>
      <c r="F12" s="29">
        <f t="shared" si="0"/>
        <v>602.904</v>
      </c>
      <c r="G12" s="29">
        <f t="shared" si="0"/>
        <v>629.10599999999999</v>
      </c>
      <c r="H12" s="29">
        <f t="shared" si="0"/>
        <v>656.93500000000006</v>
      </c>
      <c r="I12" s="26">
        <f>H12-B12</f>
        <v>185.41600000000005</v>
      </c>
      <c r="J12" s="27">
        <f>I12/B12</f>
        <v>0.39323123776560448</v>
      </c>
      <c r="K12" s="27">
        <f>I12/I63</f>
        <v>0.28335689342940767</v>
      </c>
      <c r="L12" s="30"/>
    </row>
    <row r="13" spans="1:12" x14ac:dyDescent="0.3">
      <c r="A13" s="19"/>
      <c r="B13" s="17"/>
      <c r="C13" s="17"/>
      <c r="D13" s="17"/>
      <c r="E13" s="17"/>
      <c r="F13" s="17"/>
      <c r="G13" s="17"/>
      <c r="H13" s="17"/>
      <c r="I13" s="26"/>
      <c r="J13" s="32"/>
      <c r="K13" s="32"/>
      <c r="L13" s="18"/>
    </row>
    <row r="14" spans="1:12" s="16" customFormat="1" x14ac:dyDescent="0.3">
      <c r="A14" s="19" t="s">
        <v>16</v>
      </c>
      <c r="B14" s="17">
        <v>374.85</v>
      </c>
      <c r="C14" s="17">
        <v>391.15899999999999</v>
      </c>
      <c r="D14" s="17">
        <v>405.654</v>
      </c>
      <c r="E14" s="17">
        <v>422.32</v>
      </c>
      <c r="F14" s="17">
        <v>438.12299999999999</v>
      </c>
      <c r="G14" s="17">
        <v>450.916</v>
      </c>
      <c r="H14" s="17">
        <v>461.916</v>
      </c>
      <c r="I14" s="26">
        <f>H14-B14</f>
        <v>87.065999999999974</v>
      </c>
      <c r="J14" s="27">
        <f>I14/B14</f>
        <v>0.23226890756302512</v>
      </c>
      <c r="K14" s="27">
        <f>I14/I63</f>
        <v>0.13305621566275183</v>
      </c>
      <c r="L14" s="30"/>
    </row>
    <row r="15" spans="1:12" s="16" customFormat="1" x14ac:dyDescent="0.3">
      <c r="A15" s="19" t="s">
        <v>78</v>
      </c>
      <c r="B15" s="17">
        <v>26.448</v>
      </c>
      <c r="C15" s="17">
        <v>28.83</v>
      </c>
      <c r="D15" s="34">
        <v>31.108000000000001</v>
      </c>
      <c r="E15" s="34">
        <v>33.534999999999997</v>
      </c>
      <c r="F15" s="34">
        <v>35.158999999999999</v>
      </c>
      <c r="G15" s="34">
        <v>37.393000000000001</v>
      </c>
      <c r="H15" s="17">
        <v>39.389000000000003</v>
      </c>
      <c r="I15" s="26">
        <f t="shared" ref="I15:I20" si="1">H15-B15</f>
        <v>12.941000000000003</v>
      </c>
      <c r="J15" s="27">
        <f t="shared" ref="J15:J20" si="2">I15/B15</f>
        <v>0.48929975801572906</v>
      </c>
      <c r="K15" s="27">
        <f>I15/I63</f>
        <v>1.9776726700338504E-2</v>
      </c>
      <c r="L15" s="30"/>
    </row>
    <row r="16" spans="1:12" s="16" customFormat="1" x14ac:dyDescent="0.3">
      <c r="A16" s="19" t="s">
        <v>19</v>
      </c>
      <c r="B16" s="17">
        <v>24.651</v>
      </c>
      <c r="C16" s="17">
        <v>26.036000000000001</v>
      </c>
      <c r="D16" s="34">
        <v>27.547999999999998</v>
      </c>
      <c r="E16" s="34">
        <v>28.884</v>
      </c>
      <c r="F16" s="34">
        <v>30.478999999999999</v>
      </c>
      <c r="G16" s="34">
        <v>32.082000000000001</v>
      </c>
      <c r="H16" s="17">
        <v>33.408999999999999</v>
      </c>
      <c r="I16" s="26">
        <f t="shared" si="1"/>
        <v>8.7579999999999991</v>
      </c>
      <c r="J16" s="27">
        <f t="shared" si="2"/>
        <v>0.35527970467729503</v>
      </c>
      <c r="K16" s="27">
        <f>I16/I63</f>
        <v>1.3384172200105446E-2</v>
      </c>
      <c r="L16" s="30"/>
    </row>
    <row r="17" spans="1:12" s="31" customFormat="1" x14ac:dyDescent="0.3">
      <c r="A17" s="19" t="s">
        <v>21</v>
      </c>
      <c r="B17" s="17">
        <v>321.14299999999997</v>
      </c>
      <c r="C17" s="17">
        <v>334.26799999999997</v>
      </c>
      <c r="D17" s="17">
        <v>343.86500000000001</v>
      </c>
      <c r="E17" s="17">
        <v>355.49400000000003</v>
      </c>
      <c r="F17" s="17">
        <v>363.28300000000002</v>
      </c>
      <c r="G17" s="17">
        <v>370.02300000000002</v>
      </c>
      <c r="H17" s="17">
        <v>376.78699999999998</v>
      </c>
      <c r="I17" s="26">
        <f t="shared" si="1"/>
        <v>55.644000000000005</v>
      </c>
      <c r="J17" s="27">
        <f t="shared" si="2"/>
        <v>0.17326860619723927</v>
      </c>
      <c r="K17" s="27">
        <f>I17/I63</f>
        <v>8.5036409899825027E-2</v>
      </c>
      <c r="L17" s="30"/>
    </row>
    <row r="18" spans="1:12" s="16" customFormat="1" x14ac:dyDescent="0.3">
      <c r="A18" s="19" t="s">
        <v>24</v>
      </c>
      <c r="B18" s="17">
        <v>403.93599999999998</v>
      </c>
      <c r="C18" s="17">
        <v>418.06299999999999</v>
      </c>
      <c r="D18" s="17">
        <v>433.51499999999999</v>
      </c>
      <c r="E18" s="17">
        <v>454.93400000000003</v>
      </c>
      <c r="F18" s="17">
        <v>479.92500000000001</v>
      </c>
      <c r="G18" s="17">
        <v>502.96499999999997</v>
      </c>
      <c r="H18" s="17">
        <v>521.68100000000004</v>
      </c>
      <c r="I18" s="26">
        <f t="shared" si="1"/>
        <v>117.74500000000006</v>
      </c>
      <c r="J18" s="27">
        <f t="shared" si="2"/>
        <v>0.29149419710053093</v>
      </c>
      <c r="K18" s="27">
        <f>I18/I63</f>
        <v>0.17994055214677057</v>
      </c>
      <c r="L18" s="30"/>
    </row>
    <row r="19" spans="1:12" s="16" customFormat="1" x14ac:dyDescent="0.3">
      <c r="A19" s="19" t="s">
        <v>79</v>
      </c>
      <c r="B19" s="17">
        <v>8.9239999999999995</v>
      </c>
      <c r="C19" s="17">
        <v>9.6029999999999998</v>
      </c>
      <c r="D19" s="17">
        <v>11.143000000000001</v>
      </c>
      <c r="E19" s="17">
        <v>12.052</v>
      </c>
      <c r="F19" s="17">
        <v>12.522</v>
      </c>
      <c r="G19" s="17">
        <v>12.992000000000001</v>
      </c>
      <c r="H19" s="17">
        <v>13.462</v>
      </c>
      <c r="I19" s="26">
        <f t="shared" si="1"/>
        <v>4.5380000000000003</v>
      </c>
      <c r="J19" s="27">
        <f t="shared" si="2"/>
        <v>0.50851636037651282</v>
      </c>
      <c r="K19" s="27">
        <f>I19/I63</f>
        <v>6.9350734692941902E-3</v>
      </c>
      <c r="L19" s="30"/>
    </row>
    <row r="20" spans="1:12" s="16" customFormat="1" x14ac:dyDescent="0.3">
      <c r="A20" s="19" t="s">
        <v>8</v>
      </c>
      <c r="B20" s="17">
        <v>5.7869999999999999</v>
      </c>
      <c r="C20" s="17">
        <v>7.0140000000000002</v>
      </c>
      <c r="D20" s="17">
        <v>8.6649999999999991</v>
      </c>
      <c r="E20" s="17">
        <v>10.086</v>
      </c>
      <c r="F20" s="17">
        <v>10.978999999999999</v>
      </c>
      <c r="G20" s="17">
        <v>11.673999999999999</v>
      </c>
      <c r="H20" s="17">
        <v>12.414999999999999</v>
      </c>
      <c r="I20" s="26">
        <f t="shared" si="1"/>
        <v>6.6279999999999992</v>
      </c>
      <c r="J20" s="27">
        <f t="shared" si="2"/>
        <v>1.1453257300846724</v>
      </c>
      <c r="K20" s="27">
        <f>I20/I63</f>
        <v>1.0129058385738627E-2</v>
      </c>
      <c r="L20" s="30"/>
    </row>
    <row r="21" spans="1:12" s="16" customFormat="1" x14ac:dyDescent="0.3">
      <c r="A21" s="56"/>
      <c r="B21" s="17"/>
      <c r="C21" s="17"/>
      <c r="D21" s="17"/>
      <c r="E21" s="17"/>
      <c r="F21" s="17"/>
      <c r="G21" s="17"/>
      <c r="H21" s="17"/>
      <c r="I21" s="26"/>
      <c r="J21" s="27"/>
      <c r="K21" s="27"/>
      <c r="L21" s="30"/>
    </row>
    <row r="22" spans="1:12" s="16" customFormat="1" x14ac:dyDescent="0.3">
      <c r="A22" s="56" t="s">
        <v>80</v>
      </c>
      <c r="B22" s="29">
        <f t="shared" ref="B22:H22" si="3">SUM(B14,B17,B18,B19,B20)</f>
        <v>1114.6399999999999</v>
      </c>
      <c r="C22" s="29">
        <f t="shared" si="3"/>
        <v>1160.1069999999997</v>
      </c>
      <c r="D22" s="29">
        <f t="shared" si="3"/>
        <v>1202.8420000000001</v>
      </c>
      <c r="E22" s="29">
        <f t="shared" si="3"/>
        <v>1254.886</v>
      </c>
      <c r="F22" s="29">
        <f t="shared" si="3"/>
        <v>1304.8319999999999</v>
      </c>
      <c r="G22" s="29">
        <f t="shared" si="3"/>
        <v>1348.57</v>
      </c>
      <c r="H22" s="29">
        <f t="shared" si="3"/>
        <v>1386.261</v>
      </c>
      <c r="I22" s="26">
        <f>H22-B22</f>
        <v>271.62100000000009</v>
      </c>
      <c r="J22" s="27">
        <f>I22/B22</f>
        <v>0.24368495657790867</v>
      </c>
      <c r="K22" s="27">
        <f>I22/I63</f>
        <v>0.41509730956438035</v>
      </c>
      <c r="L22" s="30"/>
    </row>
    <row r="23" spans="1:12" x14ac:dyDescent="0.3">
      <c r="A23" s="19"/>
      <c r="B23" s="17"/>
      <c r="C23" s="17"/>
      <c r="D23" s="17"/>
      <c r="E23" s="17"/>
      <c r="F23" s="17"/>
      <c r="G23" s="17"/>
      <c r="H23" s="17"/>
      <c r="I23" s="26"/>
      <c r="J23" s="32"/>
      <c r="K23" s="32"/>
      <c r="L23" s="18"/>
    </row>
    <row r="24" spans="1:12" s="16" customFormat="1" x14ac:dyDescent="0.3">
      <c r="A24" s="19" t="s">
        <v>81</v>
      </c>
      <c r="B24" s="17">
        <v>121.10599999999999</v>
      </c>
      <c r="C24" s="17">
        <v>137.61699999999999</v>
      </c>
      <c r="D24" s="17">
        <v>151.66800000000001</v>
      </c>
      <c r="E24" s="17">
        <v>165.45099999999999</v>
      </c>
      <c r="F24" s="17">
        <v>172.14699999999999</v>
      </c>
      <c r="G24" s="17">
        <v>177.02</v>
      </c>
      <c r="H24" s="17">
        <v>180.495</v>
      </c>
      <c r="I24" s="26">
        <f>H24-B24</f>
        <v>59.38900000000001</v>
      </c>
      <c r="J24" s="27">
        <f>I24/B24</f>
        <v>0.49038858520634826</v>
      </c>
      <c r="K24" s="27">
        <f>I24/I63</f>
        <v>9.0759602967808009E-2</v>
      </c>
      <c r="L24" s="30"/>
    </row>
    <row r="25" spans="1:12" s="31" customFormat="1" x14ac:dyDescent="0.3">
      <c r="A25" s="19" t="s">
        <v>82</v>
      </c>
      <c r="B25" s="17">
        <v>142.93</v>
      </c>
      <c r="C25" s="17">
        <v>151.04300000000001</v>
      </c>
      <c r="D25" s="17">
        <v>167.05099999999999</v>
      </c>
      <c r="E25" s="17">
        <v>176.917</v>
      </c>
      <c r="F25" s="17">
        <v>185.17099999999999</v>
      </c>
      <c r="G25" s="17">
        <v>191.833</v>
      </c>
      <c r="H25" s="17">
        <v>197.125</v>
      </c>
      <c r="I25" s="26">
        <f t="shared" ref="I25:I29" si="4">H25-B25</f>
        <v>54.194999999999993</v>
      </c>
      <c r="J25" s="27">
        <f t="shared" ref="J25:J30" si="5">I25/B25</f>
        <v>0.37917162247253894</v>
      </c>
      <c r="K25" s="27">
        <f>I25/I63</f>
        <v>8.2822015572586727E-2</v>
      </c>
      <c r="L25" s="30"/>
    </row>
    <row r="26" spans="1:12" s="31" customFormat="1" x14ac:dyDescent="0.3">
      <c r="A26" s="19" t="s">
        <v>12</v>
      </c>
      <c r="B26" s="17">
        <v>12.749000000000001</v>
      </c>
      <c r="C26" s="17">
        <v>13.085000000000001</v>
      </c>
      <c r="D26" s="17">
        <v>13.867000000000001</v>
      </c>
      <c r="E26" s="17">
        <v>14.281000000000001</v>
      </c>
      <c r="F26" s="17">
        <v>14.696999999999999</v>
      </c>
      <c r="G26" s="17">
        <v>15.009</v>
      </c>
      <c r="H26" s="17">
        <v>15.321</v>
      </c>
      <c r="I26" s="26">
        <f t="shared" si="4"/>
        <v>2.5719999999999992</v>
      </c>
      <c r="J26" s="27">
        <f t="shared" si="5"/>
        <v>0.20174131304416026</v>
      </c>
      <c r="K26" s="27">
        <f>I26/I63</f>
        <v>3.9305881364091345E-3</v>
      </c>
      <c r="L26" s="30"/>
    </row>
    <row r="27" spans="1:12" s="16" customFormat="1" x14ac:dyDescent="0.3">
      <c r="A27" s="19" t="s">
        <v>83</v>
      </c>
      <c r="B27" s="17">
        <v>4.5069999999999997</v>
      </c>
      <c r="C27" s="17">
        <v>5.0359999999999996</v>
      </c>
      <c r="D27" s="17">
        <v>5.0359999999999996</v>
      </c>
      <c r="E27" s="17">
        <v>5.0359999999999996</v>
      </c>
      <c r="F27" s="17">
        <v>5.0359999999999996</v>
      </c>
      <c r="G27" s="17">
        <v>5.0359999999999996</v>
      </c>
      <c r="H27" s="17">
        <v>5.0359999999999996</v>
      </c>
      <c r="I27" s="26">
        <f t="shared" si="4"/>
        <v>0.52899999999999991</v>
      </c>
      <c r="J27" s="27">
        <f t="shared" si="5"/>
        <v>0.11737297537164409</v>
      </c>
      <c r="K27" s="27">
        <f>I27/I63</f>
        <v>8.0842967502349624E-4</v>
      </c>
      <c r="L27" s="30"/>
    </row>
    <row r="28" spans="1:12" s="16" customFormat="1" x14ac:dyDescent="0.3">
      <c r="A28" s="19" t="s">
        <v>14</v>
      </c>
      <c r="B28" s="17">
        <v>53.658999999999999</v>
      </c>
      <c r="C28" s="17">
        <v>60.302</v>
      </c>
      <c r="D28" s="17">
        <v>65.528999999999996</v>
      </c>
      <c r="E28" s="17">
        <v>72.911000000000001</v>
      </c>
      <c r="F28" s="17">
        <v>78.605999999999995</v>
      </c>
      <c r="G28" s="17">
        <v>83.426000000000002</v>
      </c>
      <c r="H28" s="17">
        <v>92.162999999999997</v>
      </c>
      <c r="I28" s="26">
        <f t="shared" si="4"/>
        <v>38.503999999999998</v>
      </c>
      <c r="J28" s="27">
        <f t="shared" si="5"/>
        <v>0.7175683482733558</v>
      </c>
      <c r="K28" s="27">
        <f>I28/I63</f>
        <v>5.8842677140084503E-2</v>
      </c>
      <c r="L28" s="30"/>
    </row>
    <row r="29" spans="1:12" s="31" customFormat="1" x14ac:dyDescent="0.3">
      <c r="A29" s="19" t="s">
        <v>17</v>
      </c>
      <c r="B29" s="17">
        <v>89.947000000000003</v>
      </c>
      <c r="C29" s="17">
        <v>98.397999999999996</v>
      </c>
      <c r="D29" s="17">
        <v>106.256</v>
      </c>
      <c r="E29" s="17">
        <v>115.404</v>
      </c>
      <c r="F29" s="17">
        <v>122.358</v>
      </c>
      <c r="G29" s="17">
        <v>128.06399999999999</v>
      </c>
      <c r="H29" s="17">
        <v>132.07599999999999</v>
      </c>
      <c r="I29" s="26">
        <f t="shared" si="4"/>
        <v>42.128999999999991</v>
      </c>
      <c r="J29" s="27">
        <f t="shared" si="5"/>
        <v>0.46837582131699768</v>
      </c>
      <c r="K29" s="27">
        <f>I29/I63</f>
        <v>6.4382483514300329E-2</v>
      </c>
      <c r="L29" s="30"/>
    </row>
    <row r="30" spans="1:12" x14ac:dyDescent="0.3">
      <c r="A30" s="19" t="s">
        <v>61</v>
      </c>
      <c r="B30" s="36">
        <v>27.268999999999998</v>
      </c>
      <c r="C30" s="36">
        <v>28.640999999999998</v>
      </c>
      <c r="D30" s="36">
        <v>29.053999999999998</v>
      </c>
      <c r="E30" s="36">
        <v>32.030999999999999</v>
      </c>
      <c r="F30" s="36">
        <v>34.21</v>
      </c>
      <c r="G30" s="36">
        <v>36.170999999999999</v>
      </c>
      <c r="H30" s="17">
        <v>38.000999999999998</v>
      </c>
      <c r="I30" s="26">
        <f>H30-B30</f>
        <v>10.731999999999999</v>
      </c>
      <c r="J30" s="27">
        <f t="shared" si="5"/>
        <v>0.39356045326194578</v>
      </c>
      <c r="K30" s="27">
        <f>I30/I63</f>
        <v>1.6400883312574978E-2</v>
      </c>
      <c r="L30" s="30"/>
    </row>
    <row r="31" spans="1:12" x14ac:dyDescent="0.3">
      <c r="A31" s="56"/>
      <c r="B31" s="17"/>
      <c r="C31" s="17"/>
      <c r="D31" s="17"/>
      <c r="E31" s="17"/>
      <c r="F31" s="17"/>
      <c r="G31" s="17"/>
      <c r="H31" s="17"/>
      <c r="I31" s="26"/>
      <c r="J31" s="27"/>
      <c r="K31" s="27"/>
      <c r="L31" s="30"/>
    </row>
    <row r="32" spans="1:12" x14ac:dyDescent="0.3">
      <c r="A32" s="56" t="s">
        <v>62</v>
      </c>
      <c r="B32" s="29">
        <f t="shared" ref="B32:H32" si="6">SUM(B24,B25,B26,B27,B28,B29)</f>
        <v>424.89800000000002</v>
      </c>
      <c r="C32" s="29">
        <f t="shared" si="6"/>
        <v>465.48099999999999</v>
      </c>
      <c r="D32" s="29">
        <f t="shared" si="6"/>
        <v>509.40700000000004</v>
      </c>
      <c r="E32" s="29">
        <f t="shared" si="6"/>
        <v>550</v>
      </c>
      <c r="F32" s="29">
        <f t="shared" si="6"/>
        <v>578.01499999999999</v>
      </c>
      <c r="G32" s="29">
        <f t="shared" si="6"/>
        <v>600.38800000000003</v>
      </c>
      <c r="H32" s="29">
        <f t="shared" si="6"/>
        <v>622.21600000000001</v>
      </c>
      <c r="I32" s="26">
        <f>H32-B32</f>
        <v>197.31799999999998</v>
      </c>
      <c r="J32" s="27">
        <f>I32/B32</f>
        <v>0.46438910044292975</v>
      </c>
      <c r="K32" s="27">
        <f>I32/I63</f>
        <v>0.3015457970062122</v>
      </c>
      <c r="L32" s="30"/>
    </row>
    <row r="33" spans="1:12" x14ac:dyDescent="0.3">
      <c r="A33" s="56"/>
      <c r="B33" s="17"/>
      <c r="C33" s="17"/>
      <c r="D33" s="17"/>
      <c r="E33" s="17"/>
      <c r="F33" s="17"/>
      <c r="G33" s="17"/>
      <c r="H33" s="17"/>
      <c r="I33" s="26"/>
      <c r="J33" s="27"/>
      <c r="K33" s="27"/>
      <c r="L33" s="30"/>
    </row>
    <row r="34" spans="1:12" ht="12.75" customHeight="1" x14ac:dyDescent="0.3">
      <c r="A34" s="19" t="s">
        <v>63</v>
      </c>
      <c r="B34" s="17">
        <v>209.10499999999999</v>
      </c>
      <c r="C34" s="17">
        <v>215.369</v>
      </c>
      <c r="D34" s="17">
        <v>224.654</v>
      </c>
      <c r="E34" s="17">
        <v>232.36199999999999</v>
      </c>
      <c r="F34" s="17">
        <v>238.834</v>
      </c>
      <c r="G34" s="17">
        <v>244.965</v>
      </c>
      <c r="H34" s="17">
        <v>247.11199999999999</v>
      </c>
      <c r="I34" s="26">
        <f>H34-B34</f>
        <v>38.007000000000005</v>
      </c>
      <c r="J34" s="27">
        <f>I34/B34</f>
        <v>0.18176035962793816</v>
      </c>
      <c r="K34" s="57" t="s">
        <v>30</v>
      </c>
      <c r="L34" s="58"/>
    </row>
    <row r="35" spans="1:12" ht="12.75" customHeight="1" x14ac:dyDescent="0.3">
      <c r="A35" s="19" t="s">
        <v>64</v>
      </c>
      <c r="B35" s="17">
        <v>61.043999999999997</v>
      </c>
      <c r="C35" s="17">
        <v>62.674999999999997</v>
      </c>
      <c r="D35" s="17">
        <v>64.394000000000005</v>
      </c>
      <c r="E35" s="17">
        <v>66.521000000000001</v>
      </c>
      <c r="F35" s="17">
        <v>67.974000000000004</v>
      </c>
      <c r="G35" s="17">
        <v>69.119</v>
      </c>
      <c r="H35" s="17">
        <v>70.33</v>
      </c>
      <c r="I35" s="26">
        <f>H35-B35</f>
        <v>9.2860000000000014</v>
      </c>
      <c r="J35" s="27">
        <f t="shared" ref="J35:J36" si="7">I35/B35</f>
        <v>0.15211978245200186</v>
      </c>
      <c r="K35" s="57" t="s">
        <v>30</v>
      </c>
      <c r="L35" s="58"/>
    </row>
    <row r="36" spans="1:12" ht="12.75" customHeight="1" x14ac:dyDescent="0.3">
      <c r="A36" s="19" t="s">
        <v>65</v>
      </c>
      <c r="B36" s="17">
        <v>111.753</v>
      </c>
      <c r="C36" s="17">
        <v>118.93600000000001</v>
      </c>
      <c r="D36" s="17">
        <v>126.992</v>
      </c>
      <c r="E36" s="17">
        <v>133.38800000000001</v>
      </c>
      <c r="F36" s="17">
        <v>138.06200000000001</v>
      </c>
      <c r="G36" s="17">
        <v>139.80199999999999</v>
      </c>
      <c r="H36" s="17">
        <v>139.93199999999999</v>
      </c>
      <c r="I36" s="26">
        <f>H36-B36</f>
        <v>28.178999999999988</v>
      </c>
      <c r="J36" s="27">
        <f t="shared" si="7"/>
        <v>0.25215430458242721</v>
      </c>
      <c r="K36" s="57" t="s">
        <v>30</v>
      </c>
      <c r="L36" s="58"/>
    </row>
    <row r="37" spans="1:12" ht="13.5" x14ac:dyDescent="0.35">
      <c r="A37" s="56"/>
      <c r="B37" s="17"/>
      <c r="C37" s="17"/>
      <c r="D37" s="17"/>
      <c r="E37" s="17"/>
      <c r="F37" s="17"/>
      <c r="G37" s="17"/>
      <c r="H37" s="17"/>
      <c r="I37" s="26"/>
      <c r="J37" s="60"/>
      <c r="K37" s="57"/>
      <c r="L37" s="58"/>
    </row>
    <row r="38" spans="1:12" x14ac:dyDescent="0.3">
      <c r="A38" s="56" t="s">
        <v>33</v>
      </c>
      <c r="B38" s="29">
        <f t="shared" ref="B38:H38" si="8">SUM(B34:B36)</f>
        <v>381.90199999999999</v>
      </c>
      <c r="C38" s="29">
        <f t="shared" si="8"/>
        <v>396.98</v>
      </c>
      <c r="D38" s="29">
        <f t="shared" si="8"/>
        <v>416.04</v>
      </c>
      <c r="E38" s="29">
        <f t="shared" si="8"/>
        <v>432.27099999999996</v>
      </c>
      <c r="F38" s="29">
        <f t="shared" si="8"/>
        <v>444.87</v>
      </c>
      <c r="G38" s="29">
        <f t="shared" si="8"/>
        <v>453.88599999999997</v>
      </c>
      <c r="H38" s="29">
        <f t="shared" si="8"/>
        <v>457.37400000000002</v>
      </c>
      <c r="I38" s="26">
        <f>H38-B38</f>
        <v>75.472000000000037</v>
      </c>
      <c r="J38" s="27">
        <f>SUM(I38/B38)</f>
        <v>0.19762137930673324</v>
      </c>
      <c r="K38" s="57" t="s">
        <v>30</v>
      </c>
      <c r="L38" s="58"/>
    </row>
    <row r="39" spans="1:12" x14ac:dyDescent="0.3">
      <c r="A39" s="56" t="s">
        <v>34</v>
      </c>
      <c r="B39" s="17"/>
      <c r="C39" s="17"/>
      <c r="D39" s="17"/>
      <c r="E39" s="17"/>
      <c r="F39" s="17"/>
      <c r="G39" s="17"/>
      <c r="H39" s="17"/>
      <c r="I39" s="26"/>
      <c r="J39" s="27"/>
      <c r="K39" s="57"/>
      <c r="L39" s="58"/>
    </row>
    <row r="40" spans="1:12" x14ac:dyDescent="0.3">
      <c r="A40" s="56"/>
      <c r="B40" s="17"/>
      <c r="C40" s="17"/>
      <c r="D40" s="17"/>
      <c r="E40" s="17"/>
      <c r="F40" s="17"/>
      <c r="G40" s="17"/>
      <c r="H40" s="17"/>
      <c r="I40" s="26"/>
      <c r="J40" s="27"/>
      <c r="K40" s="57"/>
      <c r="L40" s="6"/>
    </row>
    <row r="41" spans="1:12" x14ac:dyDescent="0.3">
      <c r="A41" s="19" t="s">
        <v>66</v>
      </c>
      <c r="B41" s="36">
        <v>8.5960000000000001</v>
      </c>
      <c r="C41" s="17">
        <v>8.7539999999999996</v>
      </c>
      <c r="D41" s="17">
        <v>8.9610000000000003</v>
      </c>
      <c r="E41" s="17">
        <v>9.2260000000000009</v>
      </c>
      <c r="F41" s="17">
        <v>9.5570000000000004</v>
      </c>
      <c r="G41" s="17">
        <v>9.9760000000000009</v>
      </c>
      <c r="H41" s="17">
        <v>10.497</v>
      </c>
      <c r="I41" s="26">
        <f>H41-B41</f>
        <v>1.9009999999999998</v>
      </c>
      <c r="J41" s="27">
        <f>SUM(I41/B41)</f>
        <v>0.22114937180083757</v>
      </c>
      <c r="K41" s="57" t="s">
        <v>30</v>
      </c>
    </row>
    <row r="42" spans="1:12" x14ac:dyDescent="0.3">
      <c r="A42" s="19" t="s">
        <v>67</v>
      </c>
      <c r="B42" s="36">
        <v>43.018000000000001</v>
      </c>
      <c r="C42" s="17">
        <v>44.555999999999997</v>
      </c>
      <c r="D42" s="17">
        <v>49.167999999999999</v>
      </c>
      <c r="E42" s="17">
        <v>54.012</v>
      </c>
      <c r="F42" s="17">
        <v>58.643999999999998</v>
      </c>
      <c r="G42" s="17">
        <v>64.457999999999998</v>
      </c>
      <c r="H42" s="17">
        <v>71.566000000000003</v>
      </c>
      <c r="I42" s="26">
        <f>H42-B42</f>
        <v>28.548000000000002</v>
      </c>
      <c r="J42" s="27">
        <f t="shared" ref="J42:J45" si="9">SUM(I42/B42)</f>
        <v>0.66362917848342562</v>
      </c>
      <c r="K42" s="57" t="s">
        <v>30</v>
      </c>
    </row>
    <row r="43" spans="1:12" x14ac:dyDescent="0.3">
      <c r="A43" s="61" t="s">
        <v>37</v>
      </c>
      <c r="B43" s="36">
        <v>33.529000000000003</v>
      </c>
      <c r="C43" s="36">
        <v>34.640999999999998</v>
      </c>
      <c r="D43" s="36">
        <v>37.905000000000001</v>
      </c>
      <c r="E43" s="36">
        <v>41.045000000000002</v>
      </c>
      <c r="F43" s="36">
        <v>45.468000000000004</v>
      </c>
      <c r="G43" s="36">
        <v>50.947000000000003</v>
      </c>
      <c r="H43" s="36">
        <v>57.588999999999999</v>
      </c>
      <c r="I43" s="26">
        <f>H43-B43</f>
        <v>24.059999999999995</v>
      </c>
      <c r="J43" s="27">
        <f t="shared" si="9"/>
        <v>0.71758775984968215</v>
      </c>
      <c r="K43" s="57" t="s">
        <v>30</v>
      </c>
    </row>
    <row r="44" spans="1:12" x14ac:dyDescent="0.3">
      <c r="A44" s="19" t="s">
        <v>84</v>
      </c>
      <c r="B44" s="36">
        <v>44.594999999999999</v>
      </c>
      <c r="C44" s="17">
        <v>49.557000000000002</v>
      </c>
      <c r="D44" s="17">
        <v>54.686</v>
      </c>
      <c r="E44" s="17">
        <v>60.892000000000003</v>
      </c>
      <c r="F44" s="17">
        <v>68.55</v>
      </c>
      <c r="G44" s="17">
        <v>78.233999999999995</v>
      </c>
      <c r="H44" s="17">
        <v>90.823999999999998</v>
      </c>
      <c r="I44" s="26">
        <f>H44-B44</f>
        <v>46.228999999999999</v>
      </c>
      <c r="J44" s="27">
        <f t="shared" si="9"/>
        <v>1.0366408790223118</v>
      </c>
      <c r="K44" s="62" t="s">
        <v>30</v>
      </c>
    </row>
    <row r="45" spans="1:12" x14ac:dyDescent="0.3">
      <c r="A45" s="19" t="s">
        <v>69</v>
      </c>
      <c r="B45" s="36">
        <v>10.161</v>
      </c>
      <c r="C45" s="17">
        <v>11.12</v>
      </c>
      <c r="D45" s="17">
        <v>11.645</v>
      </c>
      <c r="E45" s="17">
        <v>12.294</v>
      </c>
      <c r="F45" s="17">
        <v>13.048</v>
      </c>
      <c r="G45" s="17">
        <v>13.941000000000001</v>
      </c>
      <c r="H45" s="17">
        <v>15.012</v>
      </c>
      <c r="I45" s="26">
        <f>H45-B45</f>
        <v>4.8510000000000009</v>
      </c>
      <c r="J45" s="27">
        <f t="shared" si="9"/>
        <v>0.4774136403897255</v>
      </c>
      <c r="K45" s="57" t="s">
        <v>30</v>
      </c>
    </row>
    <row r="46" spans="1:12" ht="13.5" x14ac:dyDescent="0.35">
      <c r="A46" s="56"/>
      <c r="B46" s="23"/>
      <c r="C46" s="23"/>
      <c r="D46" s="23"/>
      <c r="E46" s="23"/>
      <c r="F46" s="23"/>
      <c r="G46" s="23"/>
      <c r="H46" s="23"/>
      <c r="I46" s="26"/>
      <c r="J46" s="60"/>
      <c r="K46" s="57"/>
    </row>
    <row r="47" spans="1:12" x14ac:dyDescent="0.3">
      <c r="A47" s="56" t="s">
        <v>33</v>
      </c>
      <c r="B47" s="29">
        <f>SUM(B41,B43,B44,B45)</f>
        <v>96.881</v>
      </c>
      <c r="C47" s="29">
        <f>SUM(C41,C43,C44,C45)</f>
        <v>104.072</v>
      </c>
      <c r="D47" s="29">
        <f t="shared" ref="D47:H47" si="10">SUM(D41,D43,D44,D45)</f>
        <v>113.19699999999999</v>
      </c>
      <c r="E47" s="29">
        <f t="shared" si="10"/>
        <v>123.45700000000001</v>
      </c>
      <c r="F47" s="29">
        <f t="shared" si="10"/>
        <v>136.62299999999999</v>
      </c>
      <c r="G47" s="29">
        <f t="shared" si="10"/>
        <v>153.09799999999998</v>
      </c>
      <c r="H47" s="29">
        <f t="shared" si="10"/>
        <v>173.922</v>
      </c>
      <c r="I47" s="26">
        <f>H47-B47</f>
        <v>77.040999999999997</v>
      </c>
      <c r="J47" s="27">
        <f>SUM(I47/B47)</f>
        <v>0.79521268360153174</v>
      </c>
      <c r="K47" s="57" t="s">
        <v>30</v>
      </c>
      <c r="L47" s="58"/>
    </row>
    <row r="48" spans="1:12" ht="13.5" x14ac:dyDescent="0.35">
      <c r="A48" s="56" t="s">
        <v>40</v>
      </c>
      <c r="B48" s="23"/>
      <c r="C48" s="23"/>
      <c r="D48" s="23"/>
      <c r="E48" s="23"/>
      <c r="F48" s="23"/>
      <c r="G48" s="23"/>
      <c r="H48" s="23"/>
      <c r="I48" s="26"/>
      <c r="J48" s="60"/>
      <c r="K48" s="57"/>
      <c r="L48" s="58"/>
    </row>
    <row r="49" spans="1:12" ht="13.5" x14ac:dyDescent="0.35">
      <c r="A49" s="56"/>
      <c r="B49" s="23"/>
      <c r="C49" s="23"/>
      <c r="D49" s="23"/>
      <c r="E49" s="23"/>
      <c r="F49" s="23"/>
      <c r="G49" s="23"/>
      <c r="H49" s="23"/>
      <c r="I49" s="26"/>
      <c r="J49" s="60"/>
      <c r="K49" s="57"/>
      <c r="L49" s="58"/>
    </row>
    <row r="50" spans="1:12" s="16" customFormat="1" x14ac:dyDescent="0.3">
      <c r="A50" s="19" t="s">
        <v>70</v>
      </c>
      <c r="B50" s="17">
        <v>31.895</v>
      </c>
      <c r="C50" s="17">
        <v>33.902999999999999</v>
      </c>
      <c r="D50" s="17">
        <v>35.703000000000003</v>
      </c>
      <c r="E50" s="17">
        <v>36.945999999999998</v>
      </c>
      <c r="F50" s="17">
        <v>37.555999999999997</v>
      </c>
      <c r="G50" s="17">
        <v>37.65</v>
      </c>
      <c r="H50" s="17">
        <v>37.911999999999999</v>
      </c>
      <c r="I50" s="26">
        <f>H50-B50</f>
        <v>6.0169999999999995</v>
      </c>
      <c r="J50" s="27">
        <f>I50/B50</f>
        <v>0.18865025866123217</v>
      </c>
      <c r="K50" s="62" t="s">
        <v>30</v>
      </c>
      <c r="L50" s="63"/>
    </row>
    <row r="51" spans="1:12" x14ac:dyDescent="0.3">
      <c r="A51" s="19" t="s">
        <v>71</v>
      </c>
      <c r="B51" s="17">
        <v>40.259</v>
      </c>
      <c r="C51" s="17">
        <v>44.094000000000001</v>
      </c>
      <c r="D51" s="17">
        <v>47.655999999999999</v>
      </c>
      <c r="E51" s="17">
        <v>52.164000000000001</v>
      </c>
      <c r="F51" s="17">
        <v>55.277999999999999</v>
      </c>
      <c r="G51" s="17">
        <v>58.292000000000002</v>
      </c>
      <c r="H51" s="17">
        <v>61.366999999999997</v>
      </c>
      <c r="I51" s="26">
        <f>H51-B51</f>
        <v>21.107999999999997</v>
      </c>
      <c r="J51" s="27">
        <f t="shared" ref="J51:J54" si="11">I51/B51</f>
        <v>0.52430512432002774</v>
      </c>
      <c r="K51" s="57" t="s">
        <v>30</v>
      </c>
      <c r="L51" s="58"/>
    </row>
    <row r="52" spans="1:12" x14ac:dyDescent="0.3">
      <c r="A52" s="19" t="s">
        <v>43</v>
      </c>
      <c r="B52" s="17">
        <v>5.62</v>
      </c>
      <c r="C52" s="17">
        <v>5.7140000000000004</v>
      </c>
      <c r="D52" s="17">
        <v>5.9390000000000001</v>
      </c>
      <c r="E52" s="17">
        <v>6.1660000000000004</v>
      </c>
      <c r="F52" s="17">
        <v>6.3360000000000003</v>
      </c>
      <c r="G52" s="17">
        <v>6.5069999999999997</v>
      </c>
      <c r="H52" s="17">
        <v>6.68</v>
      </c>
      <c r="I52" s="26">
        <f>H52-B52</f>
        <v>1.0599999999999996</v>
      </c>
      <c r="J52" s="27">
        <f t="shared" si="11"/>
        <v>0.18861209964412803</v>
      </c>
      <c r="K52" s="57" t="s">
        <v>30</v>
      </c>
      <c r="L52" s="58"/>
    </row>
    <row r="53" spans="1:12" x14ac:dyDescent="0.3">
      <c r="A53" s="19" t="s">
        <v>44</v>
      </c>
      <c r="B53" s="17">
        <v>24.617999999999999</v>
      </c>
      <c r="C53" s="17">
        <v>26.443999999999999</v>
      </c>
      <c r="D53" s="17">
        <v>28.27</v>
      </c>
      <c r="E53" s="17">
        <v>30.096</v>
      </c>
      <c r="F53" s="17">
        <v>31.922000000000001</v>
      </c>
      <c r="G53" s="17">
        <v>33.747999999999998</v>
      </c>
      <c r="H53" s="17">
        <v>35.573999999999998</v>
      </c>
      <c r="I53" s="26">
        <f>H53-B53</f>
        <v>10.956</v>
      </c>
      <c r="J53" s="27">
        <f t="shared" si="11"/>
        <v>0.44504021447721182</v>
      </c>
      <c r="K53" s="57" t="s">
        <v>30</v>
      </c>
      <c r="L53" s="58"/>
    </row>
    <row r="54" spans="1:12" x14ac:dyDescent="0.3">
      <c r="A54" s="19" t="s">
        <v>45</v>
      </c>
      <c r="B54" s="17">
        <v>21.614999999999998</v>
      </c>
      <c r="C54" s="17">
        <v>23.459</v>
      </c>
      <c r="D54" s="17">
        <v>25.138999999999999</v>
      </c>
      <c r="E54" s="17">
        <v>26.725999999999999</v>
      </c>
      <c r="F54" s="17">
        <v>28.297999999999998</v>
      </c>
      <c r="G54" s="17">
        <v>29.742000000000001</v>
      </c>
      <c r="H54" s="17">
        <v>31.187999999999999</v>
      </c>
      <c r="I54" s="26">
        <f>H54-B54</f>
        <v>9.5730000000000004</v>
      </c>
      <c r="J54" s="27">
        <f t="shared" si="11"/>
        <v>0.44288688410825822</v>
      </c>
      <c r="K54" s="57" t="s">
        <v>30</v>
      </c>
      <c r="L54" s="58"/>
    </row>
    <row r="55" spans="1:12" ht="13.5" x14ac:dyDescent="0.35">
      <c r="A55" s="56"/>
      <c r="B55" s="17"/>
      <c r="C55" s="17"/>
      <c r="D55" s="17"/>
      <c r="E55" s="17"/>
      <c r="F55" s="17"/>
      <c r="G55" s="17"/>
      <c r="H55" s="17"/>
      <c r="I55" s="26"/>
      <c r="J55" s="60"/>
      <c r="K55" s="57"/>
      <c r="L55" s="58"/>
    </row>
    <row r="56" spans="1:12" x14ac:dyDescent="0.3">
      <c r="A56" s="56" t="s">
        <v>46</v>
      </c>
      <c r="B56" s="29">
        <f t="shared" ref="B56:H56" si="12">SUM(B50:B54)</f>
        <v>124.00699999999999</v>
      </c>
      <c r="C56" s="29">
        <f t="shared" si="12"/>
        <v>133.614</v>
      </c>
      <c r="D56" s="29">
        <f t="shared" si="12"/>
        <v>142.70699999999999</v>
      </c>
      <c r="E56" s="29">
        <f t="shared" si="12"/>
        <v>152.09800000000001</v>
      </c>
      <c r="F56" s="29">
        <f t="shared" si="12"/>
        <v>159.39000000000001</v>
      </c>
      <c r="G56" s="29">
        <f t="shared" si="12"/>
        <v>165.93899999999999</v>
      </c>
      <c r="H56" s="29">
        <f t="shared" si="12"/>
        <v>172.721</v>
      </c>
      <c r="I56" s="26">
        <f>H56-B56</f>
        <v>48.714000000000013</v>
      </c>
      <c r="J56" s="27">
        <f>SUM(I56/B56)</f>
        <v>0.39283266267226863</v>
      </c>
      <c r="K56" s="57" t="s">
        <v>30</v>
      </c>
      <c r="L56" s="58"/>
    </row>
    <row r="57" spans="1:12" x14ac:dyDescent="0.3">
      <c r="A57" s="56" t="s">
        <v>47</v>
      </c>
      <c r="B57" s="17"/>
      <c r="C57" s="17"/>
      <c r="D57" s="17"/>
      <c r="E57" s="17"/>
      <c r="F57" s="17"/>
      <c r="G57" s="17"/>
      <c r="H57" s="17"/>
      <c r="I57" s="26"/>
      <c r="J57" s="27"/>
      <c r="K57" s="28"/>
      <c r="L57" s="30"/>
    </row>
    <row r="58" spans="1:12" x14ac:dyDescent="0.3">
      <c r="A58" s="56"/>
      <c r="B58" s="29"/>
      <c r="C58" s="29"/>
      <c r="D58" s="29"/>
      <c r="E58" s="29"/>
      <c r="F58" s="29"/>
      <c r="G58" s="29"/>
      <c r="H58" s="29"/>
      <c r="I58" s="26"/>
      <c r="J58" s="27"/>
      <c r="K58" s="27"/>
      <c r="L58" s="30"/>
    </row>
    <row r="59" spans="1:12" x14ac:dyDescent="0.3">
      <c r="A59" s="26" t="s">
        <v>48</v>
      </c>
      <c r="B59" s="29">
        <f t="shared" ref="B59:H59" si="13">SUM(B9+B10+B18+B19+B20+B24+B25+B26+B27+B41+B43+B44+B45+B52+B53)</f>
        <v>1001.4649999999999</v>
      </c>
      <c r="C59" s="29">
        <f t="shared" si="13"/>
        <v>1062.5939999999998</v>
      </c>
      <c r="D59" s="29">
        <f t="shared" si="13"/>
        <v>1138.931</v>
      </c>
      <c r="E59" s="29">
        <f t="shared" si="13"/>
        <v>1210.5510000000004</v>
      </c>
      <c r="F59" s="29">
        <f t="shared" si="13"/>
        <v>1277.6680000000001</v>
      </c>
      <c r="G59" s="29">
        <f t="shared" si="13"/>
        <v>1342.7550000000003</v>
      </c>
      <c r="H59" s="29">
        <f t="shared" si="13"/>
        <v>1406.7740000000001</v>
      </c>
      <c r="I59" s="26">
        <f>H59-B59</f>
        <v>405.3090000000002</v>
      </c>
      <c r="J59" s="27">
        <f>I59/B59</f>
        <v>0.4047160909267925</v>
      </c>
      <c r="K59" s="28">
        <f>I59/I63</f>
        <v>0.61940231220056419</v>
      </c>
      <c r="L59" s="30"/>
    </row>
    <row r="60" spans="1:12" x14ac:dyDescent="0.3">
      <c r="A60" s="26"/>
      <c r="B60" s="29"/>
      <c r="C60" s="29"/>
      <c r="D60" s="29"/>
      <c r="E60" s="29"/>
      <c r="F60" s="29"/>
      <c r="G60" s="29"/>
      <c r="H60" s="29"/>
      <c r="I60" s="26"/>
      <c r="J60" s="27"/>
      <c r="K60" s="28"/>
      <c r="L60" s="30"/>
    </row>
    <row r="61" spans="1:12" x14ac:dyDescent="0.3">
      <c r="A61" s="26" t="s">
        <v>49</v>
      </c>
      <c r="B61" s="29">
        <f t="shared" ref="B61:H61" si="14">SUM(B14+B17+B28+B29+B34+B35+B36+B50+B51)</f>
        <v>1293.655</v>
      </c>
      <c r="C61" s="29">
        <f t="shared" si="14"/>
        <v>1359.1039999999998</v>
      </c>
      <c r="D61" s="29">
        <f t="shared" si="14"/>
        <v>1420.703</v>
      </c>
      <c r="E61" s="29">
        <f t="shared" si="14"/>
        <v>1487.51</v>
      </c>
      <c r="F61" s="29">
        <f t="shared" si="14"/>
        <v>1540.0739999999998</v>
      </c>
      <c r="G61" s="29">
        <f t="shared" si="14"/>
        <v>1582.2569999999998</v>
      </c>
      <c r="H61" s="29">
        <f t="shared" si="14"/>
        <v>1619.595</v>
      </c>
      <c r="I61" s="26">
        <f>H61-B61</f>
        <v>325.94000000000005</v>
      </c>
      <c r="J61" s="27">
        <f>I61/B61</f>
        <v>0.25195280039886991</v>
      </c>
      <c r="K61" s="28">
        <f>I61/I63</f>
        <v>0.49810882472052637</v>
      </c>
      <c r="L61" s="30"/>
    </row>
    <row r="62" spans="1:12" s="16" customFormat="1" x14ac:dyDescent="0.3">
      <c r="A62" s="19"/>
      <c r="B62" s="17"/>
      <c r="C62" s="17"/>
      <c r="D62" s="17"/>
      <c r="E62" s="17"/>
      <c r="F62" s="17"/>
      <c r="G62" s="17"/>
      <c r="H62" s="17"/>
      <c r="I62" s="26"/>
      <c r="J62" s="32"/>
      <c r="K62" s="33"/>
      <c r="L62" s="18"/>
    </row>
    <row r="63" spans="1:12" s="16" customFormat="1" x14ac:dyDescent="0.3">
      <c r="A63" s="43" t="s">
        <v>50</v>
      </c>
      <c r="B63" s="44">
        <f t="shared" ref="B63:H63" si="15">SUM(B8,B9,B10,B14,B17,B18,B19,B20,B24,B25,B26,B27,B28,B29)</f>
        <v>2011.0570000000002</v>
      </c>
      <c r="C63" s="44">
        <f t="shared" si="15"/>
        <v>2129.7809999999999</v>
      </c>
      <c r="D63" s="44">
        <f t="shared" si="15"/>
        <v>2253.848</v>
      </c>
      <c r="E63" s="44">
        <f t="shared" si="15"/>
        <v>2379.4850000000001</v>
      </c>
      <c r="F63" s="44">
        <f t="shared" si="15"/>
        <v>2485.7510000000002</v>
      </c>
      <c r="G63" s="44">
        <f t="shared" si="15"/>
        <v>2578.0639999999999</v>
      </c>
      <c r="H63" s="44">
        <f t="shared" si="15"/>
        <v>2665.4120000000003</v>
      </c>
      <c r="I63" s="43">
        <f>H63-B63</f>
        <v>654.35500000000002</v>
      </c>
      <c r="J63" s="45">
        <f>SUM(I63/B63)</f>
        <v>0.32537864416572976</v>
      </c>
      <c r="K63" s="28">
        <f>SUM(I63/I63)</f>
        <v>1</v>
      </c>
      <c r="L63" s="30"/>
    </row>
    <row r="64" spans="1:12" s="16" customFormat="1" x14ac:dyDescent="0.3">
      <c r="A64" s="19"/>
      <c r="B64" s="17"/>
      <c r="C64" s="17"/>
      <c r="D64" s="17"/>
      <c r="E64" s="17"/>
      <c r="F64" s="17"/>
      <c r="G64" s="17"/>
      <c r="H64" s="17"/>
      <c r="I64" s="26"/>
      <c r="J64" s="32"/>
      <c r="K64" s="33"/>
      <c r="L64" s="18"/>
    </row>
    <row r="65" spans="1:12" s="42" customFormat="1" x14ac:dyDescent="0.3">
      <c r="A65" s="65" t="s">
        <v>51</v>
      </c>
      <c r="B65" s="44">
        <f t="shared" ref="B65:H65" si="16">SUM(B8,B9,B10,B14,B17,B18,B19,B20,B24,B25,B26,B27,B50,B28,B29,B44,B34,B35,B36,B41,B43,B45,B51,B52,B53,B54)</f>
        <v>2613.8469999999998</v>
      </c>
      <c r="C65" s="44">
        <f t="shared" si="16"/>
        <v>2764.4470000000001</v>
      </c>
      <c r="D65" s="44">
        <f t="shared" si="16"/>
        <v>2925.7919999999999</v>
      </c>
      <c r="E65" s="44">
        <f t="shared" si="16"/>
        <v>3087.3110000000006</v>
      </c>
      <c r="F65" s="44">
        <f t="shared" si="16"/>
        <v>3226.6339999999987</v>
      </c>
      <c r="G65" s="44">
        <f t="shared" si="16"/>
        <v>3350.9870000000005</v>
      </c>
      <c r="H65" s="66">
        <f t="shared" si="16"/>
        <v>3469.4290000000001</v>
      </c>
      <c r="I65" s="43">
        <f>H65-B65</f>
        <v>855.58200000000033</v>
      </c>
      <c r="J65" s="45">
        <f>I65/B65</f>
        <v>0.32732673335508944</v>
      </c>
      <c r="K65" s="49"/>
      <c r="L65" s="35"/>
    </row>
    <row r="66" spans="1:12" s="42" customFormat="1" x14ac:dyDescent="0.3">
      <c r="A66" s="42" t="s">
        <v>52</v>
      </c>
      <c r="I66" s="67"/>
      <c r="L66" s="1"/>
    </row>
    <row r="67" spans="1:12" s="42" customFormat="1" x14ac:dyDescent="0.3">
      <c r="A67" s="42" t="s">
        <v>72</v>
      </c>
      <c r="I67" s="67"/>
      <c r="L67" s="1"/>
    </row>
    <row r="68" spans="1:12" s="42" customFormat="1" x14ac:dyDescent="0.3">
      <c r="A68" s="42" t="s">
        <v>73</v>
      </c>
      <c r="I68" s="67"/>
      <c r="L68" s="1"/>
    </row>
    <row r="69" spans="1:12" s="42" customFormat="1" x14ac:dyDescent="0.3">
      <c r="A69" s="42" t="s">
        <v>74</v>
      </c>
      <c r="I69" s="67"/>
      <c r="L69" s="1"/>
    </row>
    <row r="70" spans="1:12" s="42" customFormat="1" ht="10" x14ac:dyDescent="0.25">
      <c r="A70" s="42" t="s">
        <v>85</v>
      </c>
      <c r="I70" s="67"/>
    </row>
    <row r="71" spans="1:12" s="42" customFormat="1" ht="10" x14ac:dyDescent="0.25">
      <c r="I71" s="67"/>
    </row>
    <row r="72" spans="1:12" s="42" customFormat="1" ht="10" x14ac:dyDescent="0.25">
      <c r="I72" s="67"/>
    </row>
    <row r="73" spans="1:12" x14ac:dyDescent="0.3">
      <c r="B73" s="25"/>
      <c r="C73" s="25"/>
      <c r="D73" s="25"/>
      <c r="E73" s="25"/>
      <c r="F73" s="25"/>
      <c r="G73" s="25"/>
      <c r="H73" s="25"/>
      <c r="I73" s="67"/>
      <c r="J73" s="42"/>
      <c r="K73" s="42"/>
      <c r="L73" s="42"/>
    </row>
  </sheetData>
  <mergeCells count="2">
    <mergeCell ref="I2:J4"/>
    <mergeCell ref="I5:J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57600-B1D2-4B58-A9F5-E61F8F197328}">
  <dimension ref="A1:P26"/>
  <sheetViews>
    <sheetView workbookViewId="0">
      <selection activeCell="G17" sqref="G17:I17"/>
    </sheetView>
  </sheetViews>
  <sheetFormatPr defaultRowHeight="13" x14ac:dyDescent="0.3"/>
  <cols>
    <col min="1" max="1" width="18.90625" style="1" bestFit="1" customWidth="1"/>
    <col min="2" max="2" width="5.26953125" style="1" customWidth="1"/>
    <col min="3" max="6" width="8.81640625" style="1" customWidth="1"/>
    <col min="7" max="7" width="8.81640625" style="75" customWidth="1"/>
    <col min="8" max="11" width="8.81640625" style="1" customWidth="1"/>
    <col min="12" max="12" width="8.54296875" style="1" customWidth="1"/>
    <col min="13" max="14" width="8.7265625" style="1"/>
    <col min="15" max="16" width="12.08984375" style="1" bestFit="1" customWidth="1"/>
    <col min="17" max="204" width="8.7265625" style="1"/>
    <col min="205" max="205" width="11" style="1" customWidth="1"/>
    <col min="206" max="206" width="0.54296875" style="1" customWidth="1"/>
    <col min="207" max="207" width="26.26953125" style="1" customWidth="1"/>
    <col min="208" max="213" width="0" style="1" hidden="1" customWidth="1"/>
    <col min="214" max="214" width="9" style="1" customWidth="1"/>
    <col min="215" max="220" width="8.81640625" style="1" customWidth="1"/>
    <col min="221" max="221" width="8.54296875" style="1" customWidth="1"/>
    <col min="222" max="222" width="8.7265625" style="1"/>
    <col min="223" max="223" width="9.81640625" style="1" customWidth="1"/>
    <col min="224" max="224" width="13.7265625" style="1" customWidth="1"/>
    <col min="225" max="225" width="12" style="1" customWidth="1"/>
    <col min="226" max="226" width="8.7265625" style="1"/>
    <col min="227" max="227" width="19.1796875" style="1" customWidth="1"/>
    <col min="228" max="228" width="13.81640625" style="1" customWidth="1"/>
    <col min="229" max="229" width="11.7265625" style="1" customWidth="1"/>
    <col min="230" max="230" width="26.26953125" style="1" customWidth="1"/>
    <col min="231" max="239" width="10.7265625" style="1" customWidth="1"/>
    <col min="240" max="460" width="8.7265625" style="1"/>
    <col min="461" max="461" width="11" style="1" customWidth="1"/>
    <col min="462" max="462" width="0.54296875" style="1" customWidth="1"/>
    <col min="463" max="463" width="26.26953125" style="1" customWidth="1"/>
    <col min="464" max="469" width="0" style="1" hidden="1" customWidth="1"/>
    <col min="470" max="470" width="9" style="1" customWidth="1"/>
    <col min="471" max="476" width="8.81640625" style="1" customWidth="1"/>
    <col min="477" max="477" width="8.54296875" style="1" customWidth="1"/>
    <col min="478" max="478" width="8.7265625" style="1"/>
    <col min="479" max="479" width="9.81640625" style="1" customWidth="1"/>
    <col min="480" max="480" width="13.7265625" style="1" customWidth="1"/>
    <col min="481" max="481" width="12" style="1" customWidth="1"/>
    <col min="482" max="482" width="8.7265625" style="1"/>
    <col min="483" max="483" width="19.1796875" style="1" customWidth="1"/>
    <col min="484" max="484" width="13.81640625" style="1" customWidth="1"/>
    <col min="485" max="485" width="11.7265625" style="1" customWidth="1"/>
    <col min="486" max="486" width="26.26953125" style="1" customWidth="1"/>
    <col min="487" max="495" width="10.7265625" style="1" customWidth="1"/>
    <col min="496" max="716" width="8.7265625" style="1"/>
    <col min="717" max="717" width="11" style="1" customWidth="1"/>
    <col min="718" max="718" width="0.54296875" style="1" customWidth="1"/>
    <col min="719" max="719" width="26.26953125" style="1" customWidth="1"/>
    <col min="720" max="725" width="0" style="1" hidden="1" customWidth="1"/>
    <col min="726" max="726" width="9" style="1" customWidth="1"/>
    <col min="727" max="732" width="8.81640625" style="1" customWidth="1"/>
    <col min="733" max="733" width="8.54296875" style="1" customWidth="1"/>
    <col min="734" max="734" width="8.7265625" style="1"/>
    <col min="735" max="735" width="9.81640625" style="1" customWidth="1"/>
    <col min="736" max="736" width="13.7265625" style="1" customWidth="1"/>
    <col min="737" max="737" width="12" style="1" customWidth="1"/>
    <col min="738" max="738" width="8.7265625" style="1"/>
    <col min="739" max="739" width="19.1796875" style="1" customWidth="1"/>
    <col min="740" max="740" width="13.81640625" style="1" customWidth="1"/>
    <col min="741" max="741" width="11.7265625" style="1" customWidth="1"/>
    <col min="742" max="742" width="26.26953125" style="1" customWidth="1"/>
    <col min="743" max="751" width="10.7265625" style="1" customWidth="1"/>
    <col min="752" max="972" width="8.7265625" style="1"/>
    <col min="973" max="973" width="11" style="1" customWidth="1"/>
    <col min="974" max="974" width="0.54296875" style="1" customWidth="1"/>
    <col min="975" max="975" width="26.26953125" style="1" customWidth="1"/>
    <col min="976" max="981" width="0" style="1" hidden="1" customWidth="1"/>
    <col min="982" max="982" width="9" style="1" customWidth="1"/>
    <col min="983" max="988" width="8.81640625" style="1" customWidth="1"/>
    <col min="989" max="989" width="8.54296875" style="1" customWidth="1"/>
    <col min="990" max="990" width="8.7265625" style="1"/>
    <col min="991" max="991" width="9.81640625" style="1" customWidth="1"/>
    <col min="992" max="992" width="13.7265625" style="1" customWidth="1"/>
    <col min="993" max="993" width="12" style="1" customWidth="1"/>
    <col min="994" max="994" width="8.7265625" style="1"/>
    <col min="995" max="995" width="19.1796875" style="1" customWidth="1"/>
    <col min="996" max="996" width="13.81640625" style="1" customWidth="1"/>
    <col min="997" max="997" width="11.7265625" style="1" customWidth="1"/>
    <col min="998" max="998" width="26.26953125" style="1" customWidth="1"/>
    <col min="999" max="1007" width="10.7265625" style="1" customWidth="1"/>
    <col min="1008" max="1228" width="8.7265625" style="1"/>
    <col min="1229" max="1229" width="11" style="1" customWidth="1"/>
    <col min="1230" max="1230" width="0.54296875" style="1" customWidth="1"/>
    <col min="1231" max="1231" width="26.26953125" style="1" customWidth="1"/>
    <col min="1232" max="1237" width="0" style="1" hidden="1" customWidth="1"/>
    <col min="1238" max="1238" width="9" style="1" customWidth="1"/>
    <col min="1239" max="1244" width="8.81640625" style="1" customWidth="1"/>
    <col min="1245" max="1245" width="8.54296875" style="1" customWidth="1"/>
    <col min="1246" max="1246" width="8.7265625" style="1"/>
    <col min="1247" max="1247" width="9.81640625" style="1" customWidth="1"/>
    <col min="1248" max="1248" width="13.7265625" style="1" customWidth="1"/>
    <col min="1249" max="1249" width="12" style="1" customWidth="1"/>
    <col min="1250" max="1250" width="8.7265625" style="1"/>
    <col min="1251" max="1251" width="19.1796875" style="1" customWidth="1"/>
    <col min="1252" max="1252" width="13.81640625" style="1" customWidth="1"/>
    <col min="1253" max="1253" width="11.7265625" style="1" customWidth="1"/>
    <col min="1254" max="1254" width="26.26953125" style="1" customWidth="1"/>
    <col min="1255" max="1263" width="10.7265625" style="1" customWidth="1"/>
    <col min="1264" max="1484" width="8.7265625" style="1"/>
    <col min="1485" max="1485" width="11" style="1" customWidth="1"/>
    <col min="1486" max="1486" width="0.54296875" style="1" customWidth="1"/>
    <col min="1487" max="1487" width="26.26953125" style="1" customWidth="1"/>
    <col min="1488" max="1493" width="0" style="1" hidden="1" customWidth="1"/>
    <col min="1494" max="1494" width="9" style="1" customWidth="1"/>
    <col min="1495" max="1500" width="8.81640625" style="1" customWidth="1"/>
    <col min="1501" max="1501" width="8.54296875" style="1" customWidth="1"/>
    <col min="1502" max="1502" width="8.7265625" style="1"/>
    <col min="1503" max="1503" width="9.81640625" style="1" customWidth="1"/>
    <col min="1504" max="1504" width="13.7265625" style="1" customWidth="1"/>
    <col min="1505" max="1505" width="12" style="1" customWidth="1"/>
    <col min="1506" max="1506" width="8.7265625" style="1"/>
    <col min="1507" max="1507" width="19.1796875" style="1" customWidth="1"/>
    <col min="1508" max="1508" width="13.81640625" style="1" customWidth="1"/>
    <col min="1509" max="1509" width="11.7265625" style="1" customWidth="1"/>
    <col min="1510" max="1510" width="26.26953125" style="1" customWidth="1"/>
    <col min="1511" max="1519" width="10.7265625" style="1" customWidth="1"/>
    <col min="1520" max="1740" width="8.7265625" style="1"/>
    <col min="1741" max="1741" width="11" style="1" customWidth="1"/>
    <col min="1742" max="1742" width="0.54296875" style="1" customWidth="1"/>
    <col min="1743" max="1743" width="26.26953125" style="1" customWidth="1"/>
    <col min="1744" max="1749" width="0" style="1" hidden="1" customWidth="1"/>
    <col min="1750" max="1750" width="9" style="1" customWidth="1"/>
    <col min="1751" max="1756" width="8.81640625" style="1" customWidth="1"/>
    <col min="1757" max="1757" width="8.54296875" style="1" customWidth="1"/>
    <col min="1758" max="1758" width="8.7265625" style="1"/>
    <col min="1759" max="1759" width="9.81640625" style="1" customWidth="1"/>
    <col min="1760" max="1760" width="13.7265625" style="1" customWidth="1"/>
    <col min="1761" max="1761" width="12" style="1" customWidth="1"/>
    <col min="1762" max="1762" width="8.7265625" style="1"/>
    <col min="1763" max="1763" width="19.1796875" style="1" customWidth="1"/>
    <col min="1764" max="1764" width="13.81640625" style="1" customWidth="1"/>
    <col min="1765" max="1765" width="11.7265625" style="1" customWidth="1"/>
    <col min="1766" max="1766" width="26.26953125" style="1" customWidth="1"/>
    <col min="1767" max="1775" width="10.7265625" style="1" customWidth="1"/>
    <col min="1776" max="1996" width="8.7265625" style="1"/>
    <col min="1997" max="1997" width="11" style="1" customWidth="1"/>
    <col min="1998" max="1998" width="0.54296875" style="1" customWidth="1"/>
    <col min="1999" max="1999" width="26.26953125" style="1" customWidth="1"/>
    <col min="2000" max="2005" width="0" style="1" hidden="1" customWidth="1"/>
    <col min="2006" max="2006" width="9" style="1" customWidth="1"/>
    <col min="2007" max="2012" width="8.81640625" style="1" customWidth="1"/>
    <col min="2013" max="2013" width="8.54296875" style="1" customWidth="1"/>
    <col min="2014" max="2014" width="8.7265625" style="1"/>
    <col min="2015" max="2015" width="9.81640625" style="1" customWidth="1"/>
    <col min="2016" max="2016" width="13.7265625" style="1" customWidth="1"/>
    <col min="2017" max="2017" width="12" style="1" customWidth="1"/>
    <col min="2018" max="2018" width="8.7265625" style="1"/>
    <col min="2019" max="2019" width="19.1796875" style="1" customWidth="1"/>
    <col min="2020" max="2020" width="13.81640625" style="1" customWidth="1"/>
    <col min="2021" max="2021" width="11.7265625" style="1" customWidth="1"/>
    <col min="2022" max="2022" width="26.26953125" style="1" customWidth="1"/>
    <col min="2023" max="2031" width="10.7265625" style="1" customWidth="1"/>
    <col min="2032" max="2252" width="8.7265625" style="1"/>
    <col min="2253" max="2253" width="11" style="1" customWidth="1"/>
    <col min="2254" max="2254" width="0.54296875" style="1" customWidth="1"/>
    <col min="2255" max="2255" width="26.26953125" style="1" customWidth="1"/>
    <col min="2256" max="2261" width="0" style="1" hidden="1" customWidth="1"/>
    <col min="2262" max="2262" width="9" style="1" customWidth="1"/>
    <col min="2263" max="2268" width="8.81640625" style="1" customWidth="1"/>
    <col min="2269" max="2269" width="8.54296875" style="1" customWidth="1"/>
    <col min="2270" max="2270" width="8.7265625" style="1"/>
    <col min="2271" max="2271" width="9.81640625" style="1" customWidth="1"/>
    <col min="2272" max="2272" width="13.7265625" style="1" customWidth="1"/>
    <col min="2273" max="2273" width="12" style="1" customWidth="1"/>
    <col min="2274" max="2274" width="8.7265625" style="1"/>
    <col min="2275" max="2275" width="19.1796875" style="1" customWidth="1"/>
    <col min="2276" max="2276" width="13.81640625" style="1" customWidth="1"/>
    <col min="2277" max="2277" width="11.7265625" style="1" customWidth="1"/>
    <col min="2278" max="2278" width="26.26953125" style="1" customWidth="1"/>
    <col min="2279" max="2287" width="10.7265625" style="1" customWidth="1"/>
    <col min="2288" max="2508" width="8.7265625" style="1"/>
    <col min="2509" max="2509" width="11" style="1" customWidth="1"/>
    <col min="2510" max="2510" width="0.54296875" style="1" customWidth="1"/>
    <col min="2511" max="2511" width="26.26953125" style="1" customWidth="1"/>
    <col min="2512" max="2517" width="0" style="1" hidden="1" customWidth="1"/>
    <col min="2518" max="2518" width="9" style="1" customWidth="1"/>
    <col min="2519" max="2524" width="8.81640625" style="1" customWidth="1"/>
    <col min="2525" max="2525" width="8.54296875" style="1" customWidth="1"/>
    <col min="2526" max="2526" width="8.7265625" style="1"/>
    <col min="2527" max="2527" width="9.81640625" style="1" customWidth="1"/>
    <col min="2528" max="2528" width="13.7265625" style="1" customWidth="1"/>
    <col min="2529" max="2529" width="12" style="1" customWidth="1"/>
    <col min="2530" max="2530" width="8.7265625" style="1"/>
    <col min="2531" max="2531" width="19.1796875" style="1" customWidth="1"/>
    <col min="2532" max="2532" width="13.81640625" style="1" customWidth="1"/>
    <col min="2533" max="2533" width="11.7265625" style="1" customWidth="1"/>
    <col min="2534" max="2534" width="26.26953125" style="1" customWidth="1"/>
    <col min="2535" max="2543" width="10.7265625" style="1" customWidth="1"/>
    <col min="2544" max="2764" width="8.7265625" style="1"/>
    <col min="2765" max="2765" width="11" style="1" customWidth="1"/>
    <col min="2766" max="2766" width="0.54296875" style="1" customWidth="1"/>
    <col min="2767" max="2767" width="26.26953125" style="1" customWidth="1"/>
    <col min="2768" max="2773" width="0" style="1" hidden="1" customWidth="1"/>
    <col min="2774" max="2774" width="9" style="1" customWidth="1"/>
    <col min="2775" max="2780" width="8.81640625" style="1" customWidth="1"/>
    <col min="2781" max="2781" width="8.54296875" style="1" customWidth="1"/>
    <col min="2782" max="2782" width="8.7265625" style="1"/>
    <col min="2783" max="2783" width="9.81640625" style="1" customWidth="1"/>
    <col min="2784" max="2784" width="13.7265625" style="1" customWidth="1"/>
    <col min="2785" max="2785" width="12" style="1" customWidth="1"/>
    <col min="2786" max="2786" width="8.7265625" style="1"/>
    <col min="2787" max="2787" width="19.1796875" style="1" customWidth="1"/>
    <col min="2788" max="2788" width="13.81640625" style="1" customWidth="1"/>
    <col min="2789" max="2789" width="11.7265625" style="1" customWidth="1"/>
    <col min="2790" max="2790" width="26.26953125" style="1" customWidth="1"/>
    <col min="2791" max="2799" width="10.7265625" style="1" customWidth="1"/>
    <col min="2800" max="3020" width="8.7265625" style="1"/>
    <col min="3021" max="3021" width="11" style="1" customWidth="1"/>
    <col min="3022" max="3022" width="0.54296875" style="1" customWidth="1"/>
    <col min="3023" max="3023" width="26.26953125" style="1" customWidth="1"/>
    <col min="3024" max="3029" width="0" style="1" hidden="1" customWidth="1"/>
    <col min="3030" max="3030" width="9" style="1" customWidth="1"/>
    <col min="3031" max="3036" width="8.81640625" style="1" customWidth="1"/>
    <col min="3037" max="3037" width="8.54296875" style="1" customWidth="1"/>
    <col min="3038" max="3038" width="8.7265625" style="1"/>
    <col min="3039" max="3039" width="9.81640625" style="1" customWidth="1"/>
    <col min="3040" max="3040" width="13.7265625" style="1" customWidth="1"/>
    <col min="3041" max="3041" width="12" style="1" customWidth="1"/>
    <col min="3042" max="3042" width="8.7265625" style="1"/>
    <col min="3043" max="3043" width="19.1796875" style="1" customWidth="1"/>
    <col min="3044" max="3044" width="13.81640625" style="1" customWidth="1"/>
    <col min="3045" max="3045" width="11.7265625" style="1" customWidth="1"/>
    <col min="3046" max="3046" width="26.26953125" style="1" customWidth="1"/>
    <col min="3047" max="3055" width="10.7265625" style="1" customWidth="1"/>
    <col min="3056" max="3276" width="8.7265625" style="1"/>
    <col min="3277" max="3277" width="11" style="1" customWidth="1"/>
    <col min="3278" max="3278" width="0.54296875" style="1" customWidth="1"/>
    <col min="3279" max="3279" width="26.26953125" style="1" customWidth="1"/>
    <col min="3280" max="3285" width="0" style="1" hidden="1" customWidth="1"/>
    <col min="3286" max="3286" width="9" style="1" customWidth="1"/>
    <col min="3287" max="3292" width="8.81640625" style="1" customWidth="1"/>
    <col min="3293" max="3293" width="8.54296875" style="1" customWidth="1"/>
    <col min="3294" max="3294" width="8.7265625" style="1"/>
    <col min="3295" max="3295" width="9.81640625" style="1" customWidth="1"/>
    <col min="3296" max="3296" width="13.7265625" style="1" customWidth="1"/>
    <col min="3297" max="3297" width="12" style="1" customWidth="1"/>
    <col min="3298" max="3298" width="8.7265625" style="1"/>
    <col min="3299" max="3299" width="19.1796875" style="1" customWidth="1"/>
    <col min="3300" max="3300" width="13.81640625" style="1" customWidth="1"/>
    <col min="3301" max="3301" width="11.7265625" style="1" customWidth="1"/>
    <col min="3302" max="3302" width="26.26953125" style="1" customWidth="1"/>
    <col min="3303" max="3311" width="10.7265625" style="1" customWidth="1"/>
    <col min="3312" max="3532" width="8.7265625" style="1"/>
    <col min="3533" max="3533" width="11" style="1" customWidth="1"/>
    <col min="3534" max="3534" width="0.54296875" style="1" customWidth="1"/>
    <col min="3535" max="3535" width="26.26953125" style="1" customWidth="1"/>
    <col min="3536" max="3541" width="0" style="1" hidden="1" customWidth="1"/>
    <col min="3542" max="3542" width="9" style="1" customWidth="1"/>
    <col min="3543" max="3548" width="8.81640625" style="1" customWidth="1"/>
    <col min="3549" max="3549" width="8.54296875" style="1" customWidth="1"/>
    <col min="3550" max="3550" width="8.7265625" style="1"/>
    <col min="3551" max="3551" width="9.81640625" style="1" customWidth="1"/>
    <col min="3552" max="3552" width="13.7265625" style="1" customWidth="1"/>
    <col min="3553" max="3553" width="12" style="1" customWidth="1"/>
    <col min="3554" max="3554" width="8.7265625" style="1"/>
    <col min="3555" max="3555" width="19.1796875" style="1" customWidth="1"/>
    <col min="3556" max="3556" width="13.81640625" style="1" customWidth="1"/>
    <col min="3557" max="3557" width="11.7265625" style="1" customWidth="1"/>
    <col min="3558" max="3558" width="26.26953125" style="1" customWidth="1"/>
    <col min="3559" max="3567" width="10.7265625" style="1" customWidth="1"/>
    <col min="3568" max="3788" width="8.7265625" style="1"/>
    <col min="3789" max="3789" width="11" style="1" customWidth="1"/>
    <col min="3790" max="3790" width="0.54296875" style="1" customWidth="1"/>
    <col min="3791" max="3791" width="26.26953125" style="1" customWidth="1"/>
    <col min="3792" max="3797" width="0" style="1" hidden="1" customWidth="1"/>
    <col min="3798" max="3798" width="9" style="1" customWidth="1"/>
    <col min="3799" max="3804" width="8.81640625" style="1" customWidth="1"/>
    <col min="3805" max="3805" width="8.54296875" style="1" customWidth="1"/>
    <col min="3806" max="3806" width="8.7265625" style="1"/>
    <col min="3807" max="3807" width="9.81640625" style="1" customWidth="1"/>
    <col min="3808" max="3808" width="13.7265625" style="1" customWidth="1"/>
    <col min="3809" max="3809" width="12" style="1" customWidth="1"/>
    <col min="3810" max="3810" width="8.7265625" style="1"/>
    <col min="3811" max="3811" width="19.1796875" style="1" customWidth="1"/>
    <col min="3812" max="3812" width="13.81640625" style="1" customWidth="1"/>
    <col min="3813" max="3813" width="11.7265625" style="1" customWidth="1"/>
    <col min="3814" max="3814" width="26.26953125" style="1" customWidth="1"/>
    <col min="3815" max="3823" width="10.7265625" style="1" customWidth="1"/>
    <col min="3824" max="4044" width="8.7265625" style="1"/>
    <col min="4045" max="4045" width="11" style="1" customWidth="1"/>
    <col min="4046" max="4046" width="0.54296875" style="1" customWidth="1"/>
    <col min="4047" max="4047" width="26.26953125" style="1" customWidth="1"/>
    <col min="4048" max="4053" width="0" style="1" hidden="1" customWidth="1"/>
    <col min="4054" max="4054" width="9" style="1" customWidth="1"/>
    <col min="4055" max="4060" width="8.81640625" style="1" customWidth="1"/>
    <col min="4061" max="4061" width="8.54296875" style="1" customWidth="1"/>
    <col min="4062" max="4062" width="8.7265625" style="1"/>
    <col min="4063" max="4063" width="9.81640625" style="1" customWidth="1"/>
    <col min="4064" max="4064" width="13.7265625" style="1" customWidth="1"/>
    <col min="4065" max="4065" width="12" style="1" customWidth="1"/>
    <col min="4066" max="4066" width="8.7265625" style="1"/>
    <col min="4067" max="4067" width="19.1796875" style="1" customWidth="1"/>
    <col min="4068" max="4068" width="13.81640625" style="1" customWidth="1"/>
    <col min="4069" max="4069" width="11.7265625" style="1" customWidth="1"/>
    <col min="4070" max="4070" width="26.26953125" style="1" customWidth="1"/>
    <col min="4071" max="4079" width="10.7265625" style="1" customWidth="1"/>
    <col min="4080" max="4300" width="8.7265625" style="1"/>
    <col min="4301" max="4301" width="11" style="1" customWidth="1"/>
    <col min="4302" max="4302" width="0.54296875" style="1" customWidth="1"/>
    <col min="4303" max="4303" width="26.26953125" style="1" customWidth="1"/>
    <col min="4304" max="4309" width="0" style="1" hidden="1" customWidth="1"/>
    <col min="4310" max="4310" width="9" style="1" customWidth="1"/>
    <col min="4311" max="4316" width="8.81640625" style="1" customWidth="1"/>
    <col min="4317" max="4317" width="8.54296875" style="1" customWidth="1"/>
    <col min="4318" max="4318" width="8.7265625" style="1"/>
    <col min="4319" max="4319" width="9.81640625" style="1" customWidth="1"/>
    <col min="4320" max="4320" width="13.7265625" style="1" customWidth="1"/>
    <col min="4321" max="4321" width="12" style="1" customWidth="1"/>
    <col min="4322" max="4322" width="8.7265625" style="1"/>
    <col min="4323" max="4323" width="19.1796875" style="1" customWidth="1"/>
    <col min="4324" max="4324" width="13.81640625" style="1" customWidth="1"/>
    <col min="4325" max="4325" width="11.7265625" style="1" customWidth="1"/>
    <col min="4326" max="4326" width="26.26953125" style="1" customWidth="1"/>
    <col min="4327" max="4335" width="10.7265625" style="1" customWidth="1"/>
    <col min="4336" max="4556" width="8.7265625" style="1"/>
    <col min="4557" max="4557" width="11" style="1" customWidth="1"/>
    <col min="4558" max="4558" width="0.54296875" style="1" customWidth="1"/>
    <col min="4559" max="4559" width="26.26953125" style="1" customWidth="1"/>
    <col min="4560" max="4565" width="0" style="1" hidden="1" customWidth="1"/>
    <col min="4566" max="4566" width="9" style="1" customWidth="1"/>
    <col min="4567" max="4572" width="8.81640625" style="1" customWidth="1"/>
    <col min="4573" max="4573" width="8.54296875" style="1" customWidth="1"/>
    <col min="4574" max="4574" width="8.7265625" style="1"/>
    <col min="4575" max="4575" width="9.81640625" style="1" customWidth="1"/>
    <col min="4576" max="4576" width="13.7265625" style="1" customWidth="1"/>
    <col min="4577" max="4577" width="12" style="1" customWidth="1"/>
    <col min="4578" max="4578" width="8.7265625" style="1"/>
    <col min="4579" max="4579" width="19.1796875" style="1" customWidth="1"/>
    <col min="4580" max="4580" width="13.81640625" style="1" customWidth="1"/>
    <col min="4581" max="4581" width="11.7265625" style="1" customWidth="1"/>
    <col min="4582" max="4582" width="26.26953125" style="1" customWidth="1"/>
    <col min="4583" max="4591" width="10.7265625" style="1" customWidth="1"/>
    <col min="4592" max="4812" width="8.7265625" style="1"/>
    <col min="4813" max="4813" width="11" style="1" customWidth="1"/>
    <col min="4814" max="4814" width="0.54296875" style="1" customWidth="1"/>
    <col min="4815" max="4815" width="26.26953125" style="1" customWidth="1"/>
    <col min="4816" max="4821" width="0" style="1" hidden="1" customWidth="1"/>
    <col min="4822" max="4822" width="9" style="1" customWidth="1"/>
    <col min="4823" max="4828" width="8.81640625" style="1" customWidth="1"/>
    <col min="4829" max="4829" width="8.54296875" style="1" customWidth="1"/>
    <col min="4830" max="4830" width="8.7265625" style="1"/>
    <col min="4831" max="4831" width="9.81640625" style="1" customWidth="1"/>
    <col min="4832" max="4832" width="13.7265625" style="1" customWidth="1"/>
    <col min="4833" max="4833" width="12" style="1" customWidth="1"/>
    <col min="4834" max="4834" width="8.7265625" style="1"/>
    <col min="4835" max="4835" width="19.1796875" style="1" customWidth="1"/>
    <col min="4836" max="4836" width="13.81640625" style="1" customWidth="1"/>
    <col min="4837" max="4837" width="11.7265625" style="1" customWidth="1"/>
    <col min="4838" max="4838" width="26.26953125" style="1" customWidth="1"/>
    <col min="4839" max="4847" width="10.7265625" style="1" customWidth="1"/>
    <col min="4848" max="5068" width="8.7265625" style="1"/>
    <col min="5069" max="5069" width="11" style="1" customWidth="1"/>
    <col min="5070" max="5070" width="0.54296875" style="1" customWidth="1"/>
    <col min="5071" max="5071" width="26.26953125" style="1" customWidth="1"/>
    <col min="5072" max="5077" width="0" style="1" hidden="1" customWidth="1"/>
    <col min="5078" max="5078" width="9" style="1" customWidth="1"/>
    <col min="5079" max="5084" width="8.81640625" style="1" customWidth="1"/>
    <col min="5085" max="5085" width="8.54296875" style="1" customWidth="1"/>
    <col min="5086" max="5086" width="8.7265625" style="1"/>
    <col min="5087" max="5087" width="9.81640625" style="1" customWidth="1"/>
    <col min="5088" max="5088" width="13.7265625" style="1" customWidth="1"/>
    <col min="5089" max="5089" width="12" style="1" customWidth="1"/>
    <col min="5090" max="5090" width="8.7265625" style="1"/>
    <col min="5091" max="5091" width="19.1796875" style="1" customWidth="1"/>
    <col min="5092" max="5092" width="13.81640625" style="1" customWidth="1"/>
    <col min="5093" max="5093" width="11.7265625" style="1" customWidth="1"/>
    <col min="5094" max="5094" width="26.26953125" style="1" customWidth="1"/>
    <col min="5095" max="5103" width="10.7265625" style="1" customWidth="1"/>
    <col min="5104" max="5324" width="8.7265625" style="1"/>
    <col min="5325" max="5325" width="11" style="1" customWidth="1"/>
    <col min="5326" max="5326" width="0.54296875" style="1" customWidth="1"/>
    <col min="5327" max="5327" width="26.26953125" style="1" customWidth="1"/>
    <col min="5328" max="5333" width="0" style="1" hidden="1" customWidth="1"/>
    <col min="5334" max="5334" width="9" style="1" customWidth="1"/>
    <col min="5335" max="5340" width="8.81640625" style="1" customWidth="1"/>
    <col min="5341" max="5341" width="8.54296875" style="1" customWidth="1"/>
    <col min="5342" max="5342" width="8.7265625" style="1"/>
    <col min="5343" max="5343" width="9.81640625" style="1" customWidth="1"/>
    <col min="5344" max="5344" width="13.7265625" style="1" customWidth="1"/>
    <col min="5345" max="5345" width="12" style="1" customWidth="1"/>
    <col min="5346" max="5346" width="8.7265625" style="1"/>
    <col min="5347" max="5347" width="19.1796875" style="1" customWidth="1"/>
    <col min="5348" max="5348" width="13.81640625" style="1" customWidth="1"/>
    <col min="5349" max="5349" width="11.7265625" style="1" customWidth="1"/>
    <col min="5350" max="5350" width="26.26953125" style="1" customWidth="1"/>
    <col min="5351" max="5359" width="10.7265625" style="1" customWidth="1"/>
    <col min="5360" max="5580" width="8.7265625" style="1"/>
    <col min="5581" max="5581" width="11" style="1" customWidth="1"/>
    <col min="5582" max="5582" width="0.54296875" style="1" customWidth="1"/>
    <col min="5583" max="5583" width="26.26953125" style="1" customWidth="1"/>
    <col min="5584" max="5589" width="0" style="1" hidden="1" customWidth="1"/>
    <col min="5590" max="5590" width="9" style="1" customWidth="1"/>
    <col min="5591" max="5596" width="8.81640625" style="1" customWidth="1"/>
    <col min="5597" max="5597" width="8.54296875" style="1" customWidth="1"/>
    <col min="5598" max="5598" width="8.7265625" style="1"/>
    <col min="5599" max="5599" width="9.81640625" style="1" customWidth="1"/>
    <col min="5600" max="5600" width="13.7265625" style="1" customWidth="1"/>
    <col min="5601" max="5601" width="12" style="1" customWidth="1"/>
    <col min="5602" max="5602" width="8.7265625" style="1"/>
    <col min="5603" max="5603" width="19.1796875" style="1" customWidth="1"/>
    <col min="5604" max="5604" width="13.81640625" style="1" customWidth="1"/>
    <col min="5605" max="5605" width="11.7265625" style="1" customWidth="1"/>
    <col min="5606" max="5606" width="26.26953125" style="1" customWidth="1"/>
    <col min="5607" max="5615" width="10.7265625" style="1" customWidth="1"/>
    <col min="5616" max="5836" width="8.7265625" style="1"/>
    <col min="5837" max="5837" width="11" style="1" customWidth="1"/>
    <col min="5838" max="5838" width="0.54296875" style="1" customWidth="1"/>
    <col min="5839" max="5839" width="26.26953125" style="1" customWidth="1"/>
    <col min="5840" max="5845" width="0" style="1" hidden="1" customWidth="1"/>
    <col min="5846" max="5846" width="9" style="1" customWidth="1"/>
    <col min="5847" max="5852" width="8.81640625" style="1" customWidth="1"/>
    <col min="5853" max="5853" width="8.54296875" style="1" customWidth="1"/>
    <col min="5854" max="5854" width="8.7265625" style="1"/>
    <col min="5855" max="5855" width="9.81640625" style="1" customWidth="1"/>
    <col min="5856" max="5856" width="13.7265625" style="1" customWidth="1"/>
    <col min="5857" max="5857" width="12" style="1" customWidth="1"/>
    <col min="5858" max="5858" width="8.7265625" style="1"/>
    <col min="5859" max="5859" width="19.1796875" style="1" customWidth="1"/>
    <col min="5860" max="5860" width="13.81640625" style="1" customWidth="1"/>
    <col min="5861" max="5861" width="11.7265625" style="1" customWidth="1"/>
    <col min="5862" max="5862" width="26.26953125" style="1" customWidth="1"/>
    <col min="5863" max="5871" width="10.7265625" style="1" customWidth="1"/>
    <col min="5872" max="6092" width="8.7265625" style="1"/>
    <col min="6093" max="6093" width="11" style="1" customWidth="1"/>
    <col min="6094" max="6094" width="0.54296875" style="1" customWidth="1"/>
    <col min="6095" max="6095" width="26.26953125" style="1" customWidth="1"/>
    <col min="6096" max="6101" width="0" style="1" hidden="1" customWidth="1"/>
    <col min="6102" max="6102" width="9" style="1" customWidth="1"/>
    <col min="6103" max="6108" width="8.81640625" style="1" customWidth="1"/>
    <col min="6109" max="6109" width="8.54296875" style="1" customWidth="1"/>
    <col min="6110" max="6110" width="8.7265625" style="1"/>
    <col min="6111" max="6111" width="9.81640625" style="1" customWidth="1"/>
    <col min="6112" max="6112" width="13.7265625" style="1" customWidth="1"/>
    <col min="6113" max="6113" width="12" style="1" customWidth="1"/>
    <col min="6114" max="6114" width="8.7265625" style="1"/>
    <col min="6115" max="6115" width="19.1796875" style="1" customWidth="1"/>
    <col min="6116" max="6116" width="13.81640625" style="1" customWidth="1"/>
    <col min="6117" max="6117" width="11.7265625" style="1" customWidth="1"/>
    <col min="6118" max="6118" width="26.26953125" style="1" customWidth="1"/>
    <col min="6119" max="6127" width="10.7265625" style="1" customWidth="1"/>
    <col min="6128" max="6348" width="8.7265625" style="1"/>
    <col min="6349" max="6349" width="11" style="1" customWidth="1"/>
    <col min="6350" max="6350" width="0.54296875" style="1" customWidth="1"/>
    <col min="6351" max="6351" width="26.26953125" style="1" customWidth="1"/>
    <col min="6352" max="6357" width="0" style="1" hidden="1" customWidth="1"/>
    <col min="6358" max="6358" width="9" style="1" customWidth="1"/>
    <col min="6359" max="6364" width="8.81640625" style="1" customWidth="1"/>
    <col min="6365" max="6365" width="8.54296875" style="1" customWidth="1"/>
    <col min="6366" max="6366" width="8.7265625" style="1"/>
    <col min="6367" max="6367" width="9.81640625" style="1" customWidth="1"/>
    <col min="6368" max="6368" width="13.7265625" style="1" customWidth="1"/>
    <col min="6369" max="6369" width="12" style="1" customWidth="1"/>
    <col min="6370" max="6370" width="8.7265625" style="1"/>
    <col min="6371" max="6371" width="19.1796875" style="1" customWidth="1"/>
    <col min="6372" max="6372" width="13.81640625" style="1" customWidth="1"/>
    <col min="6373" max="6373" width="11.7265625" style="1" customWidth="1"/>
    <col min="6374" max="6374" width="26.26953125" style="1" customWidth="1"/>
    <col min="6375" max="6383" width="10.7265625" style="1" customWidth="1"/>
    <col min="6384" max="6604" width="8.7265625" style="1"/>
    <col min="6605" max="6605" width="11" style="1" customWidth="1"/>
    <col min="6606" max="6606" width="0.54296875" style="1" customWidth="1"/>
    <col min="6607" max="6607" width="26.26953125" style="1" customWidth="1"/>
    <col min="6608" max="6613" width="0" style="1" hidden="1" customWidth="1"/>
    <col min="6614" max="6614" width="9" style="1" customWidth="1"/>
    <col min="6615" max="6620" width="8.81640625" style="1" customWidth="1"/>
    <col min="6621" max="6621" width="8.54296875" style="1" customWidth="1"/>
    <col min="6622" max="6622" width="8.7265625" style="1"/>
    <col min="6623" max="6623" width="9.81640625" style="1" customWidth="1"/>
    <col min="6624" max="6624" width="13.7265625" style="1" customWidth="1"/>
    <col min="6625" max="6625" width="12" style="1" customWidth="1"/>
    <col min="6626" max="6626" width="8.7265625" style="1"/>
    <col min="6627" max="6627" width="19.1796875" style="1" customWidth="1"/>
    <col min="6628" max="6628" width="13.81640625" style="1" customWidth="1"/>
    <col min="6629" max="6629" width="11.7265625" style="1" customWidth="1"/>
    <col min="6630" max="6630" width="26.26953125" style="1" customWidth="1"/>
    <col min="6631" max="6639" width="10.7265625" style="1" customWidth="1"/>
    <col min="6640" max="6860" width="8.7265625" style="1"/>
    <col min="6861" max="6861" width="11" style="1" customWidth="1"/>
    <col min="6862" max="6862" width="0.54296875" style="1" customWidth="1"/>
    <col min="6863" max="6863" width="26.26953125" style="1" customWidth="1"/>
    <col min="6864" max="6869" width="0" style="1" hidden="1" customWidth="1"/>
    <col min="6870" max="6870" width="9" style="1" customWidth="1"/>
    <col min="6871" max="6876" width="8.81640625" style="1" customWidth="1"/>
    <col min="6877" max="6877" width="8.54296875" style="1" customWidth="1"/>
    <col min="6878" max="6878" width="8.7265625" style="1"/>
    <col min="6879" max="6879" width="9.81640625" style="1" customWidth="1"/>
    <col min="6880" max="6880" width="13.7265625" style="1" customWidth="1"/>
    <col min="6881" max="6881" width="12" style="1" customWidth="1"/>
    <col min="6882" max="6882" width="8.7265625" style="1"/>
    <col min="6883" max="6883" width="19.1796875" style="1" customWidth="1"/>
    <col min="6884" max="6884" width="13.81640625" style="1" customWidth="1"/>
    <col min="6885" max="6885" width="11.7265625" style="1" customWidth="1"/>
    <col min="6886" max="6886" width="26.26953125" style="1" customWidth="1"/>
    <col min="6887" max="6895" width="10.7265625" style="1" customWidth="1"/>
    <col min="6896" max="7116" width="8.7265625" style="1"/>
    <col min="7117" max="7117" width="11" style="1" customWidth="1"/>
    <col min="7118" max="7118" width="0.54296875" style="1" customWidth="1"/>
    <col min="7119" max="7119" width="26.26953125" style="1" customWidth="1"/>
    <col min="7120" max="7125" width="0" style="1" hidden="1" customWidth="1"/>
    <col min="7126" max="7126" width="9" style="1" customWidth="1"/>
    <col min="7127" max="7132" width="8.81640625" style="1" customWidth="1"/>
    <col min="7133" max="7133" width="8.54296875" style="1" customWidth="1"/>
    <col min="7134" max="7134" width="8.7265625" style="1"/>
    <col min="7135" max="7135" width="9.81640625" style="1" customWidth="1"/>
    <col min="7136" max="7136" width="13.7265625" style="1" customWidth="1"/>
    <col min="7137" max="7137" width="12" style="1" customWidth="1"/>
    <col min="7138" max="7138" width="8.7265625" style="1"/>
    <col min="7139" max="7139" width="19.1796875" style="1" customWidth="1"/>
    <col min="7140" max="7140" width="13.81640625" style="1" customWidth="1"/>
    <col min="7141" max="7141" width="11.7265625" style="1" customWidth="1"/>
    <col min="7142" max="7142" width="26.26953125" style="1" customWidth="1"/>
    <col min="7143" max="7151" width="10.7265625" style="1" customWidth="1"/>
    <col min="7152" max="7372" width="8.7265625" style="1"/>
    <col min="7373" max="7373" width="11" style="1" customWidth="1"/>
    <col min="7374" max="7374" width="0.54296875" style="1" customWidth="1"/>
    <col min="7375" max="7375" width="26.26953125" style="1" customWidth="1"/>
    <col min="7376" max="7381" width="0" style="1" hidden="1" customWidth="1"/>
    <col min="7382" max="7382" width="9" style="1" customWidth="1"/>
    <col min="7383" max="7388" width="8.81640625" style="1" customWidth="1"/>
    <col min="7389" max="7389" width="8.54296875" style="1" customWidth="1"/>
    <col min="7390" max="7390" width="8.7265625" style="1"/>
    <col min="7391" max="7391" width="9.81640625" style="1" customWidth="1"/>
    <col min="7392" max="7392" width="13.7265625" style="1" customWidth="1"/>
    <col min="7393" max="7393" width="12" style="1" customWidth="1"/>
    <col min="7394" max="7394" width="8.7265625" style="1"/>
    <col min="7395" max="7395" width="19.1796875" style="1" customWidth="1"/>
    <col min="7396" max="7396" width="13.81640625" style="1" customWidth="1"/>
    <col min="7397" max="7397" width="11.7265625" style="1" customWidth="1"/>
    <col min="7398" max="7398" width="26.26953125" style="1" customWidth="1"/>
    <col min="7399" max="7407" width="10.7265625" style="1" customWidth="1"/>
    <col min="7408" max="7628" width="8.7265625" style="1"/>
    <col min="7629" max="7629" width="11" style="1" customWidth="1"/>
    <col min="7630" max="7630" width="0.54296875" style="1" customWidth="1"/>
    <col min="7631" max="7631" width="26.26953125" style="1" customWidth="1"/>
    <col min="7632" max="7637" width="0" style="1" hidden="1" customWidth="1"/>
    <col min="7638" max="7638" width="9" style="1" customWidth="1"/>
    <col min="7639" max="7644" width="8.81640625" style="1" customWidth="1"/>
    <col min="7645" max="7645" width="8.54296875" style="1" customWidth="1"/>
    <col min="7646" max="7646" width="8.7265625" style="1"/>
    <col min="7647" max="7647" width="9.81640625" style="1" customWidth="1"/>
    <col min="7648" max="7648" width="13.7265625" style="1" customWidth="1"/>
    <col min="7649" max="7649" width="12" style="1" customWidth="1"/>
    <col min="7650" max="7650" width="8.7265625" style="1"/>
    <col min="7651" max="7651" width="19.1796875" style="1" customWidth="1"/>
    <col min="7652" max="7652" width="13.81640625" style="1" customWidth="1"/>
    <col min="7653" max="7653" width="11.7265625" style="1" customWidth="1"/>
    <col min="7654" max="7654" width="26.26953125" style="1" customWidth="1"/>
    <col min="7655" max="7663" width="10.7265625" style="1" customWidth="1"/>
    <col min="7664" max="7884" width="8.7265625" style="1"/>
    <col min="7885" max="7885" width="11" style="1" customWidth="1"/>
    <col min="7886" max="7886" width="0.54296875" style="1" customWidth="1"/>
    <col min="7887" max="7887" width="26.26953125" style="1" customWidth="1"/>
    <col min="7888" max="7893" width="0" style="1" hidden="1" customWidth="1"/>
    <col min="7894" max="7894" width="9" style="1" customWidth="1"/>
    <col min="7895" max="7900" width="8.81640625" style="1" customWidth="1"/>
    <col min="7901" max="7901" width="8.54296875" style="1" customWidth="1"/>
    <col min="7902" max="7902" width="8.7265625" style="1"/>
    <col min="7903" max="7903" width="9.81640625" style="1" customWidth="1"/>
    <col min="7904" max="7904" width="13.7265625" style="1" customWidth="1"/>
    <col min="7905" max="7905" width="12" style="1" customWidth="1"/>
    <col min="7906" max="7906" width="8.7265625" style="1"/>
    <col min="7907" max="7907" width="19.1796875" style="1" customWidth="1"/>
    <col min="7908" max="7908" width="13.81640625" style="1" customWidth="1"/>
    <col min="7909" max="7909" width="11.7265625" style="1" customWidth="1"/>
    <col min="7910" max="7910" width="26.26953125" style="1" customWidth="1"/>
    <col min="7911" max="7919" width="10.7265625" style="1" customWidth="1"/>
    <col min="7920" max="8140" width="8.7265625" style="1"/>
    <col min="8141" max="8141" width="11" style="1" customWidth="1"/>
    <col min="8142" max="8142" width="0.54296875" style="1" customWidth="1"/>
    <col min="8143" max="8143" width="26.26953125" style="1" customWidth="1"/>
    <col min="8144" max="8149" width="0" style="1" hidden="1" customWidth="1"/>
    <col min="8150" max="8150" width="9" style="1" customWidth="1"/>
    <col min="8151" max="8156" width="8.81640625" style="1" customWidth="1"/>
    <col min="8157" max="8157" width="8.54296875" style="1" customWidth="1"/>
    <col min="8158" max="8158" width="8.7265625" style="1"/>
    <col min="8159" max="8159" width="9.81640625" style="1" customWidth="1"/>
    <col min="8160" max="8160" width="13.7265625" style="1" customWidth="1"/>
    <col min="8161" max="8161" width="12" style="1" customWidth="1"/>
    <col min="8162" max="8162" width="8.7265625" style="1"/>
    <col min="8163" max="8163" width="19.1796875" style="1" customWidth="1"/>
    <col min="8164" max="8164" width="13.81640625" style="1" customWidth="1"/>
    <col min="8165" max="8165" width="11.7265625" style="1" customWidth="1"/>
    <col min="8166" max="8166" width="26.26953125" style="1" customWidth="1"/>
    <col min="8167" max="8175" width="10.7265625" style="1" customWidth="1"/>
    <col min="8176" max="8396" width="8.7265625" style="1"/>
    <col min="8397" max="8397" width="11" style="1" customWidth="1"/>
    <col min="8398" max="8398" width="0.54296875" style="1" customWidth="1"/>
    <col min="8399" max="8399" width="26.26953125" style="1" customWidth="1"/>
    <col min="8400" max="8405" width="0" style="1" hidden="1" customWidth="1"/>
    <col min="8406" max="8406" width="9" style="1" customWidth="1"/>
    <col min="8407" max="8412" width="8.81640625" style="1" customWidth="1"/>
    <col min="8413" max="8413" width="8.54296875" style="1" customWidth="1"/>
    <col min="8414" max="8414" width="8.7265625" style="1"/>
    <col min="8415" max="8415" width="9.81640625" style="1" customWidth="1"/>
    <col min="8416" max="8416" width="13.7265625" style="1" customWidth="1"/>
    <col min="8417" max="8417" width="12" style="1" customWidth="1"/>
    <col min="8418" max="8418" width="8.7265625" style="1"/>
    <col min="8419" max="8419" width="19.1796875" style="1" customWidth="1"/>
    <col min="8420" max="8420" width="13.81640625" style="1" customWidth="1"/>
    <col min="8421" max="8421" width="11.7265625" style="1" customWidth="1"/>
    <col min="8422" max="8422" width="26.26953125" style="1" customWidth="1"/>
    <col min="8423" max="8431" width="10.7265625" style="1" customWidth="1"/>
    <col min="8432" max="8652" width="8.7265625" style="1"/>
    <col min="8653" max="8653" width="11" style="1" customWidth="1"/>
    <col min="8654" max="8654" width="0.54296875" style="1" customWidth="1"/>
    <col min="8655" max="8655" width="26.26953125" style="1" customWidth="1"/>
    <col min="8656" max="8661" width="0" style="1" hidden="1" customWidth="1"/>
    <col min="8662" max="8662" width="9" style="1" customWidth="1"/>
    <col min="8663" max="8668" width="8.81640625" style="1" customWidth="1"/>
    <col min="8669" max="8669" width="8.54296875" style="1" customWidth="1"/>
    <col min="8670" max="8670" width="8.7265625" style="1"/>
    <col min="8671" max="8671" width="9.81640625" style="1" customWidth="1"/>
    <col min="8672" max="8672" width="13.7265625" style="1" customWidth="1"/>
    <col min="8673" max="8673" width="12" style="1" customWidth="1"/>
    <col min="8674" max="8674" width="8.7265625" style="1"/>
    <col min="8675" max="8675" width="19.1796875" style="1" customWidth="1"/>
    <col min="8676" max="8676" width="13.81640625" style="1" customWidth="1"/>
    <col min="8677" max="8677" width="11.7265625" style="1" customWidth="1"/>
    <col min="8678" max="8678" width="26.26953125" style="1" customWidth="1"/>
    <col min="8679" max="8687" width="10.7265625" style="1" customWidth="1"/>
    <col min="8688" max="8908" width="8.7265625" style="1"/>
    <col min="8909" max="8909" width="11" style="1" customWidth="1"/>
    <col min="8910" max="8910" width="0.54296875" style="1" customWidth="1"/>
    <col min="8911" max="8911" width="26.26953125" style="1" customWidth="1"/>
    <col min="8912" max="8917" width="0" style="1" hidden="1" customWidth="1"/>
    <col min="8918" max="8918" width="9" style="1" customWidth="1"/>
    <col min="8919" max="8924" width="8.81640625" style="1" customWidth="1"/>
    <col min="8925" max="8925" width="8.54296875" style="1" customWidth="1"/>
    <col min="8926" max="8926" width="8.7265625" style="1"/>
    <col min="8927" max="8927" width="9.81640625" style="1" customWidth="1"/>
    <col min="8928" max="8928" width="13.7265625" style="1" customWidth="1"/>
    <col min="8929" max="8929" width="12" style="1" customWidth="1"/>
    <col min="8930" max="8930" width="8.7265625" style="1"/>
    <col min="8931" max="8931" width="19.1796875" style="1" customWidth="1"/>
    <col min="8932" max="8932" width="13.81640625" style="1" customWidth="1"/>
    <col min="8933" max="8933" width="11.7265625" style="1" customWidth="1"/>
    <col min="8934" max="8934" width="26.26953125" style="1" customWidth="1"/>
    <col min="8935" max="8943" width="10.7265625" style="1" customWidth="1"/>
    <col min="8944" max="9164" width="8.7265625" style="1"/>
    <col min="9165" max="9165" width="11" style="1" customWidth="1"/>
    <col min="9166" max="9166" width="0.54296875" style="1" customWidth="1"/>
    <col min="9167" max="9167" width="26.26953125" style="1" customWidth="1"/>
    <col min="9168" max="9173" width="0" style="1" hidden="1" customWidth="1"/>
    <col min="9174" max="9174" width="9" style="1" customWidth="1"/>
    <col min="9175" max="9180" width="8.81640625" style="1" customWidth="1"/>
    <col min="9181" max="9181" width="8.54296875" style="1" customWidth="1"/>
    <col min="9182" max="9182" width="8.7265625" style="1"/>
    <col min="9183" max="9183" width="9.81640625" style="1" customWidth="1"/>
    <col min="9184" max="9184" width="13.7265625" style="1" customWidth="1"/>
    <col min="9185" max="9185" width="12" style="1" customWidth="1"/>
    <col min="9186" max="9186" width="8.7265625" style="1"/>
    <col min="9187" max="9187" width="19.1796875" style="1" customWidth="1"/>
    <col min="9188" max="9188" width="13.81640625" style="1" customWidth="1"/>
    <col min="9189" max="9189" width="11.7265625" style="1" customWidth="1"/>
    <col min="9190" max="9190" width="26.26953125" style="1" customWidth="1"/>
    <col min="9191" max="9199" width="10.7265625" style="1" customWidth="1"/>
    <col min="9200" max="9420" width="8.7265625" style="1"/>
    <col min="9421" max="9421" width="11" style="1" customWidth="1"/>
    <col min="9422" max="9422" width="0.54296875" style="1" customWidth="1"/>
    <col min="9423" max="9423" width="26.26953125" style="1" customWidth="1"/>
    <col min="9424" max="9429" width="0" style="1" hidden="1" customWidth="1"/>
    <col min="9430" max="9430" width="9" style="1" customWidth="1"/>
    <col min="9431" max="9436" width="8.81640625" style="1" customWidth="1"/>
    <col min="9437" max="9437" width="8.54296875" style="1" customWidth="1"/>
    <col min="9438" max="9438" width="8.7265625" style="1"/>
    <col min="9439" max="9439" width="9.81640625" style="1" customWidth="1"/>
    <col min="9440" max="9440" width="13.7265625" style="1" customWidth="1"/>
    <col min="9441" max="9441" width="12" style="1" customWidth="1"/>
    <col min="9442" max="9442" width="8.7265625" style="1"/>
    <col min="9443" max="9443" width="19.1796875" style="1" customWidth="1"/>
    <col min="9444" max="9444" width="13.81640625" style="1" customWidth="1"/>
    <col min="9445" max="9445" width="11.7265625" style="1" customWidth="1"/>
    <col min="9446" max="9446" width="26.26953125" style="1" customWidth="1"/>
    <col min="9447" max="9455" width="10.7265625" style="1" customWidth="1"/>
    <col min="9456" max="9676" width="8.7265625" style="1"/>
    <col min="9677" max="9677" width="11" style="1" customWidth="1"/>
    <col min="9678" max="9678" width="0.54296875" style="1" customWidth="1"/>
    <col min="9679" max="9679" width="26.26953125" style="1" customWidth="1"/>
    <col min="9680" max="9685" width="0" style="1" hidden="1" customWidth="1"/>
    <col min="9686" max="9686" width="9" style="1" customWidth="1"/>
    <col min="9687" max="9692" width="8.81640625" style="1" customWidth="1"/>
    <col min="9693" max="9693" width="8.54296875" style="1" customWidth="1"/>
    <col min="9694" max="9694" width="8.7265625" style="1"/>
    <col min="9695" max="9695" width="9.81640625" style="1" customWidth="1"/>
    <col min="9696" max="9696" width="13.7265625" style="1" customWidth="1"/>
    <col min="9697" max="9697" width="12" style="1" customWidth="1"/>
    <col min="9698" max="9698" width="8.7265625" style="1"/>
    <col min="9699" max="9699" width="19.1796875" style="1" customWidth="1"/>
    <col min="9700" max="9700" width="13.81640625" style="1" customWidth="1"/>
    <col min="9701" max="9701" width="11.7265625" style="1" customWidth="1"/>
    <col min="9702" max="9702" width="26.26953125" style="1" customWidth="1"/>
    <col min="9703" max="9711" width="10.7265625" style="1" customWidth="1"/>
    <col min="9712" max="9932" width="8.7265625" style="1"/>
    <col min="9933" max="9933" width="11" style="1" customWidth="1"/>
    <col min="9934" max="9934" width="0.54296875" style="1" customWidth="1"/>
    <col min="9935" max="9935" width="26.26953125" style="1" customWidth="1"/>
    <col min="9936" max="9941" width="0" style="1" hidden="1" customWidth="1"/>
    <col min="9942" max="9942" width="9" style="1" customWidth="1"/>
    <col min="9943" max="9948" width="8.81640625" style="1" customWidth="1"/>
    <col min="9949" max="9949" width="8.54296875" style="1" customWidth="1"/>
    <col min="9950" max="9950" width="8.7265625" style="1"/>
    <col min="9951" max="9951" width="9.81640625" style="1" customWidth="1"/>
    <col min="9952" max="9952" width="13.7265625" style="1" customWidth="1"/>
    <col min="9953" max="9953" width="12" style="1" customWidth="1"/>
    <col min="9954" max="9954" width="8.7265625" style="1"/>
    <col min="9955" max="9955" width="19.1796875" style="1" customWidth="1"/>
    <col min="9956" max="9956" width="13.81640625" style="1" customWidth="1"/>
    <col min="9957" max="9957" width="11.7265625" style="1" customWidth="1"/>
    <col min="9958" max="9958" width="26.26953125" style="1" customWidth="1"/>
    <col min="9959" max="9967" width="10.7265625" style="1" customWidth="1"/>
    <col min="9968" max="10188" width="8.7265625" style="1"/>
    <col min="10189" max="10189" width="11" style="1" customWidth="1"/>
    <col min="10190" max="10190" width="0.54296875" style="1" customWidth="1"/>
    <col min="10191" max="10191" width="26.26953125" style="1" customWidth="1"/>
    <col min="10192" max="10197" width="0" style="1" hidden="1" customWidth="1"/>
    <col min="10198" max="10198" width="9" style="1" customWidth="1"/>
    <col min="10199" max="10204" width="8.81640625" style="1" customWidth="1"/>
    <col min="10205" max="10205" width="8.54296875" style="1" customWidth="1"/>
    <col min="10206" max="10206" width="8.7265625" style="1"/>
    <col min="10207" max="10207" width="9.81640625" style="1" customWidth="1"/>
    <col min="10208" max="10208" width="13.7265625" style="1" customWidth="1"/>
    <col min="10209" max="10209" width="12" style="1" customWidth="1"/>
    <col min="10210" max="10210" width="8.7265625" style="1"/>
    <col min="10211" max="10211" width="19.1796875" style="1" customWidth="1"/>
    <col min="10212" max="10212" width="13.81640625" style="1" customWidth="1"/>
    <col min="10213" max="10213" width="11.7265625" style="1" customWidth="1"/>
    <col min="10214" max="10214" width="26.26953125" style="1" customWidth="1"/>
    <col min="10215" max="10223" width="10.7265625" style="1" customWidth="1"/>
    <col min="10224" max="10444" width="8.7265625" style="1"/>
    <col min="10445" max="10445" width="11" style="1" customWidth="1"/>
    <col min="10446" max="10446" width="0.54296875" style="1" customWidth="1"/>
    <col min="10447" max="10447" width="26.26953125" style="1" customWidth="1"/>
    <col min="10448" max="10453" width="0" style="1" hidden="1" customWidth="1"/>
    <col min="10454" max="10454" width="9" style="1" customWidth="1"/>
    <col min="10455" max="10460" width="8.81640625" style="1" customWidth="1"/>
    <col min="10461" max="10461" width="8.54296875" style="1" customWidth="1"/>
    <col min="10462" max="10462" width="8.7265625" style="1"/>
    <col min="10463" max="10463" width="9.81640625" style="1" customWidth="1"/>
    <col min="10464" max="10464" width="13.7265625" style="1" customWidth="1"/>
    <col min="10465" max="10465" width="12" style="1" customWidth="1"/>
    <col min="10466" max="10466" width="8.7265625" style="1"/>
    <col min="10467" max="10467" width="19.1796875" style="1" customWidth="1"/>
    <col min="10468" max="10468" width="13.81640625" style="1" customWidth="1"/>
    <col min="10469" max="10469" width="11.7265625" style="1" customWidth="1"/>
    <col min="10470" max="10470" width="26.26953125" style="1" customWidth="1"/>
    <col min="10471" max="10479" width="10.7265625" style="1" customWidth="1"/>
    <col min="10480" max="10700" width="8.7265625" style="1"/>
    <col min="10701" max="10701" width="11" style="1" customWidth="1"/>
    <col min="10702" max="10702" width="0.54296875" style="1" customWidth="1"/>
    <col min="10703" max="10703" width="26.26953125" style="1" customWidth="1"/>
    <col min="10704" max="10709" width="0" style="1" hidden="1" customWidth="1"/>
    <col min="10710" max="10710" width="9" style="1" customWidth="1"/>
    <col min="10711" max="10716" width="8.81640625" style="1" customWidth="1"/>
    <col min="10717" max="10717" width="8.54296875" style="1" customWidth="1"/>
    <col min="10718" max="10718" width="8.7265625" style="1"/>
    <col min="10719" max="10719" width="9.81640625" style="1" customWidth="1"/>
    <col min="10720" max="10720" width="13.7265625" style="1" customWidth="1"/>
    <col min="10721" max="10721" width="12" style="1" customWidth="1"/>
    <col min="10722" max="10722" width="8.7265625" style="1"/>
    <col min="10723" max="10723" width="19.1796875" style="1" customWidth="1"/>
    <col min="10724" max="10724" width="13.81640625" style="1" customWidth="1"/>
    <col min="10725" max="10725" width="11.7265625" style="1" customWidth="1"/>
    <col min="10726" max="10726" width="26.26953125" style="1" customWidth="1"/>
    <col min="10727" max="10735" width="10.7265625" style="1" customWidth="1"/>
    <col min="10736" max="10956" width="8.7265625" style="1"/>
    <col min="10957" max="10957" width="11" style="1" customWidth="1"/>
    <col min="10958" max="10958" width="0.54296875" style="1" customWidth="1"/>
    <col min="10959" max="10959" width="26.26953125" style="1" customWidth="1"/>
    <col min="10960" max="10965" width="0" style="1" hidden="1" customWidth="1"/>
    <col min="10966" max="10966" width="9" style="1" customWidth="1"/>
    <col min="10967" max="10972" width="8.81640625" style="1" customWidth="1"/>
    <col min="10973" max="10973" width="8.54296875" style="1" customWidth="1"/>
    <col min="10974" max="10974" width="8.7265625" style="1"/>
    <col min="10975" max="10975" width="9.81640625" style="1" customWidth="1"/>
    <col min="10976" max="10976" width="13.7265625" style="1" customWidth="1"/>
    <col min="10977" max="10977" width="12" style="1" customWidth="1"/>
    <col min="10978" max="10978" width="8.7265625" style="1"/>
    <col min="10979" max="10979" width="19.1796875" style="1" customWidth="1"/>
    <col min="10980" max="10980" width="13.81640625" style="1" customWidth="1"/>
    <col min="10981" max="10981" width="11.7265625" style="1" customWidth="1"/>
    <col min="10982" max="10982" width="26.26953125" style="1" customWidth="1"/>
    <col min="10983" max="10991" width="10.7265625" style="1" customWidth="1"/>
    <col min="10992" max="11212" width="8.7265625" style="1"/>
    <col min="11213" max="11213" width="11" style="1" customWidth="1"/>
    <col min="11214" max="11214" width="0.54296875" style="1" customWidth="1"/>
    <col min="11215" max="11215" width="26.26953125" style="1" customWidth="1"/>
    <col min="11216" max="11221" width="0" style="1" hidden="1" customWidth="1"/>
    <col min="11222" max="11222" width="9" style="1" customWidth="1"/>
    <col min="11223" max="11228" width="8.81640625" style="1" customWidth="1"/>
    <col min="11229" max="11229" width="8.54296875" style="1" customWidth="1"/>
    <col min="11230" max="11230" width="8.7265625" style="1"/>
    <col min="11231" max="11231" width="9.81640625" style="1" customWidth="1"/>
    <col min="11232" max="11232" width="13.7265625" style="1" customWidth="1"/>
    <col min="11233" max="11233" width="12" style="1" customWidth="1"/>
    <col min="11234" max="11234" width="8.7265625" style="1"/>
    <col min="11235" max="11235" width="19.1796875" style="1" customWidth="1"/>
    <col min="11236" max="11236" width="13.81640625" style="1" customWidth="1"/>
    <col min="11237" max="11237" width="11.7265625" style="1" customWidth="1"/>
    <col min="11238" max="11238" width="26.26953125" style="1" customWidth="1"/>
    <col min="11239" max="11247" width="10.7265625" style="1" customWidth="1"/>
    <col min="11248" max="11468" width="8.7265625" style="1"/>
    <col min="11469" max="11469" width="11" style="1" customWidth="1"/>
    <col min="11470" max="11470" width="0.54296875" style="1" customWidth="1"/>
    <col min="11471" max="11471" width="26.26953125" style="1" customWidth="1"/>
    <col min="11472" max="11477" width="0" style="1" hidden="1" customWidth="1"/>
    <col min="11478" max="11478" width="9" style="1" customWidth="1"/>
    <col min="11479" max="11484" width="8.81640625" style="1" customWidth="1"/>
    <col min="11485" max="11485" width="8.54296875" style="1" customWidth="1"/>
    <col min="11486" max="11486" width="8.7265625" style="1"/>
    <col min="11487" max="11487" width="9.81640625" style="1" customWidth="1"/>
    <col min="11488" max="11488" width="13.7265625" style="1" customWidth="1"/>
    <col min="11489" max="11489" width="12" style="1" customWidth="1"/>
    <col min="11490" max="11490" width="8.7265625" style="1"/>
    <col min="11491" max="11491" width="19.1796875" style="1" customWidth="1"/>
    <col min="11492" max="11492" width="13.81640625" style="1" customWidth="1"/>
    <col min="11493" max="11493" width="11.7265625" style="1" customWidth="1"/>
    <col min="11494" max="11494" width="26.26953125" style="1" customWidth="1"/>
    <col min="11495" max="11503" width="10.7265625" style="1" customWidth="1"/>
    <col min="11504" max="11724" width="8.7265625" style="1"/>
    <col min="11725" max="11725" width="11" style="1" customWidth="1"/>
    <col min="11726" max="11726" width="0.54296875" style="1" customWidth="1"/>
    <col min="11727" max="11727" width="26.26953125" style="1" customWidth="1"/>
    <col min="11728" max="11733" width="0" style="1" hidden="1" customWidth="1"/>
    <col min="11734" max="11734" width="9" style="1" customWidth="1"/>
    <col min="11735" max="11740" width="8.81640625" style="1" customWidth="1"/>
    <col min="11741" max="11741" width="8.54296875" style="1" customWidth="1"/>
    <col min="11742" max="11742" width="8.7265625" style="1"/>
    <col min="11743" max="11743" width="9.81640625" style="1" customWidth="1"/>
    <col min="11744" max="11744" width="13.7265625" style="1" customWidth="1"/>
    <col min="11745" max="11745" width="12" style="1" customWidth="1"/>
    <col min="11746" max="11746" width="8.7265625" style="1"/>
    <col min="11747" max="11747" width="19.1796875" style="1" customWidth="1"/>
    <col min="11748" max="11748" width="13.81640625" style="1" customWidth="1"/>
    <col min="11749" max="11749" width="11.7265625" style="1" customWidth="1"/>
    <col min="11750" max="11750" width="26.26953125" style="1" customWidth="1"/>
    <col min="11751" max="11759" width="10.7265625" style="1" customWidth="1"/>
    <col min="11760" max="11980" width="8.7265625" style="1"/>
    <col min="11981" max="11981" width="11" style="1" customWidth="1"/>
    <col min="11982" max="11982" width="0.54296875" style="1" customWidth="1"/>
    <col min="11983" max="11983" width="26.26953125" style="1" customWidth="1"/>
    <col min="11984" max="11989" width="0" style="1" hidden="1" customWidth="1"/>
    <col min="11990" max="11990" width="9" style="1" customWidth="1"/>
    <col min="11991" max="11996" width="8.81640625" style="1" customWidth="1"/>
    <col min="11997" max="11997" width="8.54296875" style="1" customWidth="1"/>
    <col min="11998" max="11998" width="8.7265625" style="1"/>
    <col min="11999" max="11999" width="9.81640625" style="1" customWidth="1"/>
    <col min="12000" max="12000" width="13.7265625" style="1" customWidth="1"/>
    <col min="12001" max="12001" width="12" style="1" customWidth="1"/>
    <col min="12002" max="12002" width="8.7265625" style="1"/>
    <col min="12003" max="12003" width="19.1796875" style="1" customWidth="1"/>
    <col min="12004" max="12004" width="13.81640625" style="1" customWidth="1"/>
    <col min="12005" max="12005" width="11.7265625" style="1" customWidth="1"/>
    <col min="12006" max="12006" width="26.26953125" style="1" customWidth="1"/>
    <col min="12007" max="12015" width="10.7265625" style="1" customWidth="1"/>
    <col min="12016" max="12236" width="8.7265625" style="1"/>
    <col min="12237" max="12237" width="11" style="1" customWidth="1"/>
    <col min="12238" max="12238" width="0.54296875" style="1" customWidth="1"/>
    <col min="12239" max="12239" width="26.26953125" style="1" customWidth="1"/>
    <col min="12240" max="12245" width="0" style="1" hidden="1" customWidth="1"/>
    <col min="12246" max="12246" width="9" style="1" customWidth="1"/>
    <col min="12247" max="12252" width="8.81640625" style="1" customWidth="1"/>
    <col min="12253" max="12253" width="8.54296875" style="1" customWidth="1"/>
    <col min="12254" max="12254" width="8.7265625" style="1"/>
    <col min="12255" max="12255" width="9.81640625" style="1" customWidth="1"/>
    <col min="12256" max="12256" width="13.7265625" style="1" customWidth="1"/>
    <col min="12257" max="12257" width="12" style="1" customWidth="1"/>
    <col min="12258" max="12258" width="8.7265625" style="1"/>
    <col min="12259" max="12259" width="19.1796875" style="1" customWidth="1"/>
    <col min="12260" max="12260" width="13.81640625" style="1" customWidth="1"/>
    <col min="12261" max="12261" width="11.7265625" style="1" customWidth="1"/>
    <col min="12262" max="12262" width="26.26953125" style="1" customWidth="1"/>
    <col min="12263" max="12271" width="10.7265625" style="1" customWidth="1"/>
    <col min="12272" max="12492" width="8.7265625" style="1"/>
    <col min="12493" max="12493" width="11" style="1" customWidth="1"/>
    <col min="12494" max="12494" width="0.54296875" style="1" customWidth="1"/>
    <col min="12495" max="12495" width="26.26953125" style="1" customWidth="1"/>
    <col min="12496" max="12501" width="0" style="1" hidden="1" customWidth="1"/>
    <col min="12502" max="12502" width="9" style="1" customWidth="1"/>
    <col min="12503" max="12508" width="8.81640625" style="1" customWidth="1"/>
    <col min="12509" max="12509" width="8.54296875" style="1" customWidth="1"/>
    <col min="12510" max="12510" width="8.7265625" style="1"/>
    <col min="12511" max="12511" width="9.81640625" style="1" customWidth="1"/>
    <col min="12512" max="12512" width="13.7265625" style="1" customWidth="1"/>
    <col min="12513" max="12513" width="12" style="1" customWidth="1"/>
    <col min="12514" max="12514" width="8.7265625" style="1"/>
    <col min="12515" max="12515" width="19.1796875" style="1" customWidth="1"/>
    <col min="12516" max="12516" width="13.81640625" style="1" customWidth="1"/>
    <col min="12517" max="12517" width="11.7265625" style="1" customWidth="1"/>
    <col min="12518" max="12518" width="26.26953125" style="1" customWidth="1"/>
    <col min="12519" max="12527" width="10.7265625" style="1" customWidth="1"/>
    <col min="12528" max="12748" width="8.7265625" style="1"/>
    <col min="12749" max="12749" width="11" style="1" customWidth="1"/>
    <col min="12750" max="12750" width="0.54296875" style="1" customWidth="1"/>
    <col min="12751" max="12751" width="26.26953125" style="1" customWidth="1"/>
    <col min="12752" max="12757" width="0" style="1" hidden="1" customWidth="1"/>
    <col min="12758" max="12758" width="9" style="1" customWidth="1"/>
    <col min="12759" max="12764" width="8.81640625" style="1" customWidth="1"/>
    <col min="12765" max="12765" width="8.54296875" style="1" customWidth="1"/>
    <col min="12766" max="12766" width="8.7265625" style="1"/>
    <col min="12767" max="12767" width="9.81640625" style="1" customWidth="1"/>
    <col min="12768" max="12768" width="13.7265625" style="1" customWidth="1"/>
    <col min="12769" max="12769" width="12" style="1" customWidth="1"/>
    <col min="12770" max="12770" width="8.7265625" style="1"/>
    <col min="12771" max="12771" width="19.1796875" style="1" customWidth="1"/>
    <col min="12772" max="12772" width="13.81640625" style="1" customWidth="1"/>
    <col min="12773" max="12773" width="11.7265625" style="1" customWidth="1"/>
    <col min="12774" max="12774" width="26.26953125" style="1" customWidth="1"/>
    <col min="12775" max="12783" width="10.7265625" style="1" customWidth="1"/>
    <col min="12784" max="13004" width="8.7265625" style="1"/>
    <col min="13005" max="13005" width="11" style="1" customWidth="1"/>
    <col min="13006" max="13006" width="0.54296875" style="1" customWidth="1"/>
    <col min="13007" max="13007" width="26.26953125" style="1" customWidth="1"/>
    <col min="13008" max="13013" width="0" style="1" hidden="1" customWidth="1"/>
    <col min="13014" max="13014" width="9" style="1" customWidth="1"/>
    <col min="13015" max="13020" width="8.81640625" style="1" customWidth="1"/>
    <col min="13021" max="13021" width="8.54296875" style="1" customWidth="1"/>
    <col min="13022" max="13022" width="8.7265625" style="1"/>
    <col min="13023" max="13023" width="9.81640625" style="1" customWidth="1"/>
    <col min="13024" max="13024" width="13.7265625" style="1" customWidth="1"/>
    <col min="13025" max="13025" width="12" style="1" customWidth="1"/>
    <col min="13026" max="13026" width="8.7265625" style="1"/>
    <col min="13027" max="13027" width="19.1796875" style="1" customWidth="1"/>
    <col min="13028" max="13028" width="13.81640625" style="1" customWidth="1"/>
    <col min="13029" max="13029" width="11.7265625" style="1" customWidth="1"/>
    <col min="13030" max="13030" width="26.26953125" style="1" customWidth="1"/>
    <col min="13031" max="13039" width="10.7265625" style="1" customWidth="1"/>
    <col min="13040" max="13260" width="8.7265625" style="1"/>
    <col min="13261" max="13261" width="11" style="1" customWidth="1"/>
    <col min="13262" max="13262" width="0.54296875" style="1" customWidth="1"/>
    <col min="13263" max="13263" width="26.26953125" style="1" customWidth="1"/>
    <col min="13264" max="13269" width="0" style="1" hidden="1" customWidth="1"/>
    <col min="13270" max="13270" width="9" style="1" customWidth="1"/>
    <col min="13271" max="13276" width="8.81640625" style="1" customWidth="1"/>
    <col min="13277" max="13277" width="8.54296875" style="1" customWidth="1"/>
    <col min="13278" max="13278" width="8.7265625" style="1"/>
    <col min="13279" max="13279" width="9.81640625" style="1" customWidth="1"/>
    <col min="13280" max="13280" width="13.7265625" style="1" customWidth="1"/>
    <col min="13281" max="13281" width="12" style="1" customWidth="1"/>
    <col min="13282" max="13282" width="8.7265625" style="1"/>
    <col min="13283" max="13283" width="19.1796875" style="1" customWidth="1"/>
    <col min="13284" max="13284" width="13.81640625" style="1" customWidth="1"/>
    <col min="13285" max="13285" width="11.7265625" style="1" customWidth="1"/>
    <col min="13286" max="13286" width="26.26953125" style="1" customWidth="1"/>
    <col min="13287" max="13295" width="10.7265625" style="1" customWidth="1"/>
    <col min="13296" max="13516" width="8.7265625" style="1"/>
    <col min="13517" max="13517" width="11" style="1" customWidth="1"/>
    <col min="13518" max="13518" width="0.54296875" style="1" customWidth="1"/>
    <col min="13519" max="13519" width="26.26953125" style="1" customWidth="1"/>
    <col min="13520" max="13525" width="0" style="1" hidden="1" customWidth="1"/>
    <col min="13526" max="13526" width="9" style="1" customWidth="1"/>
    <col min="13527" max="13532" width="8.81640625" style="1" customWidth="1"/>
    <col min="13533" max="13533" width="8.54296875" style="1" customWidth="1"/>
    <col min="13534" max="13534" width="8.7265625" style="1"/>
    <col min="13535" max="13535" width="9.81640625" style="1" customWidth="1"/>
    <col min="13536" max="13536" width="13.7265625" style="1" customWidth="1"/>
    <col min="13537" max="13537" width="12" style="1" customWidth="1"/>
    <col min="13538" max="13538" width="8.7265625" style="1"/>
    <col min="13539" max="13539" width="19.1796875" style="1" customWidth="1"/>
    <col min="13540" max="13540" width="13.81640625" style="1" customWidth="1"/>
    <col min="13541" max="13541" width="11.7265625" style="1" customWidth="1"/>
    <col min="13542" max="13542" width="26.26953125" style="1" customWidth="1"/>
    <col min="13543" max="13551" width="10.7265625" style="1" customWidth="1"/>
    <col min="13552" max="13772" width="8.7265625" style="1"/>
    <col min="13773" max="13773" width="11" style="1" customWidth="1"/>
    <col min="13774" max="13774" width="0.54296875" style="1" customWidth="1"/>
    <col min="13775" max="13775" width="26.26953125" style="1" customWidth="1"/>
    <col min="13776" max="13781" width="0" style="1" hidden="1" customWidth="1"/>
    <col min="13782" max="13782" width="9" style="1" customWidth="1"/>
    <col min="13783" max="13788" width="8.81640625" style="1" customWidth="1"/>
    <col min="13789" max="13789" width="8.54296875" style="1" customWidth="1"/>
    <col min="13790" max="13790" width="8.7265625" style="1"/>
    <col min="13791" max="13791" width="9.81640625" style="1" customWidth="1"/>
    <col min="13792" max="13792" width="13.7265625" style="1" customWidth="1"/>
    <col min="13793" max="13793" width="12" style="1" customWidth="1"/>
    <col min="13794" max="13794" width="8.7265625" style="1"/>
    <col min="13795" max="13795" width="19.1796875" style="1" customWidth="1"/>
    <col min="13796" max="13796" width="13.81640625" style="1" customWidth="1"/>
    <col min="13797" max="13797" width="11.7265625" style="1" customWidth="1"/>
    <col min="13798" max="13798" width="26.26953125" style="1" customWidth="1"/>
    <col min="13799" max="13807" width="10.7265625" style="1" customWidth="1"/>
    <col min="13808" max="14028" width="8.7265625" style="1"/>
    <col min="14029" max="14029" width="11" style="1" customWidth="1"/>
    <col min="14030" max="14030" width="0.54296875" style="1" customWidth="1"/>
    <col min="14031" max="14031" width="26.26953125" style="1" customWidth="1"/>
    <col min="14032" max="14037" width="0" style="1" hidden="1" customWidth="1"/>
    <col min="14038" max="14038" width="9" style="1" customWidth="1"/>
    <col min="14039" max="14044" width="8.81640625" style="1" customWidth="1"/>
    <col min="14045" max="14045" width="8.54296875" style="1" customWidth="1"/>
    <col min="14046" max="14046" width="8.7265625" style="1"/>
    <col min="14047" max="14047" width="9.81640625" style="1" customWidth="1"/>
    <col min="14048" max="14048" width="13.7265625" style="1" customWidth="1"/>
    <col min="14049" max="14049" width="12" style="1" customWidth="1"/>
    <col min="14050" max="14050" width="8.7265625" style="1"/>
    <col min="14051" max="14051" width="19.1796875" style="1" customWidth="1"/>
    <col min="14052" max="14052" width="13.81640625" style="1" customWidth="1"/>
    <col min="14053" max="14053" width="11.7265625" style="1" customWidth="1"/>
    <col min="14054" max="14054" width="26.26953125" style="1" customWidth="1"/>
    <col min="14055" max="14063" width="10.7265625" style="1" customWidth="1"/>
    <col min="14064" max="14284" width="8.7265625" style="1"/>
    <col min="14285" max="14285" width="11" style="1" customWidth="1"/>
    <col min="14286" max="14286" width="0.54296875" style="1" customWidth="1"/>
    <col min="14287" max="14287" width="26.26953125" style="1" customWidth="1"/>
    <col min="14288" max="14293" width="0" style="1" hidden="1" customWidth="1"/>
    <col min="14294" max="14294" width="9" style="1" customWidth="1"/>
    <col min="14295" max="14300" width="8.81640625" style="1" customWidth="1"/>
    <col min="14301" max="14301" width="8.54296875" style="1" customWidth="1"/>
    <col min="14302" max="14302" width="8.7265625" style="1"/>
    <col min="14303" max="14303" width="9.81640625" style="1" customWidth="1"/>
    <col min="14304" max="14304" width="13.7265625" style="1" customWidth="1"/>
    <col min="14305" max="14305" width="12" style="1" customWidth="1"/>
    <col min="14306" max="14306" width="8.7265625" style="1"/>
    <col min="14307" max="14307" width="19.1796875" style="1" customWidth="1"/>
    <col min="14308" max="14308" width="13.81640625" style="1" customWidth="1"/>
    <col min="14309" max="14309" width="11.7265625" style="1" customWidth="1"/>
    <col min="14310" max="14310" width="26.26953125" style="1" customWidth="1"/>
    <col min="14311" max="14319" width="10.7265625" style="1" customWidth="1"/>
    <col min="14320" max="14540" width="8.7265625" style="1"/>
    <col min="14541" max="14541" width="11" style="1" customWidth="1"/>
    <col min="14542" max="14542" width="0.54296875" style="1" customWidth="1"/>
    <col min="14543" max="14543" width="26.26953125" style="1" customWidth="1"/>
    <col min="14544" max="14549" width="0" style="1" hidden="1" customWidth="1"/>
    <col min="14550" max="14550" width="9" style="1" customWidth="1"/>
    <col min="14551" max="14556" width="8.81640625" style="1" customWidth="1"/>
    <col min="14557" max="14557" width="8.54296875" style="1" customWidth="1"/>
    <col min="14558" max="14558" width="8.7265625" style="1"/>
    <col min="14559" max="14559" width="9.81640625" style="1" customWidth="1"/>
    <col min="14560" max="14560" width="13.7265625" style="1" customWidth="1"/>
    <col min="14561" max="14561" width="12" style="1" customWidth="1"/>
    <col min="14562" max="14562" width="8.7265625" style="1"/>
    <col min="14563" max="14563" width="19.1796875" style="1" customWidth="1"/>
    <col min="14564" max="14564" width="13.81640625" style="1" customWidth="1"/>
    <col min="14565" max="14565" width="11.7265625" style="1" customWidth="1"/>
    <col min="14566" max="14566" width="26.26953125" style="1" customWidth="1"/>
    <col min="14567" max="14575" width="10.7265625" style="1" customWidth="1"/>
    <col min="14576" max="14796" width="8.7265625" style="1"/>
    <col min="14797" max="14797" width="11" style="1" customWidth="1"/>
    <col min="14798" max="14798" width="0.54296875" style="1" customWidth="1"/>
    <col min="14799" max="14799" width="26.26953125" style="1" customWidth="1"/>
    <col min="14800" max="14805" width="0" style="1" hidden="1" customWidth="1"/>
    <col min="14806" max="14806" width="9" style="1" customWidth="1"/>
    <col min="14807" max="14812" width="8.81640625" style="1" customWidth="1"/>
    <col min="14813" max="14813" width="8.54296875" style="1" customWidth="1"/>
    <col min="14814" max="14814" width="8.7265625" style="1"/>
    <col min="14815" max="14815" width="9.81640625" style="1" customWidth="1"/>
    <col min="14816" max="14816" width="13.7265625" style="1" customWidth="1"/>
    <col min="14817" max="14817" width="12" style="1" customWidth="1"/>
    <col min="14818" max="14818" width="8.7265625" style="1"/>
    <col min="14819" max="14819" width="19.1796875" style="1" customWidth="1"/>
    <col min="14820" max="14820" width="13.81640625" style="1" customWidth="1"/>
    <col min="14821" max="14821" width="11.7265625" style="1" customWidth="1"/>
    <col min="14822" max="14822" width="26.26953125" style="1" customWidth="1"/>
    <col min="14823" max="14831" width="10.7265625" style="1" customWidth="1"/>
    <col min="14832" max="15052" width="8.7265625" style="1"/>
    <col min="15053" max="15053" width="11" style="1" customWidth="1"/>
    <col min="15054" max="15054" width="0.54296875" style="1" customWidth="1"/>
    <col min="15055" max="15055" width="26.26953125" style="1" customWidth="1"/>
    <col min="15056" max="15061" width="0" style="1" hidden="1" customWidth="1"/>
    <col min="15062" max="15062" width="9" style="1" customWidth="1"/>
    <col min="15063" max="15068" width="8.81640625" style="1" customWidth="1"/>
    <col min="15069" max="15069" width="8.54296875" style="1" customWidth="1"/>
    <col min="15070" max="15070" width="8.7265625" style="1"/>
    <col min="15071" max="15071" width="9.81640625" style="1" customWidth="1"/>
    <col min="15072" max="15072" width="13.7265625" style="1" customWidth="1"/>
    <col min="15073" max="15073" width="12" style="1" customWidth="1"/>
    <col min="15074" max="15074" width="8.7265625" style="1"/>
    <col min="15075" max="15075" width="19.1796875" style="1" customWidth="1"/>
    <col min="15076" max="15076" width="13.81640625" style="1" customWidth="1"/>
    <col min="15077" max="15077" width="11.7265625" style="1" customWidth="1"/>
    <col min="15078" max="15078" width="26.26953125" style="1" customWidth="1"/>
    <col min="15079" max="15087" width="10.7265625" style="1" customWidth="1"/>
    <col min="15088" max="15308" width="8.7265625" style="1"/>
    <col min="15309" max="15309" width="11" style="1" customWidth="1"/>
    <col min="15310" max="15310" width="0.54296875" style="1" customWidth="1"/>
    <col min="15311" max="15311" width="26.26953125" style="1" customWidth="1"/>
    <col min="15312" max="15317" width="0" style="1" hidden="1" customWidth="1"/>
    <col min="15318" max="15318" width="9" style="1" customWidth="1"/>
    <col min="15319" max="15324" width="8.81640625" style="1" customWidth="1"/>
    <col min="15325" max="15325" width="8.54296875" style="1" customWidth="1"/>
    <col min="15326" max="15326" width="8.7265625" style="1"/>
    <col min="15327" max="15327" width="9.81640625" style="1" customWidth="1"/>
    <col min="15328" max="15328" width="13.7265625" style="1" customWidth="1"/>
    <col min="15329" max="15329" width="12" style="1" customWidth="1"/>
    <col min="15330" max="15330" width="8.7265625" style="1"/>
    <col min="15331" max="15331" width="19.1796875" style="1" customWidth="1"/>
    <col min="15332" max="15332" width="13.81640625" style="1" customWidth="1"/>
    <col min="15333" max="15333" width="11.7265625" style="1" customWidth="1"/>
    <col min="15334" max="15334" width="26.26953125" style="1" customWidth="1"/>
    <col min="15335" max="15343" width="10.7265625" style="1" customWidth="1"/>
    <col min="15344" max="15564" width="8.7265625" style="1"/>
    <col min="15565" max="15565" width="11" style="1" customWidth="1"/>
    <col min="15566" max="15566" width="0.54296875" style="1" customWidth="1"/>
    <col min="15567" max="15567" width="26.26953125" style="1" customWidth="1"/>
    <col min="15568" max="15573" width="0" style="1" hidden="1" customWidth="1"/>
    <col min="15574" max="15574" width="9" style="1" customWidth="1"/>
    <col min="15575" max="15580" width="8.81640625" style="1" customWidth="1"/>
    <col min="15581" max="15581" width="8.54296875" style="1" customWidth="1"/>
    <col min="15582" max="15582" width="8.7265625" style="1"/>
    <col min="15583" max="15583" width="9.81640625" style="1" customWidth="1"/>
    <col min="15584" max="15584" width="13.7265625" style="1" customWidth="1"/>
    <col min="15585" max="15585" width="12" style="1" customWidth="1"/>
    <col min="15586" max="15586" width="8.7265625" style="1"/>
    <col min="15587" max="15587" width="19.1796875" style="1" customWidth="1"/>
    <col min="15588" max="15588" width="13.81640625" style="1" customWidth="1"/>
    <col min="15589" max="15589" width="11.7265625" style="1" customWidth="1"/>
    <col min="15590" max="15590" width="26.26953125" style="1" customWidth="1"/>
    <col min="15591" max="15599" width="10.7265625" style="1" customWidth="1"/>
    <col min="15600" max="15820" width="8.7265625" style="1"/>
    <col min="15821" max="15821" width="11" style="1" customWidth="1"/>
    <col min="15822" max="15822" width="0.54296875" style="1" customWidth="1"/>
    <col min="15823" max="15823" width="26.26953125" style="1" customWidth="1"/>
    <col min="15824" max="15829" width="0" style="1" hidden="1" customWidth="1"/>
    <col min="15830" max="15830" width="9" style="1" customWidth="1"/>
    <col min="15831" max="15836" width="8.81640625" style="1" customWidth="1"/>
    <col min="15837" max="15837" width="8.54296875" style="1" customWidth="1"/>
    <col min="15838" max="15838" width="8.7265625" style="1"/>
    <col min="15839" max="15839" width="9.81640625" style="1" customWidth="1"/>
    <col min="15840" max="15840" width="13.7265625" style="1" customWidth="1"/>
    <col min="15841" max="15841" width="12" style="1" customWidth="1"/>
    <col min="15842" max="15842" width="8.7265625" style="1"/>
    <col min="15843" max="15843" width="19.1796875" style="1" customWidth="1"/>
    <col min="15844" max="15844" width="13.81640625" style="1" customWidth="1"/>
    <col min="15845" max="15845" width="11.7265625" style="1" customWidth="1"/>
    <col min="15846" max="15846" width="26.26953125" style="1" customWidth="1"/>
    <col min="15847" max="15855" width="10.7265625" style="1" customWidth="1"/>
    <col min="15856" max="16076" width="8.7265625" style="1"/>
    <col min="16077" max="16077" width="11" style="1" customWidth="1"/>
    <col min="16078" max="16078" width="0.54296875" style="1" customWidth="1"/>
    <col min="16079" max="16079" width="26.26953125" style="1" customWidth="1"/>
    <col min="16080" max="16085" width="0" style="1" hidden="1" customWidth="1"/>
    <col min="16086" max="16086" width="9" style="1" customWidth="1"/>
    <col min="16087" max="16092" width="8.81640625" style="1" customWidth="1"/>
    <col min="16093" max="16093" width="8.54296875" style="1" customWidth="1"/>
    <col min="16094" max="16094" width="8.7265625" style="1"/>
    <col min="16095" max="16095" width="9.81640625" style="1" customWidth="1"/>
    <col min="16096" max="16096" width="13.7265625" style="1" customWidth="1"/>
    <col min="16097" max="16097" width="12" style="1" customWidth="1"/>
    <col min="16098" max="16098" width="8.7265625" style="1"/>
    <col min="16099" max="16099" width="19.1796875" style="1" customWidth="1"/>
    <col min="16100" max="16100" width="13.81640625" style="1" customWidth="1"/>
    <col min="16101" max="16101" width="11.7265625" style="1" customWidth="1"/>
    <col min="16102" max="16102" width="26.26953125" style="1" customWidth="1"/>
    <col min="16103" max="16111" width="10.7265625" style="1" customWidth="1"/>
    <col min="16112" max="16384" width="8.7265625" style="1"/>
  </cols>
  <sheetData>
    <row r="1" spans="1:16" s="16" customFormat="1" ht="39" x14ac:dyDescent="0.3">
      <c r="A1" s="11" t="s">
        <v>4</v>
      </c>
      <c r="B1" s="68" t="s">
        <v>90</v>
      </c>
      <c r="C1" s="69">
        <v>2014</v>
      </c>
      <c r="D1" s="6">
        <v>2015</v>
      </c>
      <c r="E1" s="6">
        <v>2020</v>
      </c>
      <c r="F1" s="12">
        <v>2025</v>
      </c>
      <c r="G1" s="70" t="s">
        <v>91</v>
      </c>
      <c r="H1" s="12">
        <v>2030</v>
      </c>
      <c r="I1" s="76" t="s">
        <v>92</v>
      </c>
      <c r="J1" s="12">
        <v>2035</v>
      </c>
      <c r="K1" s="12">
        <v>2040</v>
      </c>
      <c r="L1" s="12">
        <v>2045</v>
      </c>
      <c r="M1" s="91" t="s">
        <v>97</v>
      </c>
      <c r="N1" s="91" t="s">
        <v>98</v>
      </c>
      <c r="O1" s="80" t="s">
        <v>99</v>
      </c>
      <c r="P1" s="80" t="s">
        <v>100</v>
      </c>
    </row>
    <row r="2" spans="1:16" s="16" customFormat="1" x14ac:dyDescent="0.3">
      <c r="A2" s="19" t="s">
        <v>9</v>
      </c>
      <c r="B2" s="77">
        <v>11001</v>
      </c>
      <c r="C2" s="72">
        <f t="shared" ref="C2:C16" si="0">TREND(D2:E2,$D$1:$E$1,$C$1)</f>
        <v>292.67639999999847</v>
      </c>
      <c r="D2" s="17">
        <v>297.11200000000002</v>
      </c>
      <c r="E2" s="17">
        <v>319.29000000000002</v>
      </c>
      <c r="F2" s="17">
        <v>341.01900000000001</v>
      </c>
      <c r="G2" s="73">
        <f>F2/C2</f>
        <v>1.1651742333854107</v>
      </c>
      <c r="H2" s="17">
        <v>362.524</v>
      </c>
      <c r="I2" s="78">
        <f t="shared" ref="I2:I17" si="1">H2/C2</f>
        <v>1.2386512885904086</v>
      </c>
      <c r="J2" s="17">
        <v>380.59399999999999</v>
      </c>
      <c r="K2" s="17">
        <v>396.233</v>
      </c>
      <c r="L2" s="17">
        <v>411.87200000000001</v>
      </c>
      <c r="M2" s="92">
        <v>1.1651742333854107</v>
      </c>
      <c r="N2" s="92">
        <v>1.2386512885904086</v>
      </c>
      <c r="O2" s="86">
        <f>G2-M2</f>
        <v>0</v>
      </c>
      <c r="P2" s="86">
        <f>I2-N2</f>
        <v>0</v>
      </c>
    </row>
    <row r="3" spans="1:16" s="31" customFormat="1" x14ac:dyDescent="0.3">
      <c r="A3" s="19" t="s">
        <v>94</v>
      </c>
      <c r="B3" s="77">
        <v>24009</v>
      </c>
      <c r="C3" s="72">
        <f t="shared" si="0"/>
        <v>31.493399999999951</v>
      </c>
      <c r="D3" s="17">
        <v>31.895</v>
      </c>
      <c r="E3" s="17">
        <v>33.902999999999999</v>
      </c>
      <c r="F3" s="17">
        <v>35.703000000000003</v>
      </c>
      <c r="G3" s="73">
        <f t="shared" ref="G3:G15" si="2">F3/C3</f>
        <v>1.1336661014688811</v>
      </c>
      <c r="H3" s="17">
        <v>36.945999999999998</v>
      </c>
      <c r="I3" s="78">
        <f t="shared" si="1"/>
        <v>1.1731346885379177</v>
      </c>
      <c r="J3" s="17">
        <v>37.950000000000003</v>
      </c>
      <c r="K3" s="17">
        <v>38.125</v>
      </c>
      <c r="L3" s="17">
        <v>38.299999999999997</v>
      </c>
      <c r="M3" s="92">
        <v>1.1358277000471602</v>
      </c>
      <c r="N3" s="92">
        <v>1.1743436566577559</v>
      </c>
      <c r="O3" s="86">
        <f t="shared" ref="O3:O16" si="3">G3-M3</f>
        <v>-2.1615985782790226E-3</v>
      </c>
      <c r="P3" s="86">
        <f t="shared" ref="P3:P16" si="4">I3-N3</f>
        <v>-1.2089681198381719E-3</v>
      </c>
    </row>
    <row r="4" spans="1:16" s="16" customFormat="1" x14ac:dyDescent="0.3">
      <c r="A4" s="19" t="s">
        <v>14</v>
      </c>
      <c r="B4" s="77">
        <v>24017</v>
      </c>
      <c r="C4" s="72">
        <f t="shared" si="0"/>
        <v>52.330400000000282</v>
      </c>
      <c r="D4" s="17">
        <v>53.658999999999999</v>
      </c>
      <c r="E4" s="17">
        <v>60.302</v>
      </c>
      <c r="F4" s="17">
        <v>65.528999999999996</v>
      </c>
      <c r="G4" s="73">
        <f t="shared" si="2"/>
        <v>1.2522166847568459</v>
      </c>
      <c r="H4" s="17">
        <v>72.911000000000001</v>
      </c>
      <c r="I4" s="78">
        <f t="shared" si="1"/>
        <v>1.393281916438621</v>
      </c>
      <c r="J4" s="17">
        <v>78.605999999999995</v>
      </c>
      <c r="K4" s="17">
        <v>83.426000000000002</v>
      </c>
      <c r="L4" s="17">
        <v>92.162999999999997</v>
      </c>
      <c r="M4" s="92">
        <v>1.2522166847568459</v>
      </c>
      <c r="N4" s="92">
        <v>1.393281916438621</v>
      </c>
      <c r="O4" s="86">
        <f t="shared" si="3"/>
        <v>0</v>
      </c>
      <c r="P4" s="86">
        <f t="shared" si="4"/>
        <v>0</v>
      </c>
    </row>
    <row r="5" spans="1:16" s="16" customFormat="1" x14ac:dyDescent="0.3">
      <c r="A5" s="19" t="s">
        <v>17</v>
      </c>
      <c r="B5" s="77">
        <v>24021</v>
      </c>
      <c r="C5" s="72">
        <f t="shared" si="0"/>
        <v>88.256800000000112</v>
      </c>
      <c r="D5" s="17">
        <v>89.947000000000003</v>
      </c>
      <c r="E5" s="17">
        <v>98.397999999999996</v>
      </c>
      <c r="F5" s="17">
        <v>106.256</v>
      </c>
      <c r="G5" s="73">
        <f t="shared" si="2"/>
        <v>1.2039412260585005</v>
      </c>
      <c r="H5" s="17">
        <v>115.404</v>
      </c>
      <c r="I5" s="78">
        <f t="shared" si="1"/>
        <v>1.3075932959273375</v>
      </c>
      <c r="J5" s="17">
        <v>121.133</v>
      </c>
      <c r="K5" s="17">
        <v>126.539</v>
      </c>
      <c r="L5" s="17">
        <v>131.167</v>
      </c>
      <c r="M5" s="92">
        <v>1.2327931615809498</v>
      </c>
      <c r="N5" s="92">
        <v>1.3142529502332312</v>
      </c>
      <c r="O5" s="87">
        <f t="shared" si="3"/>
        <v>-2.8851935522449246E-2</v>
      </c>
      <c r="P5" s="87">
        <f t="shared" si="4"/>
        <v>-6.6596543058936586E-3</v>
      </c>
    </row>
    <row r="6" spans="1:16" s="31" customFormat="1" x14ac:dyDescent="0.3">
      <c r="A6" s="19" t="s">
        <v>16</v>
      </c>
      <c r="B6" s="77">
        <v>24031</v>
      </c>
      <c r="C6" s="72">
        <f t="shared" si="0"/>
        <v>371.58820000000014</v>
      </c>
      <c r="D6" s="17">
        <v>374.85</v>
      </c>
      <c r="E6" s="17">
        <v>391.15899999999999</v>
      </c>
      <c r="F6" s="17">
        <v>405.654</v>
      </c>
      <c r="G6" s="73">
        <f t="shared" si="2"/>
        <v>1.0916762157678845</v>
      </c>
      <c r="H6" s="17">
        <v>422.32</v>
      </c>
      <c r="I6" s="78">
        <f t="shared" si="1"/>
        <v>1.1365269403065001</v>
      </c>
      <c r="J6" s="17">
        <v>438.08699999999999</v>
      </c>
      <c r="K6" s="17">
        <v>450.92200000000003</v>
      </c>
      <c r="L6" s="17">
        <v>461.94299999999998</v>
      </c>
      <c r="M6" s="92">
        <v>1.091393972012916</v>
      </c>
      <c r="N6" s="92">
        <v>1.136550053821312</v>
      </c>
      <c r="O6" s="86">
        <f t="shared" si="3"/>
        <v>2.8224375496854748E-4</v>
      </c>
      <c r="P6" s="86">
        <f t="shared" si="4"/>
        <v>-2.3113514811878844E-5</v>
      </c>
    </row>
    <row r="7" spans="1:16" s="16" customFormat="1" x14ac:dyDescent="0.3">
      <c r="A7" s="19" t="s">
        <v>21</v>
      </c>
      <c r="B7" s="77">
        <v>24033</v>
      </c>
      <c r="C7" s="72">
        <f t="shared" si="0"/>
        <v>318.51800000000003</v>
      </c>
      <c r="D7" s="17">
        <v>321.14299999999997</v>
      </c>
      <c r="E7" s="17">
        <v>334.26799999999997</v>
      </c>
      <c r="F7" s="17">
        <v>343.86500000000001</v>
      </c>
      <c r="G7" s="73">
        <f t="shared" si="2"/>
        <v>1.0795779202431259</v>
      </c>
      <c r="H7" s="17">
        <v>355.49400000000003</v>
      </c>
      <c r="I7" s="78">
        <f t="shared" si="1"/>
        <v>1.1160876308403294</v>
      </c>
      <c r="J7" s="17">
        <v>363.28300000000002</v>
      </c>
      <c r="K7" s="17">
        <v>370.02300000000002</v>
      </c>
      <c r="L7" s="17">
        <v>376.78699999999998</v>
      </c>
      <c r="M7" s="92">
        <v>1.0795779202431259</v>
      </c>
      <c r="N7" s="92">
        <v>1.1160876308403294</v>
      </c>
      <c r="O7" s="86">
        <f t="shared" si="3"/>
        <v>0</v>
      </c>
      <c r="P7" s="86">
        <f t="shared" si="4"/>
        <v>0</v>
      </c>
    </row>
    <row r="8" spans="1:16" s="16" customFormat="1" x14ac:dyDescent="0.3">
      <c r="A8" s="19" t="s">
        <v>58</v>
      </c>
      <c r="B8" s="77">
        <v>51013</v>
      </c>
      <c r="C8" s="72">
        <f t="shared" si="0"/>
        <v>102.01019999999971</v>
      </c>
      <c r="D8" s="17">
        <v>103.21599999999999</v>
      </c>
      <c r="E8" s="17">
        <v>109.245</v>
      </c>
      <c r="F8" s="17">
        <v>117.855</v>
      </c>
      <c r="G8" s="73">
        <f t="shared" si="2"/>
        <v>1.155325643906201</v>
      </c>
      <c r="H8" s="17">
        <v>123.837</v>
      </c>
      <c r="I8" s="78">
        <f t="shared" si="1"/>
        <v>1.21396683861026</v>
      </c>
      <c r="J8" s="17">
        <v>125.837</v>
      </c>
      <c r="K8" s="17">
        <v>131.149</v>
      </c>
      <c r="L8" s="17">
        <v>136.27600000000001</v>
      </c>
      <c r="M8" s="92">
        <v>1.1241722694158187</v>
      </c>
      <c r="N8" s="92">
        <v>1.1771236142707195</v>
      </c>
      <c r="O8" s="87">
        <f t="shared" si="3"/>
        <v>3.1153374490382246E-2</v>
      </c>
      <c r="P8" s="87">
        <f t="shared" si="4"/>
        <v>3.6843224339540459E-2</v>
      </c>
    </row>
    <row r="9" spans="1:16" s="16" customFormat="1" x14ac:dyDescent="0.3">
      <c r="A9" s="19" t="s">
        <v>23</v>
      </c>
      <c r="B9" s="77">
        <v>51059</v>
      </c>
      <c r="C9" s="72">
        <f t="shared" si="0"/>
        <v>401.11059999999907</v>
      </c>
      <c r="D9" s="17">
        <v>403.93599999999998</v>
      </c>
      <c r="E9" s="17">
        <v>418.06299999999999</v>
      </c>
      <c r="F9" s="17">
        <v>433.51499999999999</v>
      </c>
      <c r="G9" s="73">
        <f t="shared" si="2"/>
        <v>1.0807866957392824</v>
      </c>
      <c r="H9" s="17">
        <v>454.93400000000003</v>
      </c>
      <c r="I9" s="78">
        <f t="shared" si="1"/>
        <v>1.1341859327577009</v>
      </c>
      <c r="J9" s="17">
        <v>490.15199999999999</v>
      </c>
      <c r="K9" s="17">
        <v>511.87</v>
      </c>
      <c r="L9" s="17">
        <v>531.83799999999997</v>
      </c>
      <c r="M9" s="92">
        <v>1.1098684772333345</v>
      </c>
      <c r="N9" s="92">
        <v>1.1679418437357536</v>
      </c>
      <c r="O9" s="87">
        <f t="shared" si="3"/>
        <v>-2.908178149405205E-2</v>
      </c>
      <c r="P9" s="87">
        <f t="shared" si="4"/>
        <v>-3.375591097805275E-2</v>
      </c>
    </row>
    <row r="10" spans="1:16" s="16" customFormat="1" x14ac:dyDescent="0.3">
      <c r="A10" s="19" t="s">
        <v>81</v>
      </c>
      <c r="B10" s="77">
        <v>51107</v>
      </c>
      <c r="C10" s="72">
        <f t="shared" si="0"/>
        <v>117.80379999999968</v>
      </c>
      <c r="D10" s="17">
        <v>121.10599999999999</v>
      </c>
      <c r="E10" s="17">
        <v>137.61699999999999</v>
      </c>
      <c r="F10" s="17">
        <v>151.66800000000001</v>
      </c>
      <c r="G10" s="73">
        <f t="shared" si="2"/>
        <v>1.2874627134269048</v>
      </c>
      <c r="H10" s="17">
        <v>165.45099999999999</v>
      </c>
      <c r="I10" s="78">
        <f t="shared" si="1"/>
        <v>1.4044623348313079</v>
      </c>
      <c r="J10" s="17">
        <v>164.328</v>
      </c>
      <c r="K10" s="17">
        <v>167.58799999999999</v>
      </c>
      <c r="L10" s="17">
        <v>169.261</v>
      </c>
      <c r="M10" s="92">
        <v>1.2808270152890504</v>
      </c>
      <c r="N10" s="92">
        <v>1.3471622324247423</v>
      </c>
      <c r="O10" s="87">
        <f t="shared" si="3"/>
        <v>6.6356981378543622E-3</v>
      </c>
      <c r="P10" s="87">
        <f t="shared" si="4"/>
        <v>5.7300102406565578E-2</v>
      </c>
    </row>
    <row r="11" spans="1:16" s="31" customFormat="1" x14ac:dyDescent="0.3">
      <c r="A11" s="19" t="s">
        <v>82</v>
      </c>
      <c r="B11" s="77">
        <v>51153</v>
      </c>
      <c r="C11" s="72">
        <f t="shared" si="0"/>
        <v>141.30740000000014</v>
      </c>
      <c r="D11" s="17">
        <v>142.93</v>
      </c>
      <c r="E11" s="17">
        <v>151.04300000000001</v>
      </c>
      <c r="F11" s="17">
        <v>167.05099999999999</v>
      </c>
      <c r="G11" s="73">
        <f t="shared" si="2"/>
        <v>1.1821815418017727</v>
      </c>
      <c r="H11" s="17">
        <v>176.917</v>
      </c>
      <c r="I11" s="78">
        <f t="shared" si="1"/>
        <v>1.2520009567793322</v>
      </c>
      <c r="J11" s="25">
        <v>181.61500000000001</v>
      </c>
      <c r="K11" s="25">
        <v>187.94</v>
      </c>
      <c r="L11" s="25">
        <v>192.892</v>
      </c>
      <c r="M11" s="92">
        <v>1.1901065914063709</v>
      </c>
      <c r="N11" s="92">
        <v>1.2581652260922371</v>
      </c>
      <c r="O11" s="87">
        <f t="shared" si="3"/>
        <v>-7.9250496045981667E-3</v>
      </c>
      <c r="P11" s="87">
        <f t="shared" si="4"/>
        <v>-6.1642693129049242E-3</v>
      </c>
    </row>
    <row r="12" spans="1:16" s="31" customFormat="1" x14ac:dyDescent="0.3">
      <c r="A12" s="19" t="s">
        <v>77</v>
      </c>
      <c r="B12" s="77">
        <v>51510</v>
      </c>
      <c r="C12" s="72">
        <f t="shared" si="0"/>
        <v>70.297600000000102</v>
      </c>
      <c r="D12" s="17">
        <v>71.191000000000003</v>
      </c>
      <c r="E12" s="17">
        <v>75.658000000000001</v>
      </c>
      <c r="F12" s="17">
        <v>82.724999999999994</v>
      </c>
      <c r="G12" s="73">
        <f t="shared" si="2"/>
        <v>1.1767827066642371</v>
      </c>
      <c r="H12" s="17">
        <v>88.238</v>
      </c>
      <c r="I12" s="78">
        <f t="shared" si="1"/>
        <v>1.2552064366351037</v>
      </c>
      <c r="J12" s="17">
        <v>87.847999999999999</v>
      </c>
      <c r="K12" s="17">
        <v>92.897999999999996</v>
      </c>
      <c r="L12" s="17">
        <v>107.08199999999999</v>
      </c>
      <c r="M12" s="92">
        <v>1.1491232812015406</v>
      </c>
      <c r="N12" s="92">
        <v>1.1966222925278995</v>
      </c>
      <c r="O12" s="87">
        <f t="shared" si="3"/>
        <v>2.7659425462696507E-2</v>
      </c>
      <c r="P12" s="87">
        <f t="shared" si="4"/>
        <v>5.8584144107204139E-2</v>
      </c>
    </row>
    <row r="13" spans="1:16" s="16" customFormat="1" x14ac:dyDescent="0.3">
      <c r="A13" s="19" t="s">
        <v>79</v>
      </c>
      <c r="B13" s="77">
        <v>51600</v>
      </c>
      <c r="C13" s="72">
        <f t="shared" si="0"/>
        <v>8.7882000000000176</v>
      </c>
      <c r="D13" s="17">
        <v>8.9239999999999995</v>
      </c>
      <c r="E13" s="17">
        <v>9.6029999999999998</v>
      </c>
      <c r="F13" s="17">
        <v>11.143000000000001</v>
      </c>
      <c r="G13" s="73">
        <f t="shared" si="2"/>
        <v>1.2679502059579866</v>
      </c>
      <c r="H13" s="17">
        <v>12.052</v>
      </c>
      <c r="I13" s="78">
        <f t="shared" si="1"/>
        <v>1.3713843562959396</v>
      </c>
      <c r="J13" s="17">
        <v>10.198</v>
      </c>
      <c r="K13" s="17">
        <v>10.348000000000001</v>
      </c>
      <c r="L13" s="17">
        <v>10.497999999999999</v>
      </c>
      <c r="M13" s="92">
        <v>1.0848312143796586</v>
      </c>
      <c r="N13" s="92">
        <v>1.1012713722051737</v>
      </c>
      <c r="O13" s="87">
        <f t="shared" si="3"/>
        <v>0.18311899157832801</v>
      </c>
      <c r="P13" s="87">
        <f t="shared" si="4"/>
        <v>0.2701129840907659</v>
      </c>
    </row>
    <row r="14" spans="1:16" s="16" customFormat="1" x14ac:dyDescent="0.3">
      <c r="A14" s="19" t="s">
        <v>8</v>
      </c>
      <c r="B14" s="77">
        <v>51610</v>
      </c>
      <c r="C14" s="72">
        <f t="shared" si="0"/>
        <v>5.5416000000000167</v>
      </c>
      <c r="D14" s="17">
        <v>5.7869999999999999</v>
      </c>
      <c r="E14" s="17">
        <v>7.0140000000000002</v>
      </c>
      <c r="F14" s="17">
        <v>8.6649999999999991</v>
      </c>
      <c r="G14" s="73">
        <f t="shared" si="2"/>
        <v>1.5636278331167845</v>
      </c>
      <c r="H14" s="17">
        <v>10.086</v>
      </c>
      <c r="I14" s="78">
        <f t="shared" si="1"/>
        <v>1.8200519705500162</v>
      </c>
      <c r="J14" s="17">
        <v>7.7</v>
      </c>
      <c r="K14" s="17">
        <v>7.9</v>
      </c>
      <c r="L14" s="17">
        <v>8.1</v>
      </c>
      <c r="M14" s="92">
        <v>1.2873134328358178</v>
      </c>
      <c r="N14" s="92">
        <v>1.3805970149253697</v>
      </c>
      <c r="O14" s="87">
        <f t="shared" si="3"/>
        <v>0.27631440028096677</v>
      </c>
      <c r="P14" s="87">
        <f t="shared" si="4"/>
        <v>0.43945495562464654</v>
      </c>
    </row>
    <row r="15" spans="1:16" s="16" customFormat="1" x14ac:dyDescent="0.3">
      <c r="A15" s="19" t="s">
        <v>12</v>
      </c>
      <c r="B15" s="77">
        <v>51683</v>
      </c>
      <c r="C15" s="72">
        <f t="shared" si="0"/>
        <v>12.68180000000001</v>
      </c>
      <c r="D15" s="17">
        <v>12.749000000000001</v>
      </c>
      <c r="E15" s="17">
        <v>13.085000000000001</v>
      </c>
      <c r="F15" s="17">
        <v>13.867000000000001</v>
      </c>
      <c r="G15" s="73">
        <f t="shared" si="2"/>
        <v>1.0934567648125653</v>
      </c>
      <c r="H15" s="17">
        <v>14.281000000000001</v>
      </c>
      <c r="I15" s="78">
        <f t="shared" si="1"/>
        <v>1.1261019729060535</v>
      </c>
      <c r="J15" s="25">
        <v>15.736000000000001</v>
      </c>
      <c r="K15" s="25">
        <v>16.044</v>
      </c>
      <c r="L15" s="25">
        <v>16.353999999999999</v>
      </c>
      <c r="M15" s="92">
        <v>1.109491751128207</v>
      </c>
      <c r="N15" s="92">
        <v>1.1415254864245004</v>
      </c>
      <c r="O15" s="87">
        <f t="shared" si="3"/>
        <v>-1.6034986315641708E-2</v>
      </c>
      <c r="P15" s="87">
        <f t="shared" si="4"/>
        <v>-1.5423513518446841E-2</v>
      </c>
    </row>
    <row r="16" spans="1:16" s="31" customFormat="1" x14ac:dyDescent="0.3">
      <c r="A16" s="19" t="s">
        <v>83</v>
      </c>
      <c r="B16" s="77">
        <v>51685</v>
      </c>
      <c r="C16" s="72">
        <f t="shared" si="0"/>
        <v>4.4012000000000171</v>
      </c>
      <c r="D16" s="17">
        <v>4.5069999999999997</v>
      </c>
      <c r="E16" s="17">
        <v>5.0359999999999996</v>
      </c>
      <c r="F16" s="17">
        <v>5.0359999999999996</v>
      </c>
      <c r="G16" s="73">
        <f>F16/C16</f>
        <v>1.1442333908933882</v>
      </c>
      <c r="H16" s="17">
        <v>5.0359999999999996</v>
      </c>
      <c r="I16" s="78">
        <f t="shared" si="1"/>
        <v>1.1442333908933882</v>
      </c>
      <c r="J16" s="25">
        <v>5.0359999999999996</v>
      </c>
      <c r="K16" s="25">
        <v>5.0359999999999996</v>
      </c>
      <c r="L16" s="25">
        <v>5.0359999999999996</v>
      </c>
      <c r="M16" s="92">
        <v>1.1442333908933882</v>
      </c>
      <c r="N16" s="92">
        <v>1.1442333908933882</v>
      </c>
      <c r="O16" s="86">
        <f t="shared" si="3"/>
        <v>0</v>
      </c>
      <c r="P16" s="86">
        <f t="shared" si="4"/>
        <v>0</v>
      </c>
    </row>
    <row r="17" spans="1:12" x14ac:dyDescent="0.3">
      <c r="B17" s="1" t="s">
        <v>101</v>
      </c>
      <c r="C17" s="25">
        <f>SUM(C2:C16)</f>
        <v>2018.8055999999976</v>
      </c>
      <c r="D17" s="25">
        <f t="shared" ref="D17:F17" si="5">SUM(D2:D16)</f>
        <v>2042.952</v>
      </c>
      <c r="E17" s="25">
        <f t="shared" si="5"/>
        <v>2163.6840000000002</v>
      </c>
      <c r="F17" s="25">
        <f t="shared" si="5"/>
        <v>2289.5509999999999</v>
      </c>
      <c r="G17" s="88">
        <f>F17/C17</f>
        <v>1.1341116747447118</v>
      </c>
      <c r="H17" s="25">
        <f>SUM(H2:H16)</f>
        <v>2416.4309999999996</v>
      </c>
      <c r="I17" s="89">
        <f t="shared" si="1"/>
        <v>1.196960717763019</v>
      </c>
    </row>
    <row r="18" spans="1:12" x14ac:dyDescent="0.3">
      <c r="B18" s="95" t="s">
        <v>102</v>
      </c>
      <c r="G18" s="93">
        <v>1.1371551433960034</v>
      </c>
      <c r="H18" s="93"/>
      <c r="I18" s="93">
        <v>1.1946793176960024</v>
      </c>
    </row>
    <row r="20" spans="1:12" x14ac:dyDescent="0.3">
      <c r="A20" s="42"/>
      <c r="B20" s="42"/>
    </row>
    <row r="21" spans="1:12" x14ac:dyDescent="0.3">
      <c r="A21" s="42"/>
      <c r="B21" s="42"/>
    </row>
    <row r="22" spans="1:12" x14ac:dyDescent="0.3">
      <c r="A22" s="42"/>
      <c r="B22" s="42"/>
    </row>
    <row r="24" spans="1:12" x14ac:dyDescent="0.3">
      <c r="A24" s="42"/>
      <c r="B24" s="42"/>
    </row>
    <row r="25" spans="1:12" x14ac:dyDescent="0.3">
      <c r="C25" s="17"/>
      <c r="D25" s="17"/>
      <c r="E25" s="17"/>
      <c r="F25" s="17"/>
      <c r="H25" s="17"/>
      <c r="J25" s="17"/>
      <c r="K25" s="17"/>
      <c r="L25" s="17"/>
    </row>
    <row r="26" spans="1:12" x14ac:dyDescent="0.3">
      <c r="C26" s="17"/>
      <c r="D26" s="17"/>
      <c r="E26" s="17"/>
      <c r="F26" s="17"/>
      <c r="H26" s="17"/>
      <c r="J26" s="17"/>
      <c r="K26" s="17"/>
      <c r="L26" s="17"/>
    </row>
  </sheetData>
  <pageMargins left="0.7" right="0.7" top="0.75" bottom="0.75" header="0.3" footer="0.3"/>
  <pageSetup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A3D76-5316-4869-8839-B0C7647F9D38}">
  <dimension ref="A1:L26"/>
  <sheetViews>
    <sheetView workbookViewId="0">
      <selection activeCell="O20" sqref="O20"/>
    </sheetView>
  </sheetViews>
  <sheetFormatPr defaultRowHeight="13" x14ac:dyDescent="0.3"/>
  <cols>
    <col min="1" max="1" width="18.90625" style="1" bestFit="1" customWidth="1"/>
    <col min="2" max="2" width="5.26953125" style="1" customWidth="1"/>
    <col min="3" max="6" width="8.81640625" style="1" customWidth="1"/>
    <col min="7" max="7" width="8.81640625" style="79" customWidth="1"/>
    <col min="8" max="11" width="8.81640625" style="1" customWidth="1"/>
    <col min="12" max="12" width="8.54296875" style="1" customWidth="1"/>
    <col min="13" max="204" width="8.7265625" style="1"/>
    <col min="205" max="205" width="11" style="1" customWidth="1"/>
    <col min="206" max="206" width="0.54296875" style="1" customWidth="1"/>
    <col min="207" max="207" width="26.26953125" style="1" customWidth="1"/>
    <col min="208" max="213" width="0" style="1" hidden="1" customWidth="1"/>
    <col min="214" max="214" width="9" style="1" customWidth="1"/>
    <col min="215" max="220" width="8.81640625" style="1" customWidth="1"/>
    <col min="221" max="221" width="8.54296875" style="1" customWidth="1"/>
    <col min="222" max="222" width="8.7265625" style="1"/>
    <col min="223" max="223" width="9.81640625" style="1" customWidth="1"/>
    <col min="224" max="224" width="13.7265625" style="1" customWidth="1"/>
    <col min="225" max="225" width="12" style="1" customWidth="1"/>
    <col min="226" max="226" width="8.7265625" style="1"/>
    <col min="227" max="227" width="19.1796875" style="1" customWidth="1"/>
    <col min="228" max="228" width="13.81640625" style="1" customWidth="1"/>
    <col min="229" max="229" width="11.7265625" style="1" customWidth="1"/>
    <col min="230" max="230" width="26.26953125" style="1" customWidth="1"/>
    <col min="231" max="239" width="10.7265625" style="1" customWidth="1"/>
    <col min="240" max="460" width="8.7265625" style="1"/>
    <col min="461" max="461" width="11" style="1" customWidth="1"/>
    <col min="462" max="462" width="0.54296875" style="1" customWidth="1"/>
    <col min="463" max="463" width="26.26953125" style="1" customWidth="1"/>
    <col min="464" max="469" width="0" style="1" hidden="1" customWidth="1"/>
    <col min="470" max="470" width="9" style="1" customWidth="1"/>
    <col min="471" max="476" width="8.81640625" style="1" customWidth="1"/>
    <col min="477" max="477" width="8.54296875" style="1" customWidth="1"/>
    <col min="478" max="478" width="8.7265625" style="1"/>
    <col min="479" max="479" width="9.81640625" style="1" customWidth="1"/>
    <col min="480" max="480" width="13.7265625" style="1" customWidth="1"/>
    <col min="481" max="481" width="12" style="1" customWidth="1"/>
    <col min="482" max="482" width="8.7265625" style="1"/>
    <col min="483" max="483" width="19.1796875" style="1" customWidth="1"/>
    <col min="484" max="484" width="13.81640625" style="1" customWidth="1"/>
    <col min="485" max="485" width="11.7265625" style="1" customWidth="1"/>
    <col min="486" max="486" width="26.26953125" style="1" customWidth="1"/>
    <col min="487" max="495" width="10.7265625" style="1" customWidth="1"/>
    <col min="496" max="716" width="8.7265625" style="1"/>
    <col min="717" max="717" width="11" style="1" customWidth="1"/>
    <col min="718" max="718" width="0.54296875" style="1" customWidth="1"/>
    <col min="719" max="719" width="26.26953125" style="1" customWidth="1"/>
    <col min="720" max="725" width="0" style="1" hidden="1" customWidth="1"/>
    <col min="726" max="726" width="9" style="1" customWidth="1"/>
    <col min="727" max="732" width="8.81640625" style="1" customWidth="1"/>
    <col min="733" max="733" width="8.54296875" style="1" customWidth="1"/>
    <col min="734" max="734" width="8.7265625" style="1"/>
    <col min="735" max="735" width="9.81640625" style="1" customWidth="1"/>
    <col min="736" max="736" width="13.7265625" style="1" customWidth="1"/>
    <col min="737" max="737" width="12" style="1" customWidth="1"/>
    <col min="738" max="738" width="8.7265625" style="1"/>
    <col min="739" max="739" width="19.1796875" style="1" customWidth="1"/>
    <col min="740" max="740" width="13.81640625" style="1" customWidth="1"/>
    <col min="741" max="741" width="11.7265625" style="1" customWidth="1"/>
    <col min="742" max="742" width="26.26953125" style="1" customWidth="1"/>
    <col min="743" max="751" width="10.7265625" style="1" customWidth="1"/>
    <col min="752" max="972" width="8.7265625" style="1"/>
    <col min="973" max="973" width="11" style="1" customWidth="1"/>
    <col min="974" max="974" width="0.54296875" style="1" customWidth="1"/>
    <col min="975" max="975" width="26.26953125" style="1" customWidth="1"/>
    <col min="976" max="981" width="0" style="1" hidden="1" customWidth="1"/>
    <col min="982" max="982" width="9" style="1" customWidth="1"/>
    <col min="983" max="988" width="8.81640625" style="1" customWidth="1"/>
    <col min="989" max="989" width="8.54296875" style="1" customWidth="1"/>
    <col min="990" max="990" width="8.7265625" style="1"/>
    <col min="991" max="991" width="9.81640625" style="1" customWidth="1"/>
    <col min="992" max="992" width="13.7265625" style="1" customWidth="1"/>
    <col min="993" max="993" width="12" style="1" customWidth="1"/>
    <col min="994" max="994" width="8.7265625" style="1"/>
    <col min="995" max="995" width="19.1796875" style="1" customWidth="1"/>
    <col min="996" max="996" width="13.81640625" style="1" customWidth="1"/>
    <col min="997" max="997" width="11.7265625" style="1" customWidth="1"/>
    <col min="998" max="998" width="26.26953125" style="1" customWidth="1"/>
    <col min="999" max="1007" width="10.7265625" style="1" customWidth="1"/>
    <col min="1008" max="1228" width="8.7265625" style="1"/>
    <col min="1229" max="1229" width="11" style="1" customWidth="1"/>
    <col min="1230" max="1230" width="0.54296875" style="1" customWidth="1"/>
    <col min="1231" max="1231" width="26.26953125" style="1" customWidth="1"/>
    <col min="1232" max="1237" width="0" style="1" hidden="1" customWidth="1"/>
    <col min="1238" max="1238" width="9" style="1" customWidth="1"/>
    <col min="1239" max="1244" width="8.81640625" style="1" customWidth="1"/>
    <col min="1245" max="1245" width="8.54296875" style="1" customWidth="1"/>
    <col min="1246" max="1246" width="8.7265625" style="1"/>
    <col min="1247" max="1247" width="9.81640625" style="1" customWidth="1"/>
    <col min="1248" max="1248" width="13.7265625" style="1" customWidth="1"/>
    <col min="1249" max="1249" width="12" style="1" customWidth="1"/>
    <col min="1250" max="1250" width="8.7265625" style="1"/>
    <col min="1251" max="1251" width="19.1796875" style="1" customWidth="1"/>
    <col min="1252" max="1252" width="13.81640625" style="1" customWidth="1"/>
    <col min="1253" max="1253" width="11.7265625" style="1" customWidth="1"/>
    <col min="1254" max="1254" width="26.26953125" style="1" customWidth="1"/>
    <col min="1255" max="1263" width="10.7265625" style="1" customWidth="1"/>
    <col min="1264" max="1484" width="8.7265625" style="1"/>
    <col min="1485" max="1485" width="11" style="1" customWidth="1"/>
    <col min="1486" max="1486" width="0.54296875" style="1" customWidth="1"/>
    <col min="1487" max="1487" width="26.26953125" style="1" customWidth="1"/>
    <col min="1488" max="1493" width="0" style="1" hidden="1" customWidth="1"/>
    <col min="1494" max="1494" width="9" style="1" customWidth="1"/>
    <col min="1495" max="1500" width="8.81640625" style="1" customWidth="1"/>
    <col min="1501" max="1501" width="8.54296875" style="1" customWidth="1"/>
    <col min="1502" max="1502" width="8.7265625" style="1"/>
    <col min="1503" max="1503" width="9.81640625" style="1" customWidth="1"/>
    <col min="1504" max="1504" width="13.7265625" style="1" customWidth="1"/>
    <col min="1505" max="1505" width="12" style="1" customWidth="1"/>
    <col min="1506" max="1506" width="8.7265625" style="1"/>
    <col min="1507" max="1507" width="19.1796875" style="1" customWidth="1"/>
    <col min="1508" max="1508" width="13.81640625" style="1" customWidth="1"/>
    <col min="1509" max="1509" width="11.7265625" style="1" customWidth="1"/>
    <col min="1510" max="1510" width="26.26953125" style="1" customWidth="1"/>
    <col min="1511" max="1519" width="10.7265625" style="1" customWidth="1"/>
    <col min="1520" max="1740" width="8.7265625" style="1"/>
    <col min="1741" max="1741" width="11" style="1" customWidth="1"/>
    <col min="1742" max="1742" width="0.54296875" style="1" customWidth="1"/>
    <col min="1743" max="1743" width="26.26953125" style="1" customWidth="1"/>
    <col min="1744" max="1749" width="0" style="1" hidden="1" customWidth="1"/>
    <col min="1750" max="1750" width="9" style="1" customWidth="1"/>
    <col min="1751" max="1756" width="8.81640625" style="1" customWidth="1"/>
    <col min="1757" max="1757" width="8.54296875" style="1" customWidth="1"/>
    <col min="1758" max="1758" width="8.7265625" style="1"/>
    <col min="1759" max="1759" width="9.81640625" style="1" customWidth="1"/>
    <col min="1760" max="1760" width="13.7265625" style="1" customWidth="1"/>
    <col min="1761" max="1761" width="12" style="1" customWidth="1"/>
    <col min="1762" max="1762" width="8.7265625" style="1"/>
    <col min="1763" max="1763" width="19.1796875" style="1" customWidth="1"/>
    <col min="1764" max="1764" width="13.81640625" style="1" customWidth="1"/>
    <col min="1765" max="1765" width="11.7265625" style="1" customWidth="1"/>
    <col min="1766" max="1766" width="26.26953125" style="1" customWidth="1"/>
    <col min="1767" max="1775" width="10.7265625" style="1" customWidth="1"/>
    <col min="1776" max="1996" width="8.7265625" style="1"/>
    <col min="1997" max="1997" width="11" style="1" customWidth="1"/>
    <col min="1998" max="1998" width="0.54296875" style="1" customWidth="1"/>
    <col min="1999" max="1999" width="26.26953125" style="1" customWidth="1"/>
    <col min="2000" max="2005" width="0" style="1" hidden="1" customWidth="1"/>
    <col min="2006" max="2006" width="9" style="1" customWidth="1"/>
    <col min="2007" max="2012" width="8.81640625" style="1" customWidth="1"/>
    <col min="2013" max="2013" width="8.54296875" style="1" customWidth="1"/>
    <col min="2014" max="2014" width="8.7265625" style="1"/>
    <col min="2015" max="2015" width="9.81640625" style="1" customWidth="1"/>
    <col min="2016" max="2016" width="13.7265625" style="1" customWidth="1"/>
    <col min="2017" max="2017" width="12" style="1" customWidth="1"/>
    <col min="2018" max="2018" width="8.7265625" style="1"/>
    <col min="2019" max="2019" width="19.1796875" style="1" customWidth="1"/>
    <col min="2020" max="2020" width="13.81640625" style="1" customWidth="1"/>
    <col min="2021" max="2021" width="11.7265625" style="1" customWidth="1"/>
    <col min="2022" max="2022" width="26.26953125" style="1" customWidth="1"/>
    <col min="2023" max="2031" width="10.7265625" style="1" customWidth="1"/>
    <col min="2032" max="2252" width="8.7265625" style="1"/>
    <col min="2253" max="2253" width="11" style="1" customWidth="1"/>
    <col min="2254" max="2254" width="0.54296875" style="1" customWidth="1"/>
    <col min="2255" max="2255" width="26.26953125" style="1" customWidth="1"/>
    <col min="2256" max="2261" width="0" style="1" hidden="1" customWidth="1"/>
    <col min="2262" max="2262" width="9" style="1" customWidth="1"/>
    <col min="2263" max="2268" width="8.81640625" style="1" customWidth="1"/>
    <col min="2269" max="2269" width="8.54296875" style="1" customWidth="1"/>
    <col min="2270" max="2270" width="8.7265625" style="1"/>
    <col min="2271" max="2271" width="9.81640625" style="1" customWidth="1"/>
    <col min="2272" max="2272" width="13.7265625" style="1" customWidth="1"/>
    <col min="2273" max="2273" width="12" style="1" customWidth="1"/>
    <col min="2274" max="2274" width="8.7265625" style="1"/>
    <col min="2275" max="2275" width="19.1796875" style="1" customWidth="1"/>
    <col min="2276" max="2276" width="13.81640625" style="1" customWidth="1"/>
    <col min="2277" max="2277" width="11.7265625" style="1" customWidth="1"/>
    <col min="2278" max="2278" width="26.26953125" style="1" customWidth="1"/>
    <col min="2279" max="2287" width="10.7265625" style="1" customWidth="1"/>
    <col min="2288" max="2508" width="8.7265625" style="1"/>
    <col min="2509" max="2509" width="11" style="1" customWidth="1"/>
    <col min="2510" max="2510" width="0.54296875" style="1" customWidth="1"/>
    <col min="2511" max="2511" width="26.26953125" style="1" customWidth="1"/>
    <col min="2512" max="2517" width="0" style="1" hidden="1" customWidth="1"/>
    <col min="2518" max="2518" width="9" style="1" customWidth="1"/>
    <col min="2519" max="2524" width="8.81640625" style="1" customWidth="1"/>
    <col min="2525" max="2525" width="8.54296875" style="1" customWidth="1"/>
    <col min="2526" max="2526" width="8.7265625" style="1"/>
    <col min="2527" max="2527" width="9.81640625" style="1" customWidth="1"/>
    <col min="2528" max="2528" width="13.7265625" style="1" customWidth="1"/>
    <col min="2529" max="2529" width="12" style="1" customWidth="1"/>
    <col min="2530" max="2530" width="8.7265625" style="1"/>
    <col min="2531" max="2531" width="19.1796875" style="1" customWidth="1"/>
    <col min="2532" max="2532" width="13.81640625" style="1" customWidth="1"/>
    <col min="2533" max="2533" width="11.7265625" style="1" customWidth="1"/>
    <col min="2534" max="2534" width="26.26953125" style="1" customWidth="1"/>
    <col min="2535" max="2543" width="10.7265625" style="1" customWidth="1"/>
    <col min="2544" max="2764" width="8.7265625" style="1"/>
    <col min="2765" max="2765" width="11" style="1" customWidth="1"/>
    <col min="2766" max="2766" width="0.54296875" style="1" customWidth="1"/>
    <col min="2767" max="2767" width="26.26953125" style="1" customWidth="1"/>
    <col min="2768" max="2773" width="0" style="1" hidden="1" customWidth="1"/>
    <col min="2774" max="2774" width="9" style="1" customWidth="1"/>
    <col min="2775" max="2780" width="8.81640625" style="1" customWidth="1"/>
    <col min="2781" max="2781" width="8.54296875" style="1" customWidth="1"/>
    <col min="2782" max="2782" width="8.7265625" style="1"/>
    <col min="2783" max="2783" width="9.81640625" style="1" customWidth="1"/>
    <col min="2784" max="2784" width="13.7265625" style="1" customWidth="1"/>
    <col min="2785" max="2785" width="12" style="1" customWidth="1"/>
    <col min="2786" max="2786" width="8.7265625" style="1"/>
    <col min="2787" max="2787" width="19.1796875" style="1" customWidth="1"/>
    <col min="2788" max="2788" width="13.81640625" style="1" customWidth="1"/>
    <col min="2789" max="2789" width="11.7265625" style="1" customWidth="1"/>
    <col min="2790" max="2790" width="26.26953125" style="1" customWidth="1"/>
    <col min="2791" max="2799" width="10.7265625" style="1" customWidth="1"/>
    <col min="2800" max="3020" width="8.7265625" style="1"/>
    <col min="3021" max="3021" width="11" style="1" customWidth="1"/>
    <col min="3022" max="3022" width="0.54296875" style="1" customWidth="1"/>
    <col min="3023" max="3023" width="26.26953125" style="1" customWidth="1"/>
    <col min="3024" max="3029" width="0" style="1" hidden="1" customWidth="1"/>
    <col min="3030" max="3030" width="9" style="1" customWidth="1"/>
    <col min="3031" max="3036" width="8.81640625" style="1" customWidth="1"/>
    <col min="3037" max="3037" width="8.54296875" style="1" customWidth="1"/>
    <col min="3038" max="3038" width="8.7265625" style="1"/>
    <col min="3039" max="3039" width="9.81640625" style="1" customWidth="1"/>
    <col min="3040" max="3040" width="13.7265625" style="1" customWidth="1"/>
    <col min="3041" max="3041" width="12" style="1" customWidth="1"/>
    <col min="3042" max="3042" width="8.7265625" style="1"/>
    <col min="3043" max="3043" width="19.1796875" style="1" customWidth="1"/>
    <col min="3044" max="3044" width="13.81640625" style="1" customWidth="1"/>
    <col min="3045" max="3045" width="11.7265625" style="1" customWidth="1"/>
    <col min="3046" max="3046" width="26.26953125" style="1" customWidth="1"/>
    <col min="3047" max="3055" width="10.7265625" style="1" customWidth="1"/>
    <col min="3056" max="3276" width="8.7265625" style="1"/>
    <col min="3277" max="3277" width="11" style="1" customWidth="1"/>
    <col min="3278" max="3278" width="0.54296875" style="1" customWidth="1"/>
    <col min="3279" max="3279" width="26.26953125" style="1" customWidth="1"/>
    <col min="3280" max="3285" width="0" style="1" hidden="1" customWidth="1"/>
    <col min="3286" max="3286" width="9" style="1" customWidth="1"/>
    <col min="3287" max="3292" width="8.81640625" style="1" customWidth="1"/>
    <col min="3293" max="3293" width="8.54296875" style="1" customWidth="1"/>
    <col min="3294" max="3294" width="8.7265625" style="1"/>
    <col min="3295" max="3295" width="9.81640625" style="1" customWidth="1"/>
    <col min="3296" max="3296" width="13.7265625" style="1" customWidth="1"/>
    <col min="3297" max="3297" width="12" style="1" customWidth="1"/>
    <col min="3298" max="3298" width="8.7265625" style="1"/>
    <col min="3299" max="3299" width="19.1796875" style="1" customWidth="1"/>
    <col min="3300" max="3300" width="13.81640625" style="1" customWidth="1"/>
    <col min="3301" max="3301" width="11.7265625" style="1" customWidth="1"/>
    <col min="3302" max="3302" width="26.26953125" style="1" customWidth="1"/>
    <col min="3303" max="3311" width="10.7265625" style="1" customWidth="1"/>
    <col min="3312" max="3532" width="8.7265625" style="1"/>
    <col min="3533" max="3533" width="11" style="1" customWidth="1"/>
    <col min="3534" max="3534" width="0.54296875" style="1" customWidth="1"/>
    <col min="3535" max="3535" width="26.26953125" style="1" customWidth="1"/>
    <col min="3536" max="3541" width="0" style="1" hidden="1" customWidth="1"/>
    <col min="3542" max="3542" width="9" style="1" customWidth="1"/>
    <col min="3543" max="3548" width="8.81640625" style="1" customWidth="1"/>
    <col min="3549" max="3549" width="8.54296875" style="1" customWidth="1"/>
    <col min="3550" max="3550" width="8.7265625" style="1"/>
    <col min="3551" max="3551" width="9.81640625" style="1" customWidth="1"/>
    <col min="3552" max="3552" width="13.7265625" style="1" customWidth="1"/>
    <col min="3553" max="3553" width="12" style="1" customWidth="1"/>
    <col min="3554" max="3554" width="8.7265625" style="1"/>
    <col min="3555" max="3555" width="19.1796875" style="1" customWidth="1"/>
    <col min="3556" max="3556" width="13.81640625" style="1" customWidth="1"/>
    <col min="3557" max="3557" width="11.7265625" style="1" customWidth="1"/>
    <col min="3558" max="3558" width="26.26953125" style="1" customWidth="1"/>
    <col min="3559" max="3567" width="10.7265625" style="1" customWidth="1"/>
    <col min="3568" max="3788" width="8.7265625" style="1"/>
    <col min="3789" max="3789" width="11" style="1" customWidth="1"/>
    <col min="3790" max="3790" width="0.54296875" style="1" customWidth="1"/>
    <col min="3791" max="3791" width="26.26953125" style="1" customWidth="1"/>
    <col min="3792" max="3797" width="0" style="1" hidden="1" customWidth="1"/>
    <col min="3798" max="3798" width="9" style="1" customWidth="1"/>
    <col min="3799" max="3804" width="8.81640625" style="1" customWidth="1"/>
    <col min="3805" max="3805" width="8.54296875" style="1" customWidth="1"/>
    <col min="3806" max="3806" width="8.7265625" style="1"/>
    <col min="3807" max="3807" width="9.81640625" style="1" customWidth="1"/>
    <col min="3808" max="3808" width="13.7265625" style="1" customWidth="1"/>
    <col min="3809" max="3809" width="12" style="1" customWidth="1"/>
    <col min="3810" max="3810" width="8.7265625" style="1"/>
    <col min="3811" max="3811" width="19.1796875" style="1" customWidth="1"/>
    <col min="3812" max="3812" width="13.81640625" style="1" customWidth="1"/>
    <col min="3813" max="3813" width="11.7265625" style="1" customWidth="1"/>
    <col min="3814" max="3814" width="26.26953125" style="1" customWidth="1"/>
    <col min="3815" max="3823" width="10.7265625" style="1" customWidth="1"/>
    <col min="3824" max="4044" width="8.7265625" style="1"/>
    <col min="4045" max="4045" width="11" style="1" customWidth="1"/>
    <col min="4046" max="4046" width="0.54296875" style="1" customWidth="1"/>
    <col min="4047" max="4047" width="26.26953125" style="1" customWidth="1"/>
    <col min="4048" max="4053" width="0" style="1" hidden="1" customWidth="1"/>
    <col min="4054" max="4054" width="9" style="1" customWidth="1"/>
    <col min="4055" max="4060" width="8.81640625" style="1" customWidth="1"/>
    <col min="4061" max="4061" width="8.54296875" style="1" customWidth="1"/>
    <col min="4062" max="4062" width="8.7265625" style="1"/>
    <col min="4063" max="4063" width="9.81640625" style="1" customWidth="1"/>
    <col min="4064" max="4064" width="13.7265625" style="1" customWidth="1"/>
    <col min="4065" max="4065" width="12" style="1" customWidth="1"/>
    <col min="4066" max="4066" width="8.7265625" style="1"/>
    <col min="4067" max="4067" width="19.1796875" style="1" customWidth="1"/>
    <col min="4068" max="4068" width="13.81640625" style="1" customWidth="1"/>
    <col min="4069" max="4069" width="11.7265625" style="1" customWidth="1"/>
    <col min="4070" max="4070" width="26.26953125" style="1" customWidth="1"/>
    <col min="4071" max="4079" width="10.7265625" style="1" customWidth="1"/>
    <col min="4080" max="4300" width="8.7265625" style="1"/>
    <col min="4301" max="4301" width="11" style="1" customWidth="1"/>
    <col min="4302" max="4302" width="0.54296875" style="1" customWidth="1"/>
    <col min="4303" max="4303" width="26.26953125" style="1" customWidth="1"/>
    <col min="4304" max="4309" width="0" style="1" hidden="1" customWidth="1"/>
    <col min="4310" max="4310" width="9" style="1" customWidth="1"/>
    <col min="4311" max="4316" width="8.81640625" style="1" customWidth="1"/>
    <col min="4317" max="4317" width="8.54296875" style="1" customWidth="1"/>
    <col min="4318" max="4318" width="8.7265625" style="1"/>
    <col min="4319" max="4319" width="9.81640625" style="1" customWidth="1"/>
    <col min="4320" max="4320" width="13.7265625" style="1" customWidth="1"/>
    <col min="4321" max="4321" width="12" style="1" customWidth="1"/>
    <col min="4322" max="4322" width="8.7265625" style="1"/>
    <col min="4323" max="4323" width="19.1796875" style="1" customWidth="1"/>
    <col min="4324" max="4324" width="13.81640625" style="1" customWidth="1"/>
    <col min="4325" max="4325" width="11.7265625" style="1" customWidth="1"/>
    <col min="4326" max="4326" width="26.26953125" style="1" customWidth="1"/>
    <col min="4327" max="4335" width="10.7265625" style="1" customWidth="1"/>
    <col min="4336" max="4556" width="8.7265625" style="1"/>
    <col min="4557" max="4557" width="11" style="1" customWidth="1"/>
    <col min="4558" max="4558" width="0.54296875" style="1" customWidth="1"/>
    <col min="4559" max="4559" width="26.26953125" style="1" customWidth="1"/>
    <col min="4560" max="4565" width="0" style="1" hidden="1" customWidth="1"/>
    <col min="4566" max="4566" width="9" style="1" customWidth="1"/>
    <col min="4567" max="4572" width="8.81640625" style="1" customWidth="1"/>
    <col min="4573" max="4573" width="8.54296875" style="1" customWidth="1"/>
    <col min="4574" max="4574" width="8.7265625" style="1"/>
    <col min="4575" max="4575" width="9.81640625" style="1" customWidth="1"/>
    <col min="4576" max="4576" width="13.7265625" style="1" customWidth="1"/>
    <col min="4577" max="4577" width="12" style="1" customWidth="1"/>
    <col min="4578" max="4578" width="8.7265625" style="1"/>
    <col min="4579" max="4579" width="19.1796875" style="1" customWidth="1"/>
    <col min="4580" max="4580" width="13.81640625" style="1" customWidth="1"/>
    <col min="4581" max="4581" width="11.7265625" style="1" customWidth="1"/>
    <col min="4582" max="4582" width="26.26953125" style="1" customWidth="1"/>
    <col min="4583" max="4591" width="10.7265625" style="1" customWidth="1"/>
    <col min="4592" max="4812" width="8.7265625" style="1"/>
    <col min="4813" max="4813" width="11" style="1" customWidth="1"/>
    <col min="4814" max="4814" width="0.54296875" style="1" customWidth="1"/>
    <col min="4815" max="4815" width="26.26953125" style="1" customWidth="1"/>
    <col min="4816" max="4821" width="0" style="1" hidden="1" customWidth="1"/>
    <col min="4822" max="4822" width="9" style="1" customWidth="1"/>
    <col min="4823" max="4828" width="8.81640625" style="1" customWidth="1"/>
    <col min="4829" max="4829" width="8.54296875" style="1" customWidth="1"/>
    <col min="4830" max="4830" width="8.7265625" style="1"/>
    <col min="4831" max="4831" width="9.81640625" style="1" customWidth="1"/>
    <col min="4832" max="4832" width="13.7265625" style="1" customWidth="1"/>
    <col min="4833" max="4833" width="12" style="1" customWidth="1"/>
    <col min="4834" max="4834" width="8.7265625" style="1"/>
    <col min="4835" max="4835" width="19.1796875" style="1" customWidth="1"/>
    <col min="4836" max="4836" width="13.81640625" style="1" customWidth="1"/>
    <col min="4837" max="4837" width="11.7265625" style="1" customWidth="1"/>
    <col min="4838" max="4838" width="26.26953125" style="1" customWidth="1"/>
    <col min="4839" max="4847" width="10.7265625" style="1" customWidth="1"/>
    <col min="4848" max="5068" width="8.7265625" style="1"/>
    <col min="5069" max="5069" width="11" style="1" customWidth="1"/>
    <col min="5070" max="5070" width="0.54296875" style="1" customWidth="1"/>
    <col min="5071" max="5071" width="26.26953125" style="1" customWidth="1"/>
    <col min="5072" max="5077" width="0" style="1" hidden="1" customWidth="1"/>
    <col min="5078" max="5078" width="9" style="1" customWidth="1"/>
    <col min="5079" max="5084" width="8.81640625" style="1" customWidth="1"/>
    <col min="5085" max="5085" width="8.54296875" style="1" customWidth="1"/>
    <col min="5086" max="5086" width="8.7265625" style="1"/>
    <col min="5087" max="5087" width="9.81640625" style="1" customWidth="1"/>
    <col min="5088" max="5088" width="13.7265625" style="1" customWidth="1"/>
    <col min="5089" max="5089" width="12" style="1" customWidth="1"/>
    <col min="5090" max="5090" width="8.7265625" style="1"/>
    <col min="5091" max="5091" width="19.1796875" style="1" customWidth="1"/>
    <col min="5092" max="5092" width="13.81640625" style="1" customWidth="1"/>
    <col min="5093" max="5093" width="11.7265625" style="1" customWidth="1"/>
    <col min="5094" max="5094" width="26.26953125" style="1" customWidth="1"/>
    <col min="5095" max="5103" width="10.7265625" style="1" customWidth="1"/>
    <col min="5104" max="5324" width="8.7265625" style="1"/>
    <col min="5325" max="5325" width="11" style="1" customWidth="1"/>
    <col min="5326" max="5326" width="0.54296875" style="1" customWidth="1"/>
    <col min="5327" max="5327" width="26.26953125" style="1" customWidth="1"/>
    <col min="5328" max="5333" width="0" style="1" hidden="1" customWidth="1"/>
    <col min="5334" max="5334" width="9" style="1" customWidth="1"/>
    <col min="5335" max="5340" width="8.81640625" style="1" customWidth="1"/>
    <col min="5341" max="5341" width="8.54296875" style="1" customWidth="1"/>
    <col min="5342" max="5342" width="8.7265625" style="1"/>
    <col min="5343" max="5343" width="9.81640625" style="1" customWidth="1"/>
    <col min="5344" max="5344" width="13.7265625" style="1" customWidth="1"/>
    <col min="5345" max="5345" width="12" style="1" customWidth="1"/>
    <col min="5346" max="5346" width="8.7265625" style="1"/>
    <col min="5347" max="5347" width="19.1796875" style="1" customWidth="1"/>
    <col min="5348" max="5348" width="13.81640625" style="1" customWidth="1"/>
    <col min="5349" max="5349" width="11.7265625" style="1" customWidth="1"/>
    <col min="5350" max="5350" width="26.26953125" style="1" customWidth="1"/>
    <col min="5351" max="5359" width="10.7265625" style="1" customWidth="1"/>
    <col min="5360" max="5580" width="8.7265625" style="1"/>
    <col min="5581" max="5581" width="11" style="1" customWidth="1"/>
    <col min="5582" max="5582" width="0.54296875" style="1" customWidth="1"/>
    <col min="5583" max="5583" width="26.26953125" style="1" customWidth="1"/>
    <col min="5584" max="5589" width="0" style="1" hidden="1" customWidth="1"/>
    <col min="5590" max="5590" width="9" style="1" customWidth="1"/>
    <col min="5591" max="5596" width="8.81640625" style="1" customWidth="1"/>
    <col min="5597" max="5597" width="8.54296875" style="1" customWidth="1"/>
    <col min="5598" max="5598" width="8.7265625" style="1"/>
    <col min="5599" max="5599" width="9.81640625" style="1" customWidth="1"/>
    <col min="5600" max="5600" width="13.7265625" style="1" customWidth="1"/>
    <col min="5601" max="5601" width="12" style="1" customWidth="1"/>
    <col min="5602" max="5602" width="8.7265625" style="1"/>
    <col min="5603" max="5603" width="19.1796875" style="1" customWidth="1"/>
    <col min="5604" max="5604" width="13.81640625" style="1" customWidth="1"/>
    <col min="5605" max="5605" width="11.7265625" style="1" customWidth="1"/>
    <col min="5606" max="5606" width="26.26953125" style="1" customWidth="1"/>
    <col min="5607" max="5615" width="10.7265625" style="1" customWidth="1"/>
    <col min="5616" max="5836" width="8.7265625" style="1"/>
    <col min="5837" max="5837" width="11" style="1" customWidth="1"/>
    <col min="5838" max="5838" width="0.54296875" style="1" customWidth="1"/>
    <col min="5839" max="5839" width="26.26953125" style="1" customWidth="1"/>
    <col min="5840" max="5845" width="0" style="1" hidden="1" customWidth="1"/>
    <col min="5846" max="5846" width="9" style="1" customWidth="1"/>
    <col min="5847" max="5852" width="8.81640625" style="1" customWidth="1"/>
    <col min="5853" max="5853" width="8.54296875" style="1" customWidth="1"/>
    <col min="5854" max="5854" width="8.7265625" style="1"/>
    <col min="5855" max="5855" width="9.81640625" style="1" customWidth="1"/>
    <col min="5856" max="5856" width="13.7265625" style="1" customWidth="1"/>
    <col min="5857" max="5857" width="12" style="1" customWidth="1"/>
    <col min="5858" max="5858" width="8.7265625" style="1"/>
    <col min="5859" max="5859" width="19.1796875" style="1" customWidth="1"/>
    <col min="5860" max="5860" width="13.81640625" style="1" customWidth="1"/>
    <col min="5861" max="5861" width="11.7265625" style="1" customWidth="1"/>
    <col min="5862" max="5862" width="26.26953125" style="1" customWidth="1"/>
    <col min="5863" max="5871" width="10.7265625" style="1" customWidth="1"/>
    <col min="5872" max="6092" width="8.7265625" style="1"/>
    <col min="6093" max="6093" width="11" style="1" customWidth="1"/>
    <col min="6094" max="6094" width="0.54296875" style="1" customWidth="1"/>
    <col min="6095" max="6095" width="26.26953125" style="1" customWidth="1"/>
    <col min="6096" max="6101" width="0" style="1" hidden="1" customWidth="1"/>
    <col min="6102" max="6102" width="9" style="1" customWidth="1"/>
    <col min="6103" max="6108" width="8.81640625" style="1" customWidth="1"/>
    <col min="6109" max="6109" width="8.54296875" style="1" customWidth="1"/>
    <col min="6110" max="6110" width="8.7265625" style="1"/>
    <col min="6111" max="6111" width="9.81640625" style="1" customWidth="1"/>
    <col min="6112" max="6112" width="13.7265625" style="1" customWidth="1"/>
    <col min="6113" max="6113" width="12" style="1" customWidth="1"/>
    <col min="6114" max="6114" width="8.7265625" style="1"/>
    <col min="6115" max="6115" width="19.1796875" style="1" customWidth="1"/>
    <col min="6116" max="6116" width="13.81640625" style="1" customWidth="1"/>
    <col min="6117" max="6117" width="11.7265625" style="1" customWidth="1"/>
    <col min="6118" max="6118" width="26.26953125" style="1" customWidth="1"/>
    <col min="6119" max="6127" width="10.7265625" style="1" customWidth="1"/>
    <col min="6128" max="6348" width="8.7265625" style="1"/>
    <col min="6349" max="6349" width="11" style="1" customWidth="1"/>
    <col min="6350" max="6350" width="0.54296875" style="1" customWidth="1"/>
    <col min="6351" max="6351" width="26.26953125" style="1" customWidth="1"/>
    <col min="6352" max="6357" width="0" style="1" hidden="1" customWidth="1"/>
    <col min="6358" max="6358" width="9" style="1" customWidth="1"/>
    <col min="6359" max="6364" width="8.81640625" style="1" customWidth="1"/>
    <col min="6365" max="6365" width="8.54296875" style="1" customWidth="1"/>
    <col min="6366" max="6366" width="8.7265625" style="1"/>
    <col min="6367" max="6367" width="9.81640625" style="1" customWidth="1"/>
    <col min="6368" max="6368" width="13.7265625" style="1" customWidth="1"/>
    <col min="6369" max="6369" width="12" style="1" customWidth="1"/>
    <col min="6370" max="6370" width="8.7265625" style="1"/>
    <col min="6371" max="6371" width="19.1796875" style="1" customWidth="1"/>
    <col min="6372" max="6372" width="13.81640625" style="1" customWidth="1"/>
    <col min="6373" max="6373" width="11.7265625" style="1" customWidth="1"/>
    <col min="6374" max="6374" width="26.26953125" style="1" customWidth="1"/>
    <col min="6375" max="6383" width="10.7265625" style="1" customWidth="1"/>
    <col min="6384" max="6604" width="8.7265625" style="1"/>
    <col min="6605" max="6605" width="11" style="1" customWidth="1"/>
    <col min="6606" max="6606" width="0.54296875" style="1" customWidth="1"/>
    <col min="6607" max="6607" width="26.26953125" style="1" customWidth="1"/>
    <col min="6608" max="6613" width="0" style="1" hidden="1" customWidth="1"/>
    <col min="6614" max="6614" width="9" style="1" customWidth="1"/>
    <col min="6615" max="6620" width="8.81640625" style="1" customWidth="1"/>
    <col min="6621" max="6621" width="8.54296875" style="1" customWidth="1"/>
    <col min="6622" max="6622" width="8.7265625" style="1"/>
    <col min="6623" max="6623" width="9.81640625" style="1" customWidth="1"/>
    <col min="6624" max="6624" width="13.7265625" style="1" customWidth="1"/>
    <col min="6625" max="6625" width="12" style="1" customWidth="1"/>
    <col min="6626" max="6626" width="8.7265625" style="1"/>
    <col min="6627" max="6627" width="19.1796875" style="1" customWidth="1"/>
    <col min="6628" max="6628" width="13.81640625" style="1" customWidth="1"/>
    <col min="6629" max="6629" width="11.7265625" style="1" customWidth="1"/>
    <col min="6630" max="6630" width="26.26953125" style="1" customWidth="1"/>
    <col min="6631" max="6639" width="10.7265625" style="1" customWidth="1"/>
    <col min="6640" max="6860" width="8.7265625" style="1"/>
    <col min="6861" max="6861" width="11" style="1" customWidth="1"/>
    <col min="6862" max="6862" width="0.54296875" style="1" customWidth="1"/>
    <col min="6863" max="6863" width="26.26953125" style="1" customWidth="1"/>
    <col min="6864" max="6869" width="0" style="1" hidden="1" customWidth="1"/>
    <col min="6870" max="6870" width="9" style="1" customWidth="1"/>
    <col min="6871" max="6876" width="8.81640625" style="1" customWidth="1"/>
    <col min="6877" max="6877" width="8.54296875" style="1" customWidth="1"/>
    <col min="6878" max="6878" width="8.7265625" style="1"/>
    <col min="6879" max="6879" width="9.81640625" style="1" customWidth="1"/>
    <col min="6880" max="6880" width="13.7265625" style="1" customWidth="1"/>
    <col min="6881" max="6881" width="12" style="1" customWidth="1"/>
    <col min="6882" max="6882" width="8.7265625" style="1"/>
    <col min="6883" max="6883" width="19.1796875" style="1" customWidth="1"/>
    <col min="6884" max="6884" width="13.81640625" style="1" customWidth="1"/>
    <col min="6885" max="6885" width="11.7265625" style="1" customWidth="1"/>
    <col min="6886" max="6886" width="26.26953125" style="1" customWidth="1"/>
    <col min="6887" max="6895" width="10.7265625" style="1" customWidth="1"/>
    <col min="6896" max="7116" width="8.7265625" style="1"/>
    <col min="7117" max="7117" width="11" style="1" customWidth="1"/>
    <col min="7118" max="7118" width="0.54296875" style="1" customWidth="1"/>
    <col min="7119" max="7119" width="26.26953125" style="1" customWidth="1"/>
    <col min="7120" max="7125" width="0" style="1" hidden="1" customWidth="1"/>
    <col min="7126" max="7126" width="9" style="1" customWidth="1"/>
    <col min="7127" max="7132" width="8.81640625" style="1" customWidth="1"/>
    <col min="7133" max="7133" width="8.54296875" style="1" customWidth="1"/>
    <col min="7134" max="7134" width="8.7265625" style="1"/>
    <col min="7135" max="7135" width="9.81640625" style="1" customWidth="1"/>
    <col min="7136" max="7136" width="13.7265625" style="1" customWidth="1"/>
    <col min="7137" max="7137" width="12" style="1" customWidth="1"/>
    <col min="7138" max="7138" width="8.7265625" style="1"/>
    <col min="7139" max="7139" width="19.1796875" style="1" customWidth="1"/>
    <col min="7140" max="7140" width="13.81640625" style="1" customWidth="1"/>
    <col min="7141" max="7141" width="11.7265625" style="1" customWidth="1"/>
    <col min="7142" max="7142" width="26.26953125" style="1" customWidth="1"/>
    <col min="7143" max="7151" width="10.7265625" style="1" customWidth="1"/>
    <col min="7152" max="7372" width="8.7265625" style="1"/>
    <col min="7373" max="7373" width="11" style="1" customWidth="1"/>
    <col min="7374" max="7374" width="0.54296875" style="1" customWidth="1"/>
    <col min="7375" max="7375" width="26.26953125" style="1" customWidth="1"/>
    <col min="7376" max="7381" width="0" style="1" hidden="1" customWidth="1"/>
    <col min="7382" max="7382" width="9" style="1" customWidth="1"/>
    <col min="7383" max="7388" width="8.81640625" style="1" customWidth="1"/>
    <col min="7389" max="7389" width="8.54296875" style="1" customWidth="1"/>
    <col min="7390" max="7390" width="8.7265625" style="1"/>
    <col min="7391" max="7391" width="9.81640625" style="1" customWidth="1"/>
    <col min="7392" max="7392" width="13.7265625" style="1" customWidth="1"/>
    <col min="7393" max="7393" width="12" style="1" customWidth="1"/>
    <col min="7394" max="7394" width="8.7265625" style="1"/>
    <col min="7395" max="7395" width="19.1796875" style="1" customWidth="1"/>
    <col min="7396" max="7396" width="13.81640625" style="1" customWidth="1"/>
    <col min="7397" max="7397" width="11.7265625" style="1" customWidth="1"/>
    <col min="7398" max="7398" width="26.26953125" style="1" customWidth="1"/>
    <col min="7399" max="7407" width="10.7265625" style="1" customWidth="1"/>
    <col min="7408" max="7628" width="8.7265625" style="1"/>
    <col min="7629" max="7629" width="11" style="1" customWidth="1"/>
    <col min="7630" max="7630" width="0.54296875" style="1" customWidth="1"/>
    <col min="7631" max="7631" width="26.26953125" style="1" customWidth="1"/>
    <col min="7632" max="7637" width="0" style="1" hidden="1" customWidth="1"/>
    <col min="7638" max="7638" width="9" style="1" customWidth="1"/>
    <col min="7639" max="7644" width="8.81640625" style="1" customWidth="1"/>
    <col min="7645" max="7645" width="8.54296875" style="1" customWidth="1"/>
    <col min="7646" max="7646" width="8.7265625" style="1"/>
    <col min="7647" max="7647" width="9.81640625" style="1" customWidth="1"/>
    <col min="7648" max="7648" width="13.7265625" style="1" customWidth="1"/>
    <col min="7649" max="7649" width="12" style="1" customWidth="1"/>
    <col min="7650" max="7650" width="8.7265625" style="1"/>
    <col min="7651" max="7651" width="19.1796875" style="1" customWidth="1"/>
    <col min="7652" max="7652" width="13.81640625" style="1" customWidth="1"/>
    <col min="7653" max="7653" width="11.7265625" style="1" customWidth="1"/>
    <col min="7654" max="7654" width="26.26953125" style="1" customWidth="1"/>
    <col min="7655" max="7663" width="10.7265625" style="1" customWidth="1"/>
    <col min="7664" max="7884" width="8.7265625" style="1"/>
    <col min="7885" max="7885" width="11" style="1" customWidth="1"/>
    <col min="7886" max="7886" width="0.54296875" style="1" customWidth="1"/>
    <col min="7887" max="7887" width="26.26953125" style="1" customWidth="1"/>
    <col min="7888" max="7893" width="0" style="1" hidden="1" customWidth="1"/>
    <col min="7894" max="7894" width="9" style="1" customWidth="1"/>
    <col min="7895" max="7900" width="8.81640625" style="1" customWidth="1"/>
    <col min="7901" max="7901" width="8.54296875" style="1" customWidth="1"/>
    <col min="7902" max="7902" width="8.7265625" style="1"/>
    <col min="7903" max="7903" width="9.81640625" style="1" customWidth="1"/>
    <col min="7904" max="7904" width="13.7265625" style="1" customWidth="1"/>
    <col min="7905" max="7905" width="12" style="1" customWidth="1"/>
    <col min="7906" max="7906" width="8.7265625" style="1"/>
    <col min="7907" max="7907" width="19.1796875" style="1" customWidth="1"/>
    <col min="7908" max="7908" width="13.81640625" style="1" customWidth="1"/>
    <col min="7909" max="7909" width="11.7265625" style="1" customWidth="1"/>
    <col min="7910" max="7910" width="26.26953125" style="1" customWidth="1"/>
    <col min="7911" max="7919" width="10.7265625" style="1" customWidth="1"/>
    <col min="7920" max="8140" width="8.7265625" style="1"/>
    <col min="8141" max="8141" width="11" style="1" customWidth="1"/>
    <col min="8142" max="8142" width="0.54296875" style="1" customWidth="1"/>
    <col min="8143" max="8143" width="26.26953125" style="1" customWidth="1"/>
    <col min="8144" max="8149" width="0" style="1" hidden="1" customWidth="1"/>
    <col min="8150" max="8150" width="9" style="1" customWidth="1"/>
    <col min="8151" max="8156" width="8.81640625" style="1" customWidth="1"/>
    <col min="8157" max="8157" width="8.54296875" style="1" customWidth="1"/>
    <col min="8158" max="8158" width="8.7265625" style="1"/>
    <col min="8159" max="8159" width="9.81640625" style="1" customWidth="1"/>
    <col min="8160" max="8160" width="13.7265625" style="1" customWidth="1"/>
    <col min="8161" max="8161" width="12" style="1" customWidth="1"/>
    <col min="8162" max="8162" width="8.7265625" style="1"/>
    <col min="8163" max="8163" width="19.1796875" style="1" customWidth="1"/>
    <col min="8164" max="8164" width="13.81640625" style="1" customWidth="1"/>
    <col min="8165" max="8165" width="11.7265625" style="1" customWidth="1"/>
    <col min="8166" max="8166" width="26.26953125" style="1" customWidth="1"/>
    <col min="8167" max="8175" width="10.7265625" style="1" customWidth="1"/>
    <col min="8176" max="8396" width="8.7265625" style="1"/>
    <col min="8397" max="8397" width="11" style="1" customWidth="1"/>
    <col min="8398" max="8398" width="0.54296875" style="1" customWidth="1"/>
    <col min="8399" max="8399" width="26.26953125" style="1" customWidth="1"/>
    <col min="8400" max="8405" width="0" style="1" hidden="1" customWidth="1"/>
    <col min="8406" max="8406" width="9" style="1" customWidth="1"/>
    <col min="8407" max="8412" width="8.81640625" style="1" customWidth="1"/>
    <col min="8413" max="8413" width="8.54296875" style="1" customWidth="1"/>
    <col min="8414" max="8414" width="8.7265625" style="1"/>
    <col min="8415" max="8415" width="9.81640625" style="1" customWidth="1"/>
    <col min="8416" max="8416" width="13.7265625" style="1" customWidth="1"/>
    <col min="8417" max="8417" width="12" style="1" customWidth="1"/>
    <col min="8418" max="8418" width="8.7265625" style="1"/>
    <col min="8419" max="8419" width="19.1796875" style="1" customWidth="1"/>
    <col min="8420" max="8420" width="13.81640625" style="1" customWidth="1"/>
    <col min="8421" max="8421" width="11.7265625" style="1" customWidth="1"/>
    <col min="8422" max="8422" width="26.26953125" style="1" customWidth="1"/>
    <col min="8423" max="8431" width="10.7265625" style="1" customWidth="1"/>
    <col min="8432" max="8652" width="8.7265625" style="1"/>
    <col min="8653" max="8653" width="11" style="1" customWidth="1"/>
    <col min="8654" max="8654" width="0.54296875" style="1" customWidth="1"/>
    <col min="8655" max="8655" width="26.26953125" style="1" customWidth="1"/>
    <col min="8656" max="8661" width="0" style="1" hidden="1" customWidth="1"/>
    <col min="8662" max="8662" width="9" style="1" customWidth="1"/>
    <col min="8663" max="8668" width="8.81640625" style="1" customWidth="1"/>
    <col min="8669" max="8669" width="8.54296875" style="1" customWidth="1"/>
    <col min="8670" max="8670" width="8.7265625" style="1"/>
    <col min="8671" max="8671" width="9.81640625" style="1" customWidth="1"/>
    <col min="8672" max="8672" width="13.7265625" style="1" customWidth="1"/>
    <col min="8673" max="8673" width="12" style="1" customWidth="1"/>
    <col min="8674" max="8674" width="8.7265625" style="1"/>
    <col min="8675" max="8675" width="19.1796875" style="1" customWidth="1"/>
    <col min="8676" max="8676" width="13.81640625" style="1" customWidth="1"/>
    <col min="8677" max="8677" width="11.7265625" style="1" customWidth="1"/>
    <col min="8678" max="8678" width="26.26953125" style="1" customWidth="1"/>
    <col min="8679" max="8687" width="10.7265625" style="1" customWidth="1"/>
    <col min="8688" max="8908" width="8.7265625" style="1"/>
    <col min="8909" max="8909" width="11" style="1" customWidth="1"/>
    <col min="8910" max="8910" width="0.54296875" style="1" customWidth="1"/>
    <col min="8911" max="8911" width="26.26953125" style="1" customWidth="1"/>
    <col min="8912" max="8917" width="0" style="1" hidden="1" customWidth="1"/>
    <col min="8918" max="8918" width="9" style="1" customWidth="1"/>
    <col min="8919" max="8924" width="8.81640625" style="1" customWidth="1"/>
    <col min="8925" max="8925" width="8.54296875" style="1" customWidth="1"/>
    <col min="8926" max="8926" width="8.7265625" style="1"/>
    <col min="8927" max="8927" width="9.81640625" style="1" customWidth="1"/>
    <col min="8928" max="8928" width="13.7265625" style="1" customWidth="1"/>
    <col min="8929" max="8929" width="12" style="1" customWidth="1"/>
    <col min="8930" max="8930" width="8.7265625" style="1"/>
    <col min="8931" max="8931" width="19.1796875" style="1" customWidth="1"/>
    <col min="8932" max="8932" width="13.81640625" style="1" customWidth="1"/>
    <col min="8933" max="8933" width="11.7265625" style="1" customWidth="1"/>
    <col min="8934" max="8934" width="26.26953125" style="1" customWidth="1"/>
    <col min="8935" max="8943" width="10.7265625" style="1" customWidth="1"/>
    <col min="8944" max="9164" width="8.7265625" style="1"/>
    <col min="9165" max="9165" width="11" style="1" customWidth="1"/>
    <col min="9166" max="9166" width="0.54296875" style="1" customWidth="1"/>
    <col min="9167" max="9167" width="26.26953125" style="1" customWidth="1"/>
    <col min="9168" max="9173" width="0" style="1" hidden="1" customWidth="1"/>
    <col min="9174" max="9174" width="9" style="1" customWidth="1"/>
    <col min="9175" max="9180" width="8.81640625" style="1" customWidth="1"/>
    <col min="9181" max="9181" width="8.54296875" style="1" customWidth="1"/>
    <col min="9182" max="9182" width="8.7265625" style="1"/>
    <col min="9183" max="9183" width="9.81640625" style="1" customWidth="1"/>
    <col min="9184" max="9184" width="13.7265625" style="1" customWidth="1"/>
    <col min="9185" max="9185" width="12" style="1" customWidth="1"/>
    <col min="9186" max="9186" width="8.7265625" style="1"/>
    <col min="9187" max="9187" width="19.1796875" style="1" customWidth="1"/>
    <col min="9188" max="9188" width="13.81640625" style="1" customWidth="1"/>
    <col min="9189" max="9189" width="11.7265625" style="1" customWidth="1"/>
    <col min="9190" max="9190" width="26.26953125" style="1" customWidth="1"/>
    <col min="9191" max="9199" width="10.7265625" style="1" customWidth="1"/>
    <col min="9200" max="9420" width="8.7265625" style="1"/>
    <col min="9421" max="9421" width="11" style="1" customWidth="1"/>
    <col min="9422" max="9422" width="0.54296875" style="1" customWidth="1"/>
    <col min="9423" max="9423" width="26.26953125" style="1" customWidth="1"/>
    <col min="9424" max="9429" width="0" style="1" hidden="1" customWidth="1"/>
    <col min="9430" max="9430" width="9" style="1" customWidth="1"/>
    <col min="9431" max="9436" width="8.81640625" style="1" customWidth="1"/>
    <col min="9437" max="9437" width="8.54296875" style="1" customWidth="1"/>
    <col min="9438" max="9438" width="8.7265625" style="1"/>
    <col min="9439" max="9439" width="9.81640625" style="1" customWidth="1"/>
    <col min="9440" max="9440" width="13.7265625" style="1" customWidth="1"/>
    <col min="9441" max="9441" width="12" style="1" customWidth="1"/>
    <col min="9442" max="9442" width="8.7265625" style="1"/>
    <col min="9443" max="9443" width="19.1796875" style="1" customWidth="1"/>
    <col min="9444" max="9444" width="13.81640625" style="1" customWidth="1"/>
    <col min="9445" max="9445" width="11.7265625" style="1" customWidth="1"/>
    <col min="9446" max="9446" width="26.26953125" style="1" customWidth="1"/>
    <col min="9447" max="9455" width="10.7265625" style="1" customWidth="1"/>
    <col min="9456" max="9676" width="8.7265625" style="1"/>
    <col min="9677" max="9677" width="11" style="1" customWidth="1"/>
    <col min="9678" max="9678" width="0.54296875" style="1" customWidth="1"/>
    <col min="9679" max="9679" width="26.26953125" style="1" customWidth="1"/>
    <col min="9680" max="9685" width="0" style="1" hidden="1" customWidth="1"/>
    <col min="9686" max="9686" width="9" style="1" customWidth="1"/>
    <col min="9687" max="9692" width="8.81640625" style="1" customWidth="1"/>
    <col min="9693" max="9693" width="8.54296875" style="1" customWidth="1"/>
    <col min="9694" max="9694" width="8.7265625" style="1"/>
    <col min="9695" max="9695" width="9.81640625" style="1" customWidth="1"/>
    <col min="9696" max="9696" width="13.7265625" style="1" customWidth="1"/>
    <col min="9697" max="9697" width="12" style="1" customWidth="1"/>
    <col min="9698" max="9698" width="8.7265625" style="1"/>
    <col min="9699" max="9699" width="19.1796875" style="1" customWidth="1"/>
    <col min="9700" max="9700" width="13.81640625" style="1" customWidth="1"/>
    <col min="9701" max="9701" width="11.7265625" style="1" customWidth="1"/>
    <col min="9702" max="9702" width="26.26953125" style="1" customWidth="1"/>
    <col min="9703" max="9711" width="10.7265625" style="1" customWidth="1"/>
    <col min="9712" max="9932" width="8.7265625" style="1"/>
    <col min="9933" max="9933" width="11" style="1" customWidth="1"/>
    <col min="9934" max="9934" width="0.54296875" style="1" customWidth="1"/>
    <col min="9935" max="9935" width="26.26953125" style="1" customWidth="1"/>
    <col min="9936" max="9941" width="0" style="1" hidden="1" customWidth="1"/>
    <col min="9942" max="9942" width="9" style="1" customWidth="1"/>
    <col min="9943" max="9948" width="8.81640625" style="1" customWidth="1"/>
    <col min="9949" max="9949" width="8.54296875" style="1" customWidth="1"/>
    <col min="9950" max="9950" width="8.7265625" style="1"/>
    <col min="9951" max="9951" width="9.81640625" style="1" customWidth="1"/>
    <col min="9952" max="9952" width="13.7265625" style="1" customWidth="1"/>
    <col min="9953" max="9953" width="12" style="1" customWidth="1"/>
    <col min="9954" max="9954" width="8.7265625" style="1"/>
    <col min="9955" max="9955" width="19.1796875" style="1" customWidth="1"/>
    <col min="9956" max="9956" width="13.81640625" style="1" customWidth="1"/>
    <col min="9957" max="9957" width="11.7265625" style="1" customWidth="1"/>
    <col min="9958" max="9958" width="26.26953125" style="1" customWidth="1"/>
    <col min="9959" max="9967" width="10.7265625" style="1" customWidth="1"/>
    <col min="9968" max="10188" width="8.7265625" style="1"/>
    <col min="10189" max="10189" width="11" style="1" customWidth="1"/>
    <col min="10190" max="10190" width="0.54296875" style="1" customWidth="1"/>
    <col min="10191" max="10191" width="26.26953125" style="1" customWidth="1"/>
    <col min="10192" max="10197" width="0" style="1" hidden="1" customWidth="1"/>
    <col min="10198" max="10198" width="9" style="1" customWidth="1"/>
    <col min="10199" max="10204" width="8.81640625" style="1" customWidth="1"/>
    <col min="10205" max="10205" width="8.54296875" style="1" customWidth="1"/>
    <col min="10206" max="10206" width="8.7265625" style="1"/>
    <col min="10207" max="10207" width="9.81640625" style="1" customWidth="1"/>
    <col min="10208" max="10208" width="13.7265625" style="1" customWidth="1"/>
    <col min="10209" max="10209" width="12" style="1" customWidth="1"/>
    <col min="10210" max="10210" width="8.7265625" style="1"/>
    <col min="10211" max="10211" width="19.1796875" style="1" customWidth="1"/>
    <col min="10212" max="10212" width="13.81640625" style="1" customWidth="1"/>
    <col min="10213" max="10213" width="11.7265625" style="1" customWidth="1"/>
    <col min="10214" max="10214" width="26.26953125" style="1" customWidth="1"/>
    <col min="10215" max="10223" width="10.7265625" style="1" customWidth="1"/>
    <col min="10224" max="10444" width="8.7265625" style="1"/>
    <col min="10445" max="10445" width="11" style="1" customWidth="1"/>
    <col min="10446" max="10446" width="0.54296875" style="1" customWidth="1"/>
    <col min="10447" max="10447" width="26.26953125" style="1" customWidth="1"/>
    <col min="10448" max="10453" width="0" style="1" hidden="1" customWidth="1"/>
    <col min="10454" max="10454" width="9" style="1" customWidth="1"/>
    <col min="10455" max="10460" width="8.81640625" style="1" customWidth="1"/>
    <col min="10461" max="10461" width="8.54296875" style="1" customWidth="1"/>
    <col min="10462" max="10462" width="8.7265625" style="1"/>
    <col min="10463" max="10463" width="9.81640625" style="1" customWidth="1"/>
    <col min="10464" max="10464" width="13.7265625" style="1" customWidth="1"/>
    <col min="10465" max="10465" width="12" style="1" customWidth="1"/>
    <col min="10466" max="10466" width="8.7265625" style="1"/>
    <col min="10467" max="10467" width="19.1796875" style="1" customWidth="1"/>
    <col min="10468" max="10468" width="13.81640625" style="1" customWidth="1"/>
    <col min="10469" max="10469" width="11.7265625" style="1" customWidth="1"/>
    <col min="10470" max="10470" width="26.26953125" style="1" customWidth="1"/>
    <col min="10471" max="10479" width="10.7265625" style="1" customWidth="1"/>
    <col min="10480" max="10700" width="8.7265625" style="1"/>
    <col min="10701" max="10701" width="11" style="1" customWidth="1"/>
    <col min="10702" max="10702" width="0.54296875" style="1" customWidth="1"/>
    <col min="10703" max="10703" width="26.26953125" style="1" customWidth="1"/>
    <col min="10704" max="10709" width="0" style="1" hidden="1" customWidth="1"/>
    <col min="10710" max="10710" width="9" style="1" customWidth="1"/>
    <col min="10711" max="10716" width="8.81640625" style="1" customWidth="1"/>
    <col min="10717" max="10717" width="8.54296875" style="1" customWidth="1"/>
    <col min="10718" max="10718" width="8.7265625" style="1"/>
    <col min="10719" max="10719" width="9.81640625" style="1" customWidth="1"/>
    <col min="10720" max="10720" width="13.7265625" style="1" customWidth="1"/>
    <col min="10721" max="10721" width="12" style="1" customWidth="1"/>
    <col min="10722" max="10722" width="8.7265625" style="1"/>
    <col min="10723" max="10723" width="19.1796875" style="1" customWidth="1"/>
    <col min="10724" max="10724" width="13.81640625" style="1" customWidth="1"/>
    <col min="10725" max="10725" width="11.7265625" style="1" customWidth="1"/>
    <col min="10726" max="10726" width="26.26953125" style="1" customWidth="1"/>
    <col min="10727" max="10735" width="10.7265625" style="1" customWidth="1"/>
    <col min="10736" max="10956" width="8.7265625" style="1"/>
    <col min="10957" max="10957" width="11" style="1" customWidth="1"/>
    <col min="10958" max="10958" width="0.54296875" style="1" customWidth="1"/>
    <col min="10959" max="10959" width="26.26953125" style="1" customWidth="1"/>
    <col min="10960" max="10965" width="0" style="1" hidden="1" customWidth="1"/>
    <col min="10966" max="10966" width="9" style="1" customWidth="1"/>
    <col min="10967" max="10972" width="8.81640625" style="1" customWidth="1"/>
    <col min="10973" max="10973" width="8.54296875" style="1" customWidth="1"/>
    <col min="10974" max="10974" width="8.7265625" style="1"/>
    <col min="10975" max="10975" width="9.81640625" style="1" customWidth="1"/>
    <col min="10976" max="10976" width="13.7265625" style="1" customWidth="1"/>
    <col min="10977" max="10977" width="12" style="1" customWidth="1"/>
    <col min="10978" max="10978" width="8.7265625" style="1"/>
    <col min="10979" max="10979" width="19.1796875" style="1" customWidth="1"/>
    <col min="10980" max="10980" width="13.81640625" style="1" customWidth="1"/>
    <col min="10981" max="10981" width="11.7265625" style="1" customWidth="1"/>
    <col min="10982" max="10982" width="26.26953125" style="1" customWidth="1"/>
    <col min="10983" max="10991" width="10.7265625" style="1" customWidth="1"/>
    <col min="10992" max="11212" width="8.7265625" style="1"/>
    <col min="11213" max="11213" width="11" style="1" customWidth="1"/>
    <col min="11214" max="11214" width="0.54296875" style="1" customWidth="1"/>
    <col min="11215" max="11215" width="26.26953125" style="1" customWidth="1"/>
    <col min="11216" max="11221" width="0" style="1" hidden="1" customWidth="1"/>
    <col min="11222" max="11222" width="9" style="1" customWidth="1"/>
    <col min="11223" max="11228" width="8.81640625" style="1" customWidth="1"/>
    <col min="11229" max="11229" width="8.54296875" style="1" customWidth="1"/>
    <col min="11230" max="11230" width="8.7265625" style="1"/>
    <col min="11231" max="11231" width="9.81640625" style="1" customWidth="1"/>
    <col min="11232" max="11232" width="13.7265625" style="1" customWidth="1"/>
    <col min="11233" max="11233" width="12" style="1" customWidth="1"/>
    <col min="11234" max="11234" width="8.7265625" style="1"/>
    <col min="11235" max="11235" width="19.1796875" style="1" customWidth="1"/>
    <col min="11236" max="11236" width="13.81640625" style="1" customWidth="1"/>
    <col min="11237" max="11237" width="11.7265625" style="1" customWidth="1"/>
    <col min="11238" max="11238" width="26.26953125" style="1" customWidth="1"/>
    <col min="11239" max="11247" width="10.7265625" style="1" customWidth="1"/>
    <col min="11248" max="11468" width="8.7265625" style="1"/>
    <col min="11469" max="11469" width="11" style="1" customWidth="1"/>
    <col min="11470" max="11470" width="0.54296875" style="1" customWidth="1"/>
    <col min="11471" max="11471" width="26.26953125" style="1" customWidth="1"/>
    <col min="11472" max="11477" width="0" style="1" hidden="1" customWidth="1"/>
    <col min="11478" max="11478" width="9" style="1" customWidth="1"/>
    <col min="11479" max="11484" width="8.81640625" style="1" customWidth="1"/>
    <col min="11485" max="11485" width="8.54296875" style="1" customWidth="1"/>
    <col min="11486" max="11486" width="8.7265625" style="1"/>
    <col min="11487" max="11487" width="9.81640625" style="1" customWidth="1"/>
    <col min="11488" max="11488" width="13.7265625" style="1" customWidth="1"/>
    <col min="11489" max="11489" width="12" style="1" customWidth="1"/>
    <col min="11490" max="11490" width="8.7265625" style="1"/>
    <col min="11491" max="11491" width="19.1796875" style="1" customWidth="1"/>
    <col min="11492" max="11492" width="13.81640625" style="1" customWidth="1"/>
    <col min="11493" max="11493" width="11.7265625" style="1" customWidth="1"/>
    <col min="11494" max="11494" width="26.26953125" style="1" customWidth="1"/>
    <col min="11495" max="11503" width="10.7265625" style="1" customWidth="1"/>
    <col min="11504" max="11724" width="8.7265625" style="1"/>
    <col min="11725" max="11725" width="11" style="1" customWidth="1"/>
    <col min="11726" max="11726" width="0.54296875" style="1" customWidth="1"/>
    <col min="11727" max="11727" width="26.26953125" style="1" customWidth="1"/>
    <col min="11728" max="11733" width="0" style="1" hidden="1" customWidth="1"/>
    <col min="11734" max="11734" width="9" style="1" customWidth="1"/>
    <col min="11735" max="11740" width="8.81640625" style="1" customWidth="1"/>
    <col min="11741" max="11741" width="8.54296875" style="1" customWidth="1"/>
    <col min="11742" max="11742" width="8.7265625" style="1"/>
    <col min="11743" max="11743" width="9.81640625" style="1" customWidth="1"/>
    <col min="11744" max="11744" width="13.7265625" style="1" customWidth="1"/>
    <col min="11745" max="11745" width="12" style="1" customWidth="1"/>
    <col min="11746" max="11746" width="8.7265625" style="1"/>
    <col min="11747" max="11747" width="19.1796875" style="1" customWidth="1"/>
    <col min="11748" max="11748" width="13.81640625" style="1" customWidth="1"/>
    <col min="11749" max="11749" width="11.7265625" style="1" customWidth="1"/>
    <col min="11750" max="11750" width="26.26953125" style="1" customWidth="1"/>
    <col min="11751" max="11759" width="10.7265625" style="1" customWidth="1"/>
    <col min="11760" max="11980" width="8.7265625" style="1"/>
    <col min="11981" max="11981" width="11" style="1" customWidth="1"/>
    <col min="11982" max="11982" width="0.54296875" style="1" customWidth="1"/>
    <col min="11983" max="11983" width="26.26953125" style="1" customWidth="1"/>
    <col min="11984" max="11989" width="0" style="1" hidden="1" customWidth="1"/>
    <col min="11990" max="11990" width="9" style="1" customWidth="1"/>
    <col min="11991" max="11996" width="8.81640625" style="1" customWidth="1"/>
    <col min="11997" max="11997" width="8.54296875" style="1" customWidth="1"/>
    <col min="11998" max="11998" width="8.7265625" style="1"/>
    <col min="11999" max="11999" width="9.81640625" style="1" customWidth="1"/>
    <col min="12000" max="12000" width="13.7265625" style="1" customWidth="1"/>
    <col min="12001" max="12001" width="12" style="1" customWidth="1"/>
    <col min="12002" max="12002" width="8.7265625" style="1"/>
    <col min="12003" max="12003" width="19.1796875" style="1" customWidth="1"/>
    <col min="12004" max="12004" width="13.81640625" style="1" customWidth="1"/>
    <col min="12005" max="12005" width="11.7265625" style="1" customWidth="1"/>
    <col min="12006" max="12006" width="26.26953125" style="1" customWidth="1"/>
    <col min="12007" max="12015" width="10.7265625" style="1" customWidth="1"/>
    <col min="12016" max="12236" width="8.7265625" style="1"/>
    <col min="12237" max="12237" width="11" style="1" customWidth="1"/>
    <col min="12238" max="12238" width="0.54296875" style="1" customWidth="1"/>
    <col min="12239" max="12239" width="26.26953125" style="1" customWidth="1"/>
    <col min="12240" max="12245" width="0" style="1" hidden="1" customWidth="1"/>
    <col min="12246" max="12246" width="9" style="1" customWidth="1"/>
    <col min="12247" max="12252" width="8.81640625" style="1" customWidth="1"/>
    <col min="12253" max="12253" width="8.54296875" style="1" customWidth="1"/>
    <col min="12254" max="12254" width="8.7265625" style="1"/>
    <col min="12255" max="12255" width="9.81640625" style="1" customWidth="1"/>
    <col min="12256" max="12256" width="13.7265625" style="1" customWidth="1"/>
    <col min="12257" max="12257" width="12" style="1" customWidth="1"/>
    <col min="12258" max="12258" width="8.7265625" style="1"/>
    <col min="12259" max="12259" width="19.1796875" style="1" customWidth="1"/>
    <col min="12260" max="12260" width="13.81640625" style="1" customWidth="1"/>
    <col min="12261" max="12261" width="11.7265625" style="1" customWidth="1"/>
    <col min="12262" max="12262" width="26.26953125" style="1" customWidth="1"/>
    <col min="12263" max="12271" width="10.7265625" style="1" customWidth="1"/>
    <col min="12272" max="12492" width="8.7265625" style="1"/>
    <col min="12493" max="12493" width="11" style="1" customWidth="1"/>
    <col min="12494" max="12494" width="0.54296875" style="1" customWidth="1"/>
    <col min="12495" max="12495" width="26.26953125" style="1" customWidth="1"/>
    <col min="12496" max="12501" width="0" style="1" hidden="1" customWidth="1"/>
    <col min="12502" max="12502" width="9" style="1" customWidth="1"/>
    <col min="12503" max="12508" width="8.81640625" style="1" customWidth="1"/>
    <col min="12509" max="12509" width="8.54296875" style="1" customWidth="1"/>
    <col min="12510" max="12510" width="8.7265625" style="1"/>
    <col min="12511" max="12511" width="9.81640625" style="1" customWidth="1"/>
    <col min="12512" max="12512" width="13.7265625" style="1" customWidth="1"/>
    <col min="12513" max="12513" width="12" style="1" customWidth="1"/>
    <col min="12514" max="12514" width="8.7265625" style="1"/>
    <col min="12515" max="12515" width="19.1796875" style="1" customWidth="1"/>
    <col min="12516" max="12516" width="13.81640625" style="1" customWidth="1"/>
    <col min="12517" max="12517" width="11.7265625" style="1" customWidth="1"/>
    <col min="12518" max="12518" width="26.26953125" style="1" customWidth="1"/>
    <col min="12519" max="12527" width="10.7265625" style="1" customWidth="1"/>
    <col min="12528" max="12748" width="8.7265625" style="1"/>
    <col min="12749" max="12749" width="11" style="1" customWidth="1"/>
    <col min="12750" max="12750" width="0.54296875" style="1" customWidth="1"/>
    <col min="12751" max="12751" width="26.26953125" style="1" customWidth="1"/>
    <col min="12752" max="12757" width="0" style="1" hidden="1" customWidth="1"/>
    <col min="12758" max="12758" width="9" style="1" customWidth="1"/>
    <col min="12759" max="12764" width="8.81640625" style="1" customWidth="1"/>
    <col min="12765" max="12765" width="8.54296875" style="1" customWidth="1"/>
    <col min="12766" max="12766" width="8.7265625" style="1"/>
    <col min="12767" max="12767" width="9.81640625" style="1" customWidth="1"/>
    <col min="12768" max="12768" width="13.7265625" style="1" customWidth="1"/>
    <col min="12769" max="12769" width="12" style="1" customWidth="1"/>
    <col min="12770" max="12770" width="8.7265625" style="1"/>
    <col min="12771" max="12771" width="19.1796875" style="1" customWidth="1"/>
    <col min="12772" max="12772" width="13.81640625" style="1" customWidth="1"/>
    <col min="12773" max="12773" width="11.7265625" style="1" customWidth="1"/>
    <col min="12774" max="12774" width="26.26953125" style="1" customWidth="1"/>
    <col min="12775" max="12783" width="10.7265625" style="1" customWidth="1"/>
    <col min="12784" max="13004" width="8.7265625" style="1"/>
    <col min="13005" max="13005" width="11" style="1" customWidth="1"/>
    <col min="13006" max="13006" width="0.54296875" style="1" customWidth="1"/>
    <col min="13007" max="13007" width="26.26953125" style="1" customWidth="1"/>
    <col min="13008" max="13013" width="0" style="1" hidden="1" customWidth="1"/>
    <col min="13014" max="13014" width="9" style="1" customWidth="1"/>
    <col min="13015" max="13020" width="8.81640625" style="1" customWidth="1"/>
    <col min="13021" max="13021" width="8.54296875" style="1" customWidth="1"/>
    <col min="13022" max="13022" width="8.7265625" style="1"/>
    <col min="13023" max="13023" width="9.81640625" style="1" customWidth="1"/>
    <col min="13024" max="13024" width="13.7265625" style="1" customWidth="1"/>
    <col min="13025" max="13025" width="12" style="1" customWidth="1"/>
    <col min="13026" max="13026" width="8.7265625" style="1"/>
    <col min="13027" max="13027" width="19.1796875" style="1" customWidth="1"/>
    <col min="13028" max="13028" width="13.81640625" style="1" customWidth="1"/>
    <col min="13029" max="13029" width="11.7265625" style="1" customWidth="1"/>
    <col min="13030" max="13030" width="26.26953125" style="1" customWidth="1"/>
    <col min="13031" max="13039" width="10.7265625" style="1" customWidth="1"/>
    <col min="13040" max="13260" width="8.7265625" style="1"/>
    <col min="13261" max="13261" width="11" style="1" customWidth="1"/>
    <col min="13262" max="13262" width="0.54296875" style="1" customWidth="1"/>
    <col min="13263" max="13263" width="26.26953125" style="1" customWidth="1"/>
    <col min="13264" max="13269" width="0" style="1" hidden="1" customWidth="1"/>
    <col min="13270" max="13270" width="9" style="1" customWidth="1"/>
    <col min="13271" max="13276" width="8.81640625" style="1" customWidth="1"/>
    <col min="13277" max="13277" width="8.54296875" style="1" customWidth="1"/>
    <col min="13278" max="13278" width="8.7265625" style="1"/>
    <col min="13279" max="13279" width="9.81640625" style="1" customWidth="1"/>
    <col min="13280" max="13280" width="13.7265625" style="1" customWidth="1"/>
    <col min="13281" max="13281" width="12" style="1" customWidth="1"/>
    <col min="13282" max="13282" width="8.7265625" style="1"/>
    <col min="13283" max="13283" width="19.1796875" style="1" customWidth="1"/>
    <col min="13284" max="13284" width="13.81640625" style="1" customWidth="1"/>
    <col min="13285" max="13285" width="11.7265625" style="1" customWidth="1"/>
    <col min="13286" max="13286" width="26.26953125" style="1" customWidth="1"/>
    <col min="13287" max="13295" width="10.7265625" style="1" customWidth="1"/>
    <col min="13296" max="13516" width="8.7265625" style="1"/>
    <col min="13517" max="13517" width="11" style="1" customWidth="1"/>
    <col min="13518" max="13518" width="0.54296875" style="1" customWidth="1"/>
    <col min="13519" max="13519" width="26.26953125" style="1" customWidth="1"/>
    <col min="13520" max="13525" width="0" style="1" hidden="1" customWidth="1"/>
    <col min="13526" max="13526" width="9" style="1" customWidth="1"/>
    <col min="13527" max="13532" width="8.81640625" style="1" customWidth="1"/>
    <col min="13533" max="13533" width="8.54296875" style="1" customWidth="1"/>
    <col min="13534" max="13534" width="8.7265625" style="1"/>
    <col min="13535" max="13535" width="9.81640625" style="1" customWidth="1"/>
    <col min="13536" max="13536" width="13.7265625" style="1" customWidth="1"/>
    <col min="13537" max="13537" width="12" style="1" customWidth="1"/>
    <col min="13538" max="13538" width="8.7265625" style="1"/>
    <col min="13539" max="13539" width="19.1796875" style="1" customWidth="1"/>
    <col min="13540" max="13540" width="13.81640625" style="1" customWidth="1"/>
    <col min="13541" max="13541" width="11.7265625" style="1" customWidth="1"/>
    <col min="13542" max="13542" width="26.26953125" style="1" customWidth="1"/>
    <col min="13543" max="13551" width="10.7265625" style="1" customWidth="1"/>
    <col min="13552" max="13772" width="8.7265625" style="1"/>
    <col min="13773" max="13773" width="11" style="1" customWidth="1"/>
    <col min="13774" max="13774" width="0.54296875" style="1" customWidth="1"/>
    <col min="13775" max="13775" width="26.26953125" style="1" customWidth="1"/>
    <col min="13776" max="13781" width="0" style="1" hidden="1" customWidth="1"/>
    <col min="13782" max="13782" width="9" style="1" customWidth="1"/>
    <col min="13783" max="13788" width="8.81640625" style="1" customWidth="1"/>
    <col min="13789" max="13789" width="8.54296875" style="1" customWidth="1"/>
    <col min="13790" max="13790" width="8.7265625" style="1"/>
    <col min="13791" max="13791" width="9.81640625" style="1" customWidth="1"/>
    <col min="13792" max="13792" width="13.7265625" style="1" customWidth="1"/>
    <col min="13793" max="13793" width="12" style="1" customWidth="1"/>
    <col min="13794" max="13794" width="8.7265625" style="1"/>
    <col min="13795" max="13795" width="19.1796875" style="1" customWidth="1"/>
    <col min="13796" max="13796" width="13.81640625" style="1" customWidth="1"/>
    <col min="13797" max="13797" width="11.7265625" style="1" customWidth="1"/>
    <col min="13798" max="13798" width="26.26953125" style="1" customWidth="1"/>
    <col min="13799" max="13807" width="10.7265625" style="1" customWidth="1"/>
    <col min="13808" max="14028" width="8.7265625" style="1"/>
    <col min="14029" max="14029" width="11" style="1" customWidth="1"/>
    <col min="14030" max="14030" width="0.54296875" style="1" customWidth="1"/>
    <col min="14031" max="14031" width="26.26953125" style="1" customWidth="1"/>
    <col min="14032" max="14037" width="0" style="1" hidden="1" customWidth="1"/>
    <col min="14038" max="14038" width="9" style="1" customWidth="1"/>
    <col min="14039" max="14044" width="8.81640625" style="1" customWidth="1"/>
    <col min="14045" max="14045" width="8.54296875" style="1" customWidth="1"/>
    <col min="14046" max="14046" width="8.7265625" style="1"/>
    <col min="14047" max="14047" width="9.81640625" style="1" customWidth="1"/>
    <col min="14048" max="14048" width="13.7265625" style="1" customWidth="1"/>
    <col min="14049" max="14049" width="12" style="1" customWidth="1"/>
    <col min="14050" max="14050" width="8.7265625" style="1"/>
    <col min="14051" max="14051" width="19.1796875" style="1" customWidth="1"/>
    <col min="14052" max="14052" width="13.81640625" style="1" customWidth="1"/>
    <col min="14053" max="14053" width="11.7265625" style="1" customWidth="1"/>
    <col min="14054" max="14054" width="26.26953125" style="1" customWidth="1"/>
    <col min="14055" max="14063" width="10.7265625" style="1" customWidth="1"/>
    <col min="14064" max="14284" width="8.7265625" style="1"/>
    <col min="14285" max="14285" width="11" style="1" customWidth="1"/>
    <col min="14286" max="14286" width="0.54296875" style="1" customWidth="1"/>
    <col min="14287" max="14287" width="26.26953125" style="1" customWidth="1"/>
    <col min="14288" max="14293" width="0" style="1" hidden="1" customWidth="1"/>
    <col min="14294" max="14294" width="9" style="1" customWidth="1"/>
    <col min="14295" max="14300" width="8.81640625" style="1" customWidth="1"/>
    <col min="14301" max="14301" width="8.54296875" style="1" customWidth="1"/>
    <col min="14302" max="14302" width="8.7265625" style="1"/>
    <col min="14303" max="14303" width="9.81640625" style="1" customWidth="1"/>
    <col min="14304" max="14304" width="13.7265625" style="1" customWidth="1"/>
    <col min="14305" max="14305" width="12" style="1" customWidth="1"/>
    <col min="14306" max="14306" width="8.7265625" style="1"/>
    <col min="14307" max="14307" width="19.1796875" style="1" customWidth="1"/>
    <col min="14308" max="14308" width="13.81640625" style="1" customWidth="1"/>
    <col min="14309" max="14309" width="11.7265625" style="1" customWidth="1"/>
    <col min="14310" max="14310" width="26.26953125" style="1" customWidth="1"/>
    <col min="14311" max="14319" width="10.7265625" style="1" customWidth="1"/>
    <col min="14320" max="14540" width="8.7265625" style="1"/>
    <col min="14541" max="14541" width="11" style="1" customWidth="1"/>
    <col min="14542" max="14542" width="0.54296875" style="1" customWidth="1"/>
    <col min="14543" max="14543" width="26.26953125" style="1" customWidth="1"/>
    <col min="14544" max="14549" width="0" style="1" hidden="1" customWidth="1"/>
    <col min="14550" max="14550" width="9" style="1" customWidth="1"/>
    <col min="14551" max="14556" width="8.81640625" style="1" customWidth="1"/>
    <col min="14557" max="14557" width="8.54296875" style="1" customWidth="1"/>
    <col min="14558" max="14558" width="8.7265625" style="1"/>
    <col min="14559" max="14559" width="9.81640625" style="1" customWidth="1"/>
    <col min="14560" max="14560" width="13.7265625" style="1" customWidth="1"/>
    <col min="14561" max="14561" width="12" style="1" customWidth="1"/>
    <col min="14562" max="14562" width="8.7265625" style="1"/>
    <col min="14563" max="14563" width="19.1796875" style="1" customWidth="1"/>
    <col min="14564" max="14564" width="13.81640625" style="1" customWidth="1"/>
    <col min="14565" max="14565" width="11.7265625" style="1" customWidth="1"/>
    <col min="14566" max="14566" width="26.26953125" style="1" customWidth="1"/>
    <col min="14567" max="14575" width="10.7265625" style="1" customWidth="1"/>
    <col min="14576" max="14796" width="8.7265625" style="1"/>
    <col min="14797" max="14797" width="11" style="1" customWidth="1"/>
    <col min="14798" max="14798" width="0.54296875" style="1" customWidth="1"/>
    <col min="14799" max="14799" width="26.26953125" style="1" customWidth="1"/>
    <col min="14800" max="14805" width="0" style="1" hidden="1" customWidth="1"/>
    <col min="14806" max="14806" width="9" style="1" customWidth="1"/>
    <col min="14807" max="14812" width="8.81640625" style="1" customWidth="1"/>
    <col min="14813" max="14813" width="8.54296875" style="1" customWidth="1"/>
    <col min="14814" max="14814" width="8.7265625" style="1"/>
    <col min="14815" max="14815" width="9.81640625" style="1" customWidth="1"/>
    <col min="14816" max="14816" width="13.7265625" style="1" customWidth="1"/>
    <col min="14817" max="14817" width="12" style="1" customWidth="1"/>
    <col min="14818" max="14818" width="8.7265625" style="1"/>
    <col min="14819" max="14819" width="19.1796875" style="1" customWidth="1"/>
    <col min="14820" max="14820" width="13.81640625" style="1" customWidth="1"/>
    <col min="14821" max="14821" width="11.7265625" style="1" customWidth="1"/>
    <col min="14822" max="14822" width="26.26953125" style="1" customWidth="1"/>
    <col min="14823" max="14831" width="10.7265625" style="1" customWidth="1"/>
    <col min="14832" max="15052" width="8.7265625" style="1"/>
    <col min="15053" max="15053" width="11" style="1" customWidth="1"/>
    <col min="15054" max="15054" width="0.54296875" style="1" customWidth="1"/>
    <col min="15055" max="15055" width="26.26953125" style="1" customWidth="1"/>
    <col min="15056" max="15061" width="0" style="1" hidden="1" customWidth="1"/>
    <col min="15062" max="15062" width="9" style="1" customWidth="1"/>
    <col min="15063" max="15068" width="8.81640625" style="1" customWidth="1"/>
    <col min="15069" max="15069" width="8.54296875" style="1" customWidth="1"/>
    <col min="15070" max="15070" width="8.7265625" style="1"/>
    <col min="15071" max="15071" width="9.81640625" style="1" customWidth="1"/>
    <col min="15072" max="15072" width="13.7265625" style="1" customWidth="1"/>
    <col min="15073" max="15073" width="12" style="1" customWidth="1"/>
    <col min="15074" max="15074" width="8.7265625" style="1"/>
    <col min="15075" max="15075" width="19.1796875" style="1" customWidth="1"/>
    <col min="15076" max="15076" width="13.81640625" style="1" customWidth="1"/>
    <col min="15077" max="15077" width="11.7265625" style="1" customWidth="1"/>
    <col min="15078" max="15078" width="26.26953125" style="1" customWidth="1"/>
    <col min="15079" max="15087" width="10.7265625" style="1" customWidth="1"/>
    <col min="15088" max="15308" width="8.7265625" style="1"/>
    <col min="15309" max="15309" width="11" style="1" customWidth="1"/>
    <col min="15310" max="15310" width="0.54296875" style="1" customWidth="1"/>
    <col min="15311" max="15311" width="26.26953125" style="1" customWidth="1"/>
    <col min="15312" max="15317" width="0" style="1" hidden="1" customWidth="1"/>
    <col min="15318" max="15318" width="9" style="1" customWidth="1"/>
    <col min="15319" max="15324" width="8.81640625" style="1" customWidth="1"/>
    <col min="15325" max="15325" width="8.54296875" style="1" customWidth="1"/>
    <col min="15326" max="15326" width="8.7265625" style="1"/>
    <col min="15327" max="15327" width="9.81640625" style="1" customWidth="1"/>
    <col min="15328" max="15328" width="13.7265625" style="1" customWidth="1"/>
    <col min="15329" max="15329" width="12" style="1" customWidth="1"/>
    <col min="15330" max="15330" width="8.7265625" style="1"/>
    <col min="15331" max="15331" width="19.1796875" style="1" customWidth="1"/>
    <col min="15332" max="15332" width="13.81640625" style="1" customWidth="1"/>
    <col min="15333" max="15333" width="11.7265625" style="1" customWidth="1"/>
    <col min="15334" max="15334" width="26.26953125" style="1" customWidth="1"/>
    <col min="15335" max="15343" width="10.7265625" style="1" customWidth="1"/>
    <col min="15344" max="15564" width="8.7265625" style="1"/>
    <col min="15565" max="15565" width="11" style="1" customWidth="1"/>
    <col min="15566" max="15566" width="0.54296875" style="1" customWidth="1"/>
    <col min="15567" max="15567" width="26.26953125" style="1" customWidth="1"/>
    <col min="15568" max="15573" width="0" style="1" hidden="1" customWidth="1"/>
    <col min="15574" max="15574" width="9" style="1" customWidth="1"/>
    <col min="15575" max="15580" width="8.81640625" style="1" customWidth="1"/>
    <col min="15581" max="15581" width="8.54296875" style="1" customWidth="1"/>
    <col min="15582" max="15582" width="8.7265625" style="1"/>
    <col min="15583" max="15583" width="9.81640625" style="1" customWidth="1"/>
    <col min="15584" max="15584" width="13.7265625" style="1" customWidth="1"/>
    <col min="15585" max="15585" width="12" style="1" customWidth="1"/>
    <col min="15586" max="15586" width="8.7265625" style="1"/>
    <col min="15587" max="15587" width="19.1796875" style="1" customWidth="1"/>
    <col min="15588" max="15588" width="13.81640625" style="1" customWidth="1"/>
    <col min="15589" max="15589" width="11.7265625" style="1" customWidth="1"/>
    <col min="15590" max="15590" width="26.26953125" style="1" customWidth="1"/>
    <col min="15591" max="15599" width="10.7265625" style="1" customWidth="1"/>
    <col min="15600" max="15820" width="8.7265625" style="1"/>
    <col min="15821" max="15821" width="11" style="1" customWidth="1"/>
    <col min="15822" max="15822" width="0.54296875" style="1" customWidth="1"/>
    <col min="15823" max="15823" width="26.26953125" style="1" customWidth="1"/>
    <col min="15824" max="15829" width="0" style="1" hidden="1" customWidth="1"/>
    <col min="15830" max="15830" width="9" style="1" customWidth="1"/>
    <col min="15831" max="15836" width="8.81640625" style="1" customWidth="1"/>
    <col min="15837" max="15837" width="8.54296875" style="1" customWidth="1"/>
    <col min="15838" max="15838" width="8.7265625" style="1"/>
    <col min="15839" max="15839" width="9.81640625" style="1" customWidth="1"/>
    <col min="15840" max="15840" width="13.7265625" style="1" customWidth="1"/>
    <col min="15841" max="15841" width="12" style="1" customWidth="1"/>
    <col min="15842" max="15842" width="8.7265625" style="1"/>
    <col min="15843" max="15843" width="19.1796875" style="1" customWidth="1"/>
    <col min="15844" max="15844" width="13.81640625" style="1" customWidth="1"/>
    <col min="15845" max="15845" width="11.7265625" style="1" customWidth="1"/>
    <col min="15846" max="15846" width="26.26953125" style="1" customWidth="1"/>
    <col min="15847" max="15855" width="10.7265625" style="1" customWidth="1"/>
    <col min="15856" max="16076" width="8.7265625" style="1"/>
    <col min="16077" max="16077" width="11" style="1" customWidth="1"/>
    <col min="16078" max="16078" width="0.54296875" style="1" customWidth="1"/>
    <col min="16079" max="16079" width="26.26953125" style="1" customWidth="1"/>
    <col min="16080" max="16085" width="0" style="1" hidden="1" customWidth="1"/>
    <col min="16086" max="16086" width="9" style="1" customWidth="1"/>
    <col min="16087" max="16092" width="8.81640625" style="1" customWidth="1"/>
    <col min="16093" max="16093" width="8.54296875" style="1" customWidth="1"/>
    <col min="16094" max="16094" width="8.7265625" style="1"/>
    <col min="16095" max="16095" width="9.81640625" style="1" customWidth="1"/>
    <col min="16096" max="16096" width="13.7265625" style="1" customWidth="1"/>
    <col min="16097" max="16097" width="12" style="1" customWidth="1"/>
    <col min="16098" max="16098" width="8.7265625" style="1"/>
    <col min="16099" max="16099" width="19.1796875" style="1" customWidth="1"/>
    <col min="16100" max="16100" width="13.81640625" style="1" customWidth="1"/>
    <col min="16101" max="16101" width="11.7265625" style="1" customWidth="1"/>
    <col min="16102" max="16102" width="26.26953125" style="1" customWidth="1"/>
    <col min="16103" max="16111" width="10.7265625" style="1" customWidth="1"/>
    <col min="16112" max="16384" width="8.7265625" style="1"/>
  </cols>
  <sheetData>
    <row r="1" spans="1:12" s="16" customFormat="1" x14ac:dyDescent="0.3">
      <c r="A1" s="11" t="s">
        <v>4</v>
      </c>
      <c r="B1" s="68" t="s">
        <v>90</v>
      </c>
      <c r="C1" s="69">
        <v>2014</v>
      </c>
      <c r="D1" s="6">
        <v>2015</v>
      </c>
      <c r="E1" s="6">
        <v>2020</v>
      </c>
      <c r="F1" s="12">
        <v>2025</v>
      </c>
      <c r="G1" s="76" t="s">
        <v>91</v>
      </c>
      <c r="H1" s="12">
        <v>2030</v>
      </c>
      <c r="I1" s="76" t="s">
        <v>92</v>
      </c>
      <c r="J1" s="12">
        <v>2035</v>
      </c>
      <c r="K1" s="12">
        <v>2040</v>
      </c>
      <c r="L1" s="12">
        <v>2045</v>
      </c>
    </row>
    <row r="2" spans="1:12" s="16" customFormat="1" x14ac:dyDescent="0.3">
      <c r="A2" s="19" t="s">
        <v>9</v>
      </c>
      <c r="B2" s="77">
        <v>11001</v>
      </c>
      <c r="C2" s="72">
        <f t="shared" ref="C2:C16" si="0">TREND(D2:E2,$D$1:$E$1,$C$1)</f>
        <v>292.67639999999847</v>
      </c>
      <c r="D2" s="17">
        <v>297.11200000000002</v>
      </c>
      <c r="E2" s="17">
        <v>319.29000000000002</v>
      </c>
      <c r="F2" s="17">
        <v>341.01900000000001</v>
      </c>
      <c r="G2" s="78">
        <f t="shared" ref="G2:G16" si="1">F2/C2</f>
        <v>1.1651742333854107</v>
      </c>
      <c r="H2" s="17">
        <v>362.524</v>
      </c>
      <c r="I2" s="78">
        <f t="shared" ref="I2:I16" si="2">H2/C2</f>
        <v>1.2386512885904086</v>
      </c>
      <c r="J2" s="17">
        <v>380.59399999999999</v>
      </c>
      <c r="K2" s="17">
        <v>396.233</v>
      </c>
      <c r="L2" s="17">
        <v>411.87200000000001</v>
      </c>
    </row>
    <row r="3" spans="1:12" s="31" customFormat="1" x14ac:dyDescent="0.3">
      <c r="A3" s="19" t="s">
        <v>94</v>
      </c>
      <c r="B3" s="77">
        <v>24009</v>
      </c>
      <c r="C3" s="72">
        <f t="shared" si="0"/>
        <v>31.805000000000064</v>
      </c>
      <c r="D3" s="17">
        <v>32.225000000000001</v>
      </c>
      <c r="E3" s="17">
        <v>34.325000000000003</v>
      </c>
      <c r="F3" s="17">
        <v>36.125</v>
      </c>
      <c r="G3" s="78">
        <f t="shared" si="1"/>
        <v>1.1358277000471602</v>
      </c>
      <c r="H3" s="17">
        <v>37.35</v>
      </c>
      <c r="I3" s="78">
        <f t="shared" si="2"/>
        <v>1.1743436566577559</v>
      </c>
      <c r="J3" s="17">
        <v>37.950000000000003</v>
      </c>
      <c r="K3" s="17">
        <v>38.125</v>
      </c>
      <c r="L3" s="17">
        <v>38.299999999999997</v>
      </c>
    </row>
    <row r="4" spans="1:12" s="16" customFormat="1" x14ac:dyDescent="0.3">
      <c r="A4" s="19" t="s">
        <v>14</v>
      </c>
      <c r="B4" s="77">
        <v>24017</v>
      </c>
      <c r="C4" s="72">
        <f t="shared" si="0"/>
        <v>52.330400000000282</v>
      </c>
      <c r="D4" s="17">
        <v>53.658999999999999</v>
      </c>
      <c r="E4" s="17">
        <v>60.302</v>
      </c>
      <c r="F4" s="17">
        <v>65.528999999999996</v>
      </c>
      <c r="G4" s="78">
        <f t="shared" si="1"/>
        <v>1.2522166847568459</v>
      </c>
      <c r="H4" s="17">
        <v>72.911000000000001</v>
      </c>
      <c r="I4" s="78">
        <f t="shared" si="2"/>
        <v>1.393281916438621</v>
      </c>
      <c r="J4" s="17">
        <v>78.605999999999995</v>
      </c>
      <c r="K4" s="17">
        <v>83.426000000000002</v>
      </c>
      <c r="L4" s="17">
        <v>92.162999999999997</v>
      </c>
    </row>
    <row r="5" spans="1:12" s="16" customFormat="1" x14ac:dyDescent="0.3">
      <c r="A5" s="19" t="s">
        <v>17</v>
      </c>
      <c r="B5" s="77">
        <v>24021</v>
      </c>
      <c r="C5" s="72">
        <f t="shared" si="0"/>
        <v>87.552400000000034</v>
      </c>
      <c r="D5" s="17">
        <v>89.462000000000003</v>
      </c>
      <c r="E5" s="17">
        <v>99.01</v>
      </c>
      <c r="F5" s="17">
        <v>107.934</v>
      </c>
      <c r="G5" s="78">
        <f t="shared" si="1"/>
        <v>1.2327931615809498</v>
      </c>
      <c r="H5" s="17">
        <v>115.066</v>
      </c>
      <c r="I5" s="78">
        <f t="shared" si="2"/>
        <v>1.3142529502332312</v>
      </c>
      <c r="J5" s="17">
        <v>121.133</v>
      </c>
      <c r="K5" s="17">
        <v>126.539</v>
      </c>
      <c r="L5" s="17">
        <v>131.167</v>
      </c>
    </row>
    <row r="6" spans="1:12" s="31" customFormat="1" x14ac:dyDescent="0.3">
      <c r="A6" s="19" t="s">
        <v>16</v>
      </c>
      <c r="B6" s="77">
        <v>24031</v>
      </c>
      <c r="C6" s="72">
        <f t="shared" si="0"/>
        <v>371.60000000000036</v>
      </c>
      <c r="D6" s="17">
        <v>374.85</v>
      </c>
      <c r="E6" s="17">
        <v>391.1</v>
      </c>
      <c r="F6" s="17">
        <v>405.56200000000001</v>
      </c>
      <c r="G6" s="78">
        <f t="shared" si="1"/>
        <v>1.091393972012916</v>
      </c>
      <c r="H6" s="17">
        <v>422.34199999999998</v>
      </c>
      <c r="I6" s="78">
        <f t="shared" si="2"/>
        <v>1.136550053821312</v>
      </c>
      <c r="J6" s="17">
        <v>438.08699999999999</v>
      </c>
      <c r="K6" s="17">
        <v>450.92200000000003</v>
      </c>
      <c r="L6" s="17">
        <v>461.94299999999998</v>
      </c>
    </row>
    <row r="7" spans="1:12" s="16" customFormat="1" x14ac:dyDescent="0.3">
      <c r="A7" s="19" t="s">
        <v>21</v>
      </c>
      <c r="B7" s="77">
        <v>24033</v>
      </c>
      <c r="C7" s="72">
        <f t="shared" si="0"/>
        <v>318.51800000000003</v>
      </c>
      <c r="D7" s="17">
        <v>321.14299999999997</v>
      </c>
      <c r="E7" s="17">
        <v>334.26799999999997</v>
      </c>
      <c r="F7" s="17">
        <v>343.86500000000001</v>
      </c>
      <c r="G7" s="78">
        <f t="shared" si="1"/>
        <v>1.0795779202431259</v>
      </c>
      <c r="H7" s="17">
        <v>355.49400000000003</v>
      </c>
      <c r="I7" s="78">
        <f t="shared" si="2"/>
        <v>1.1160876308403294</v>
      </c>
      <c r="J7" s="17">
        <v>363.28300000000002</v>
      </c>
      <c r="K7" s="17">
        <v>370.02300000000002</v>
      </c>
      <c r="L7" s="17">
        <v>376.78699999999998</v>
      </c>
    </row>
    <row r="8" spans="1:12" s="16" customFormat="1" x14ac:dyDescent="0.3">
      <c r="A8" s="19" t="s">
        <v>58</v>
      </c>
      <c r="B8" s="77">
        <v>51013</v>
      </c>
      <c r="C8" s="72">
        <f t="shared" si="0"/>
        <v>102.50919999999996</v>
      </c>
      <c r="D8" s="17">
        <v>103.64400000000001</v>
      </c>
      <c r="E8" s="17">
        <v>109.318</v>
      </c>
      <c r="F8" s="17">
        <v>115.238</v>
      </c>
      <c r="G8" s="78">
        <f t="shared" si="1"/>
        <v>1.1241722694158187</v>
      </c>
      <c r="H8" s="17">
        <v>120.666</v>
      </c>
      <c r="I8" s="78">
        <f t="shared" si="2"/>
        <v>1.1771236142707195</v>
      </c>
      <c r="J8" s="17">
        <v>125.837</v>
      </c>
      <c r="K8" s="17">
        <v>131.149</v>
      </c>
      <c r="L8" s="17">
        <v>136.27600000000001</v>
      </c>
    </row>
    <row r="9" spans="1:12" s="16" customFormat="1" x14ac:dyDescent="0.3">
      <c r="A9" s="19" t="s">
        <v>23</v>
      </c>
      <c r="B9" s="77">
        <v>51059</v>
      </c>
      <c r="C9" s="72">
        <f t="shared" si="0"/>
        <v>400.49339999999938</v>
      </c>
      <c r="D9" s="17">
        <v>403.93599999999998</v>
      </c>
      <c r="E9" s="17">
        <v>421.149</v>
      </c>
      <c r="F9" s="17">
        <v>444.495</v>
      </c>
      <c r="G9" s="78">
        <f t="shared" si="1"/>
        <v>1.1098684772333345</v>
      </c>
      <c r="H9" s="17">
        <v>467.75299999999999</v>
      </c>
      <c r="I9" s="78">
        <f t="shared" si="2"/>
        <v>1.1679418437357536</v>
      </c>
      <c r="J9" s="17">
        <v>490.15199999999999</v>
      </c>
      <c r="K9" s="17">
        <v>511.87</v>
      </c>
      <c r="L9" s="17">
        <v>531.83799999999997</v>
      </c>
    </row>
    <row r="10" spans="1:12" s="16" customFormat="1" x14ac:dyDescent="0.3">
      <c r="A10" s="19" t="s">
        <v>81</v>
      </c>
      <c r="B10" s="77">
        <v>51107</v>
      </c>
      <c r="C10" s="72">
        <f t="shared" si="0"/>
        <v>117.70519999999942</v>
      </c>
      <c r="D10" s="17">
        <v>121.072</v>
      </c>
      <c r="E10" s="17">
        <v>137.90600000000001</v>
      </c>
      <c r="F10" s="17">
        <v>150.76</v>
      </c>
      <c r="G10" s="78">
        <f t="shared" si="1"/>
        <v>1.2808270152890504</v>
      </c>
      <c r="H10" s="17">
        <v>158.56800000000001</v>
      </c>
      <c r="I10" s="78">
        <f t="shared" si="2"/>
        <v>1.3471622324247423</v>
      </c>
      <c r="J10" s="17">
        <v>164.328</v>
      </c>
      <c r="K10" s="17">
        <v>167.58799999999999</v>
      </c>
      <c r="L10" s="17">
        <v>169.261</v>
      </c>
    </row>
    <row r="11" spans="1:12" s="31" customFormat="1" x14ac:dyDescent="0.3">
      <c r="A11" s="19" t="s">
        <v>82</v>
      </c>
      <c r="B11" s="77">
        <v>51153</v>
      </c>
      <c r="C11" s="72">
        <f t="shared" si="0"/>
        <v>138.11619999999948</v>
      </c>
      <c r="D11" s="25">
        <v>140.40700000000001</v>
      </c>
      <c r="E11" s="25">
        <v>151.86099999999999</v>
      </c>
      <c r="F11" s="25">
        <v>164.37299999999999</v>
      </c>
      <c r="G11" s="78">
        <f t="shared" si="1"/>
        <v>1.1901065914063709</v>
      </c>
      <c r="H11" s="25">
        <v>173.773</v>
      </c>
      <c r="I11" s="78">
        <f t="shared" si="2"/>
        <v>1.2581652260922371</v>
      </c>
      <c r="J11" s="25">
        <v>181.61500000000001</v>
      </c>
      <c r="K11" s="25">
        <v>187.94</v>
      </c>
      <c r="L11" s="25">
        <v>192.892</v>
      </c>
    </row>
    <row r="12" spans="1:12" s="31" customFormat="1" x14ac:dyDescent="0.3">
      <c r="A12" s="19" t="s">
        <v>77</v>
      </c>
      <c r="B12" s="77">
        <v>51510</v>
      </c>
      <c r="C12" s="72">
        <f t="shared" si="0"/>
        <v>70.296200000000226</v>
      </c>
      <c r="D12" s="17">
        <v>71.191000000000003</v>
      </c>
      <c r="E12" s="17">
        <v>75.665000000000006</v>
      </c>
      <c r="F12" s="17">
        <v>80.778999999999996</v>
      </c>
      <c r="G12" s="78">
        <f t="shared" si="1"/>
        <v>1.1491232812015406</v>
      </c>
      <c r="H12" s="17">
        <v>84.117999999999995</v>
      </c>
      <c r="I12" s="78">
        <f t="shared" si="2"/>
        <v>1.1966222925278995</v>
      </c>
      <c r="J12" s="17">
        <v>87.847999999999999</v>
      </c>
      <c r="K12" s="17">
        <v>92.897999999999996</v>
      </c>
      <c r="L12" s="17">
        <v>107.08199999999999</v>
      </c>
    </row>
    <row r="13" spans="1:12" s="16" customFormat="1" x14ac:dyDescent="0.3">
      <c r="A13" s="19" t="s">
        <v>79</v>
      </c>
      <c r="B13" s="77">
        <v>51600</v>
      </c>
      <c r="C13" s="72">
        <f t="shared" si="0"/>
        <v>9.1239999999999952</v>
      </c>
      <c r="D13" s="17">
        <v>9.2279999999999998</v>
      </c>
      <c r="E13" s="17">
        <v>9.7479999999999993</v>
      </c>
      <c r="F13" s="17">
        <v>9.8979999999999997</v>
      </c>
      <c r="G13" s="78">
        <f t="shared" si="1"/>
        <v>1.0848312143796586</v>
      </c>
      <c r="H13" s="17">
        <v>10.048</v>
      </c>
      <c r="I13" s="78">
        <f t="shared" si="2"/>
        <v>1.1012713722051737</v>
      </c>
      <c r="J13" s="17">
        <v>10.198</v>
      </c>
      <c r="K13" s="17">
        <v>10.348000000000001</v>
      </c>
      <c r="L13" s="17">
        <v>10.497999999999999</v>
      </c>
    </row>
    <row r="14" spans="1:12" s="16" customFormat="1" x14ac:dyDescent="0.3">
      <c r="A14" s="19" t="s">
        <v>8</v>
      </c>
      <c r="B14" s="77">
        <v>51610</v>
      </c>
      <c r="C14" s="72">
        <f t="shared" si="0"/>
        <v>5.3600000000000136</v>
      </c>
      <c r="D14" s="17">
        <v>5.5</v>
      </c>
      <c r="E14" s="17">
        <v>6.2</v>
      </c>
      <c r="F14" s="17">
        <v>6.9</v>
      </c>
      <c r="G14" s="78">
        <f t="shared" si="1"/>
        <v>1.2873134328358178</v>
      </c>
      <c r="H14" s="17">
        <v>7.4</v>
      </c>
      <c r="I14" s="78">
        <f t="shared" si="2"/>
        <v>1.3805970149253697</v>
      </c>
      <c r="J14" s="17">
        <v>7.7</v>
      </c>
      <c r="K14" s="17">
        <v>7.9</v>
      </c>
      <c r="L14" s="17">
        <v>8.1</v>
      </c>
    </row>
    <row r="15" spans="1:12" s="16" customFormat="1" x14ac:dyDescent="0.3">
      <c r="A15" s="19" t="s">
        <v>12</v>
      </c>
      <c r="B15" s="77">
        <v>51683</v>
      </c>
      <c r="C15" s="72">
        <f t="shared" si="0"/>
        <v>13.517000000000024</v>
      </c>
      <c r="D15" s="25">
        <v>13.635999999999999</v>
      </c>
      <c r="E15" s="25">
        <v>14.231</v>
      </c>
      <c r="F15" s="25">
        <v>14.997</v>
      </c>
      <c r="G15" s="78">
        <f t="shared" si="1"/>
        <v>1.109491751128207</v>
      </c>
      <c r="H15" s="25">
        <v>15.43</v>
      </c>
      <c r="I15" s="78">
        <f t="shared" si="2"/>
        <v>1.1415254864245004</v>
      </c>
      <c r="J15" s="25">
        <v>15.736000000000001</v>
      </c>
      <c r="K15" s="25">
        <v>16.044</v>
      </c>
      <c r="L15" s="25">
        <v>16.353999999999999</v>
      </c>
    </row>
    <row r="16" spans="1:12" s="31" customFormat="1" x14ac:dyDescent="0.3">
      <c r="A16" s="19" t="s">
        <v>83</v>
      </c>
      <c r="B16" s="77">
        <v>51685</v>
      </c>
      <c r="C16" s="72">
        <f t="shared" si="0"/>
        <v>4.4012000000000171</v>
      </c>
      <c r="D16" s="25">
        <v>4.5069999999999997</v>
      </c>
      <c r="E16" s="25">
        <v>5.0359999999999996</v>
      </c>
      <c r="F16" s="25">
        <v>5.0359999999999996</v>
      </c>
      <c r="G16" s="78">
        <f t="shared" si="1"/>
        <v>1.1442333908933882</v>
      </c>
      <c r="H16" s="25">
        <v>5.0359999999999996</v>
      </c>
      <c r="I16" s="78">
        <f t="shared" si="2"/>
        <v>1.1442333908933882</v>
      </c>
      <c r="J16" s="25">
        <v>5.0359999999999996</v>
      </c>
      <c r="K16" s="25">
        <v>5.0359999999999996</v>
      </c>
      <c r="L16" s="25">
        <v>5.0359999999999996</v>
      </c>
    </row>
    <row r="17" spans="1:12" x14ac:dyDescent="0.3">
      <c r="C17" s="25">
        <f>SUM(C2:C16)</f>
        <v>2016.0045999999979</v>
      </c>
      <c r="D17" s="25">
        <f t="shared" ref="D17:F17" si="3">SUM(D2:D16)</f>
        <v>2041.5720000000001</v>
      </c>
      <c r="E17" s="25">
        <f t="shared" si="3"/>
        <v>2169.4090000000001</v>
      </c>
      <c r="F17" s="25">
        <f t="shared" si="3"/>
        <v>2292.5100000000002</v>
      </c>
      <c r="G17" s="88">
        <f>F17/C17</f>
        <v>1.1371551433960034</v>
      </c>
      <c r="H17" s="25">
        <f>SUM(H2:H16)</f>
        <v>2408.4789999999998</v>
      </c>
      <c r="I17" s="89">
        <f>H17/C17</f>
        <v>1.1946793176960024</v>
      </c>
    </row>
    <row r="20" spans="1:12" x14ac:dyDescent="0.3">
      <c r="A20" s="42"/>
      <c r="B20" s="42"/>
    </row>
    <row r="21" spans="1:12" x14ac:dyDescent="0.3">
      <c r="A21" s="42"/>
      <c r="B21" s="42"/>
    </row>
    <row r="22" spans="1:12" x14ac:dyDescent="0.3">
      <c r="A22" s="42"/>
      <c r="B22" s="42"/>
    </row>
    <row r="24" spans="1:12" x14ac:dyDescent="0.3">
      <c r="A24" s="42"/>
      <c r="B24" s="42"/>
    </row>
    <row r="25" spans="1:12" x14ac:dyDescent="0.3">
      <c r="C25" s="17"/>
      <c r="D25" s="17"/>
      <c r="E25" s="17"/>
      <c r="F25" s="17"/>
      <c r="H25" s="17"/>
      <c r="J25" s="17"/>
      <c r="K25" s="17"/>
      <c r="L25" s="17"/>
    </row>
    <row r="26" spans="1:12" x14ac:dyDescent="0.3">
      <c r="C26" s="17"/>
      <c r="D26" s="17"/>
      <c r="E26" s="17"/>
      <c r="F26" s="17"/>
      <c r="H26" s="17"/>
      <c r="J26" s="17"/>
      <c r="K26" s="17"/>
      <c r="L26" s="17"/>
    </row>
  </sheetData>
  <pageMargins left="0.7" right="0.7" top="0.75" bottom="0.75" header="0.3" footer="0.3"/>
  <pageSetup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3CD7-57B0-4B29-BFB8-1FE870755940}">
  <dimension ref="A1:J27"/>
  <sheetViews>
    <sheetView zoomScaleNormal="100" workbookViewId="0">
      <selection activeCell="G14" sqref="G14"/>
    </sheetView>
  </sheetViews>
  <sheetFormatPr defaultRowHeight="12.5" x14ac:dyDescent="0.25"/>
  <cols>
    <col min="1" max="1" width="6.453125" style="101" customWidth="1"/>
    <col min="2" max="2" width="15.7265625" style="101" customWidth="1"/>
    <col min="3" max="3" width="12.7265625" style="101" customWidth="1"/>
    <col min="4" max="4" width="14.26953125" style="101" customWidth="1"/>
    <col min="5" max="5" width="9.7265625" style="101" bestFit="1" customWidth="1"/>
    <col min="6" max="6" width="50.54296875" style="101" bestFit="1" customWidth="1"/>
    <col min="7" max="7" width="51.453125" style="101" bestFit="1" customWidth="1"/>
    <col min="8" max="9" width="8.7265625" style="101"/>
    <col min="10" max="10" width="47.7265625" style="101" bestFit="1" customWidth="1"/>
    <col min="11" max="11" width="13.7265625" style="101" bestFit="1" customWidth="1"/>
    <col min="12" max="20" width="8.7265625" style="101"/>
    <col min="21" max="21" width="47.7265625" style="101" bestFit="1" customWidth="1"/>
    <col min="22" max="22" width="14" style="101" bestFit="1" customWidth="1"/>
    <col min="23" max="31" width="8.7265625" style="101"/>
    <col min="32" max="32" width="47.7265625" style="101" bestFit="1" customWidth="1"/>
    <col min="33" max="33" width="14.1796875" style="101" bestFit="1" customWidth="1"/>
    <col min="34" max="42" width="8.7265625" style="101"/>
    <col min="43" max="43" width="47.7265625" style="101" bestFit="1" customWidth="1"/>
    <col min="44" max="44" width="14.453125" style="101" bestFit="1" customWidth="1"/>
    <col min="45" max="53" width="8.7265625" style="101"/>
    <col min="54" max="54" width="47.7265625" style="101" bestFit="1" customWidth="1"/>
    <col min="55" max="55" width="13.7265625" style="101" bestFit="1" customWidth="1"/>
    <col min="56" max="16384" width="8.7265625" style="101"/>
  </cols>
  <sheetData>
    <row r="1" spans="1:10" ht="15.5" x14ac:dyDescent="0.35">
      <c r="B1" s="105" t="s">
        <v>112</v>
      </c>
      <c r="C1" s="104"/>
      <c r="D1" s="102"/>
      <c r="E1" s="102"/>
      <c r="F1" s="102"/>
    </row>
    <row r="2" spans="1:10" ht="16" thickBot="1" x14ac:dyDescent="0.4">
      <c r="B2" s="103"/>
      <c r="C2" s="104"/>
      <c r="D2" s="147"/>
      <c r="E2" s="147"/>
      <c r="F2" s="102"/>
    </row>
    <row r="3" spans="1:10" ht="20.149999999999999" customHeight="1" thickTop="1" thickBot="1" x14ac:dyDescent="0.4">
      <c r="B3" s="106"/>
      <c r="C3" s="107" t="s">
        <v>96</v>
      </c>
      <c r="D3" s="167" t="s">
        <v>103</v>
      </c>
      <c r="E3" s="167"/>
      <c r="F3" s="102"/>
    </row>
    <row r="4" spans="1:10" ht="20.149999999999999" customHeight="1" thickTop="1" thickBot="1" x14ac:dyDescent="0.4">
      <c r="B4" s="108" t="s">
        <v>113</v>
      </c>
      <c r="C4" s="109" t="s">
        <v>114</v>
      </c>
      <c r="D4" s="149" t="s">
        <v>91</v>
      </c>
      <c r="E4" s="149" t="s">
        <v>92</v>
      </c>
      <c r="F4" s="102"/>
    </row>
    <row r="5" spans="1:10" ht="20.149999999999999" customHeight="1" thickTop="1" x14ac:dyDescent="0.35">
      <c r="B5" s="110">
        <v>2014</v>
      </c>
      <c r="C5" s="111">
        <v>112290220</v>
      </c>
      <c r="D5" s="150">
        <f>C8/C5</f>
        <v>1.1187401182400392</v>
      </c>
      <c r="E5" s="150">
        <f>C9/C5</f>
        <v>1.1631572010456477</v>
      </c>
      <c r="F5" s="102"/>
    </row>
    <row r="6" spans="1:10" ht="20.149999999999999" customHeight="1" x14ac:dyDescent="0.3">
      <c r="B6" s="113">
        <v>2021</v>
      </c>
      <c r="C6" s="114">
        <v>121021194</v>
      </c>
      <c r="D6" s="147"/>
      <c r="E6" s="148"/>
      <c r="F6" s="102"/>
    </row>
    <row r="7" spans="1:10" ht="20.149999999999999" customHeight="1" x14ac:dyDescent="0.3">
      <c r="B7" s="113">
        <v>2023</v>
      </c>
      <c r="C7" s="115">
        <v>123253168</v>
      </c>
      <c r="D7" s="102"/>
      <c r="E7" s="112"/>
      <c r="F7" s="116"/>
      <c r="J7" s="101" t="s">
        <v>115</v>
      </c>
    </row>
    <row r="8" spans="1:10" ht="20.149999999999999" customHeight="1" x14ac:dyDescent="0.3">
      <c r="A8" s="117"/>
      <c r="B8" s="118">
        <v>2025</v>
      </c>
      <c r="C8" s="119">
        <v>125623574</v>
      </c>
      <c r="D8" s="102"/>
      <c r="E8" s="112"/>
      <c r="F8" s="116"/>
    </row>
    <row r="9" spans="1:10" s="126" customFormat="1" ht="20.149999999999999" customHeight="1" x14ac:dyDescent="0.3">
      <c r="A9" s="120"/>
      <c r="B9" s="121">
        <v>2030</v>
      </c>
      <c r="C9" s="122">
        <v>130611178</v>
      </c>
      <c r="D9" s="123"/>
      <c r="E9" s="124"/>
      <c r="F9" s="125"/>
    </row>
    <row r="10" spans="1:10" ht="20.149999999999999" customHeight="1" x14ac:dyDescent="0.35">
      <c r="A10" s="117"/>
      <c r="B10" s="118">
        <v>2040</v>
      </c>
      <c r="C10" s="119">
        <v>138430063</v>
      </c>
      <c r="D10" s="102"/>
      <c r="E10" s="112"/>
      <c r="F10" s="102"/>
    </row>
    <row r="11" spans="1:10" ht="20.149999999999999" customHeight="1" thickBot="1" x14ac:dyDescent="0.4">
      <c r="B11" s="127">
        <v>2045</v>
      </c>
      <c r="C11" s="128">
        <v>142272410</v>
      </c>
      <c r="D11" s="102"/>
      <c r="E11" s="112"/>
      <c r="F11" s="102"/>
    </row>
    <row r="12" spans="1:10" ht="14" thickTop="1" x14ac:dyDescent="0.35">
      <c r="B12" s="102"/>
      <c r="C12" s="102"/>
      <c r="D12" s="102"/>
      <c r="E12" s="102"/>
      <c r="F12" s="102"/>
    </row>
    <row r="13" spans="1:10" ht="13.5" x14ac:dyDescent="0.35">
      <c r="B13" s="102" t="s">
        <v>116</v>
      </c>
    </row>
    <row r="14" spans="1:10" ht="13.5" x14ac:dyDescent="0.35">
      <c r="B14" s="102" t="s">
        <v>117</v>
      </c>
    </row>
    <row r="15" spans="1:10" x14ac:dyDescent="0.25">
      <c r="B15" s="129" t="s">
        <v>118</v>
      </c>
    </row>
    <row r="17" spans="2:3" x14ac:dyDescent="0.25">
      <c r="B17" s="129" t="s">
        <v>119</v>
      </c>
    </row>
    <row r="18" spans="2:3" x14ac:dyDescent="0.25">
      <c r="B18" s="129" t="s">
        <v>120</v>
      </c>
    </row>
    <row r="20" spans="2:3" x14ac:dyDescent="0.25">
      <c r="B20" s="101" t="s">
        <v>121</v>
      </c>
    </row>
    <row r="22" spans="2:3" x14ac:dyDescent="0.25">
      <c r="B22" s="101" t="s">
        <v>127</v>
      </c>
    </row>
    <row r="25" spans="2:3" x14ac:dyDescent="0.25">
      <c r="B25" s="130"/>
      <c r="C25" s="130"/>
    </row>
    <row r="26" spans="2:3" x14ac:dyDescent="0.25">
      <c r="B26" s="130"/>
      <c r="C26" s="130"/>
    </row>
    <row r="27" spans="2:3" x14ac:dyDescent="0.25">
      <c r="B27" s="130"/>
      <c r="C27" s="130"/>
    </row>
  </sheetData>
  <mergeCells count="1">
    <mergeCell ref="D3:E3"/>
  </mergeCells>
  <printOptions horizontalCentered="1"/>
  <pageMargins left="0.22" right="0.59" top="0.5" bottom="0.25" header="0.35" footer="0.31"/>
  <pageSetup firstPageNumber="19" orientation="landscape" useFirstPageNumber="1" horizontalDpi="1200" verticalDpi="1200" r:id="rId1"/>
  <headerFooter alignWithMargins="0">
    <oddHeader xml:space="preserve">&amp;R01/31/2022&amp;"Arial,Bold"
</oddHeader>
    <oddFooter xml:space="preserve">&amp;L&amp;F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69EE-B016-453D-8756-2552F0E5217C}">
  <dimension ref="A1:G16"/>
  <sheetViews>
    <sheetView workbookViewId="0">
      <selection activeCell="G15" sqref="G15"/>
    </sheetView>
  </sheetViews>
  <sheetFormatPr defaultRowHeight="14.5" x14ac:dyDescent="0.35"/>
  <cols>
    <col min="1" max="1" width="22.1796875" customWidth="1"/>
    <col min="2" max="2" width="6.7265625" customWidth="1"/>
    <col min="3" max="3" width="15" customWidth="1"/>
    <col min="4" max="5" width="10.7265625" bestFit="1" customWidth="1"/>
    <col min="6" max="7" width="9.81640625" customWidth="1"/>
  </cols>
  <sheetData>
    <row r="1" spans="1:7" ht="18.5" x14ac:dyDescent="0.45">
      <c r="A1" t="s">
        <v>133</v>
      </c>
      <c r="C1" s="152"/>
      <c r="E1" s="153"/>
    </row>
    <row r="2" spans="1:7" x14ac:dyDescent="0.35">
      <c r="A2" s="154" t="s">
        <v>134</v>
      </c>
      <c r="B2" s="144" t="s">
        <v>90</v>
      </c>
      <c r="C2" s="144">
        <v>2014</v>
      </c>
      <c r="D2" s="144">
        <v>2025</v>
      </c>
      <c r="E2" s="144">
        <v>2030</v>
      </c>
      <c r="F2" t="s">
        <v>91</v>
      </c>
      <c r="G2" t="s">
        <v>92</v>
      </c>
    </row>
    <row r="3" spans="1:7" x14ac:dyDescent="0.35">
      <c r="A3" s="155" t="s">
        <v>135</v>
      </c>
      <c r="B3" s="156">
        <v>11001</v>
      </c>
      <c r="C3" s="143">
        <v>11001981.752435476</v>
      </c>
      <c r="D3" s="143">
        <v>11609654.91158876</v>
      </c>
      <c r="E3" s="143">
        <v>11888942.23442243</v>
      </c>
      <c r="F3" s="145">
        <f t="shared" ref="F3:F13" si="0">D3/C3</f>
        <v>1.0552330637177039</v>
      </c>
      <c r="G3" s="145">
        <f t="shared" ref="G3:G13" si="1">E3/C3</f>
        <v>1.0806182469617904</v>
      </c>
    </row>
    <row r="4" spans="1:7" x14ac:dyDescent="0.35">
      <c r="A4" s="155" t="s">
        <v>136</v>
      </c>
      <c r="B4" s="156">
        <v>24009</v>
      </c>
      <c r="C4" s="143">
        <v>1990133.2662325092</v>
      </c>
      <c r="D4" s="143">
        <v>2263611.2059289236</v>
      </c>
      <c r="E4" s="143">
        <v>2411384.4162827656</v>
      </c>
      <c r="F4" s="145">
        <f t="shared" si="0"/>
        <v>1.1374168978211852</v>
      </c>
      <c r="G4" s="145">
        <f t="shared" si="1"/>
        <v>1.2116698199049356</v>
      </c>
    </row>
    <row r="5" spans="1:7" x14ac:dyDescent="0.35">
      <c r="A5" s="155" t="s">
        <v>14</v>
      </c>
      <c r="B5" s="156">
        <v>24017</v>
      </c>
      <c r="C5" s="143">
        <v>3493831.9700745344</v>
      </c>
      <c r="D5" s="143">
        <v>4003538.3813683689</v>
      </c>
      <c r="E5" s="143">
        <v>4415398.9335954729</v>
      </c>
      <c r="F5" s="145">
        <f t="shared" si="0"/>
        <v>1.145887499931189</v>
      </c>
      <c r="G5" s="145">
        <f t="shared" si="1"/>
        <v>1.2637696865259604</v>
      </c>
    </row>
    <row r="6" spans="1:7" x14ac:dyDescent="0.35">
      <c r="A6" s="155" t="s">
        <v>137</v>
      </c>
      <c r="B6" s="156">
        <v>24021</v>
      </c>
      <c r="C6" s="143">
        <v>10151876.774780273</v>
      </c>
      <c r="D6" s="143">
        <v>11544685.497304603</v>
      </c>
      <c r="E6" s="143">
        <v>12592717.926049666</v>
      </c>
      <c r="F6" s="145">
        <f t="shared" si="0"/>
        <v>1.1371971659451585</v>
      </c>
      <c r="G6" s="145">
        <f t="shared" si="1"/>
        <v>1.2404325038039306</v>
      </c>
    </row>
    <row r="7" spans="1:7" x14ac:dyDescent="0.35">
      <c r="A7" s="155" t="s">
        <v>138</v>
      </c>
      <c r="B7" s="156">
        <v>24031</v>
      </c>
      <c r="C7" s="143">
        <v>24734168.384226069</v>
      </c>
      <c r="D7" s="143">
        <v>26861156.352360759</v>
      </c>
      <c r="E7" s="143">
        <v>28213472.291094694</v>
      </c>
      <c r="F7" s="145">
        <f t="shared" si="0"/>
        <v>1.0859939147778728</v>
      </c>
      <c r="G7" s="145">
        <f t="shared" si="1"/>
        <v>1.1406679154447541</v>
      </c>
    </row>
    <row r="8" spans="1:7" x14ac:dyDescent="0.35">
      <c r="A8" s="155" t="s">
        <v>139</v>
      </c>
      <c r="B8" s="156">
        <v>24033</v>
      </c>
      <c r="C8" s="143">
        <v>26936053.722798757</v>
      </c>
      <c r="D8" s="143">
        <v>29204602.197315548</v>
      </c>
      <c r="E8" s="143">
        <v>30182029.010819092</v>
      </c>
      <c r="F8" s="145">
        <f t="shared" si="0"/>
        <v>1.0842197783633274</v>
      </c>
      <c r="G8" s="145">
        <f t="shared" si="1"/>
        <v>1.1205067127287816</v>
      </c>
    </row>
    <row r="9" spans="1:7" x14ac:dyDescent="0.35">
      <c r="A9" s="155" t="s">
        <v>11</v>
      </c>
      <c r="B9" s="157">
        <v>51013</v>
      </c>
      <c r="C9" s="143">
        <v>4547200.3885390162</v>
      </c>
      <c r="D9" s="143">
        <v>4873775.3553244155</v>
      </c>
      <c r="E9" s="143">
        <v>4980207.1719943723</v>
      </c>
      <c r="F9" s="145">
        <f t="shared" si="0"/>
        <v>1.0718189080931015</v>
      </c>
      <c r="G9" s="145">
        <f t="shared" si="1"/>
        <v>1.0952249178520321</v>
      </c>
    </row>
    <row r="10" spans="1:7" x14ac:dyDescent="0.35">
      <c r="A10" s="155" t="s">
        <v>24</v>
      </c>
      <c r="B10" s="157">
        <v>51059</v>
      </c>
      <c r="C10" s="143">
        <v>30070562.100169599</v>
      </c>
      <c r="D10" s="143">
        <v>33590955.049514577</v>
      </c>
      <c r="E10" s="143">
        <v>34629828.774659134</v>
      </c>
      <c r="F10" s="145">
        <f t="shared" si="0"/>
        <v>1.1170710722871762</v>
      </c>
      <c r="G10" s="145">
        <f t="shared" si="1"/>
        <v>1.1516189374612262</v>
      </c>
    </row>
    <row r="11" spans="1:7" x14ac:dyDescent="0.35">
      <c r="A11" s="155" t="s">
        <v>140</v>
      </c>
      <c r="B11" s="157">
        <v>51107</v>
      </c>
      <c r="C11" s="143">
        <v>8801833.4522480965</v>
      </c>
      <c r="D11" s="143">
        <v>10904290.16887065</v>
      </c>
      <c r="E11" s="143">
        <v>11408670.424236204</v>
      </c>
      <c r="F11" s="145">
        <f t="shared" si="0"/>
        <v>1.2388657690501472</v>
      </c>
      <c r="G11" s="145">
        <f t="shared" si="1"/>
        <v>1.2961697680523925</v>
      </c>
    </row>
    <row r="12" spans="1:7" x14ac:dyDescent="0.35">
      <c r="A12" s="155" t="s">
        <v>141</v>
      </c>
      <c r="B12" s="157">
        <v>51153</v>
      </c>
      <c r="C12" s="143">
        <v>10849802.740668356</v>
      </c>
      <c r="D12" s="143">
        <v>13134944.573804758</v>
      </c>
      <c r="E12" s="143">
        <v>14292161.014997445</v>
      </c>
      <c r="F12" s="145">
        <f t="shared" si="0"/>
        <v>1.2106159796409013</v>
      </c>
      <c r="G12" s="145">
        <f t="shared" si="1"/>
        <v>1.3172738119400167</v>
      </c>
    </row>
    <row r="13" spans="1:7" x14ac:dyDescent="0.35">
      <c r="A13" s="155" t="s">
        <v>142</v>
      </c>
      <c r="B13" s="157">
        <v>51510</v>
      </c>
      <c r="C13" s="143">
        <v>2763110.5078701079</v>
      </c>
      <c r="D13" s="143">
        <v>3037596.9185717348</v>
      </c>
      <c r="E13" s="143">
        <v>3115689.6715868446</v>
      </c>
      <c r="F13" s="145">
        <f t="shared" si="0"/>
        <v>1.0993396427395188</v>
      </c>
      <c r="G13" s="145">
        <f t="shared" si="1"/>
        <v>1.1276022666167325</v>
      </c>
    </row>
    <row r="15" spans="1:7" x14ac:dyDescent="0.35">
      <c r="C15" s="143">
        <f>SUM(C3:C13)</f>
        <v>135340555.0600428</v>
      </c>
      <c r="D15" s="143">
        <f t="shared" ref="D15:E15" si="2">SUM(D3:D13)</f>
        <v>151028810.61195311</v>
      </c>
      <c r="E15" s="143">
        <f t="shared" si="2"/>
        <v>158130501.86973813</v>
      </c>
      <c r="F15" s="145">
        <f t="shared" ref="F15" si="3">D15/C15</f>
        <v>1.1159168849643799</v>
      </c>
      <c r="G15" s="145">
        <f t="shared" ref="G15" si="4">E15/C15</f>
        <v>1.1683896360524364</v>
      </c>
    </row>
    <row r="16" spans="1:7" x14ac:dyDescent="0.35">
      <c r="A16" t="s">
        <v>143</v>
      </c>
    </row>
  </sheetData>
  <pageMargins left="0.7" right="0.7" top="0.75" bottom="0.75" header="0.3" footer="0.3"/>
  <pageSetup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EB302-A72B-421E-B3C9-398456DF3493}">
  <dimension ref="B1:F28"/>
  <sheetViews>
    <sheetView workbookViewId="0">
      <selection activeCell="M18" sqref="M18"/>
    </sheetView>
  </sheetViews>
  <sheetFormatPr defaultRowHeight="14.5" x14ac:dyDescent="0.35"/>
  <cols>
    <col min="3" max="3" width="13.26953125" customWidth="1"/>
    <col min="5" max="6" width="9.6328125" bestFit="1" customWidth="1"/>
  </cols>
  <sheetData>
    <row r="1" spans="2:6" ht="15" thickBot="1" x14ac:dyDescent="0.4">
      <c r="B1" s="131" t="s">
        <v>122</v>
      </c>
      <c r="C1" s="132"/>
      <c r="D1" s="132"/>
      <c r="E1" s="168" t="s">
        <v>103</v>
      </c>
      <c r="F1" s="168"/>
    </row>
    <row r="2" spans="2:6" ht="15" thickBot="1" x14ac:dyDescent="0.4">
      <c r="B2" s="133" t="s">
        <v>123</v>
      </c>
      <c r="C2" s="134" t="s">
        <v>124</v>
      </c>
      <c r="D2" s="132"/>
      <c r="E2" t="s">
        <v>91</v>
      </c>
      <c r="F2" t="s">
        <v>92</v>
      </c>
    </row>
    <row r="3" spans="2:6" x14ac:dyDescent="0.35">
      <c r="B3" s="135">
        <v>2014</v>
      </c>
      <c r="C3" s="136">
        <v>17036</v>
      </c>
      <c r="D3" s="132"/>
      <c r="E3" s="146">
        <f>C6/C3</f>
        <v>1.0399154731157549</v>
      </c>
      <c r="F3" s="146">
        <f>C7/C3</f>
        <v>1.0585818267198872</v>
      </c>
    </row>
    <row r="4" spans="2:6" x14ac:dyDescent="0.35">
      <c r="B4" s="137">
        <v>2021</v>
      </c>
      <c r="C4" s="136">
        <v>17386</v>
      </c>
      <c r="D4" s="132"/>
    </row>
    <row r="5" spans="2:6" x14ac:dyDescent="0.35">
      <c r="B5" s="137">
        <v>2023</v>
      </c>
      <c r="C5" s="136">
        <v>17540</v>
      </c>
      <c r="D5" s="132"/>
    </row>
    <row r="6" spans="2:6" x14ac:dyDescent="0.35">
      <c r="B6" s="137">
        <v>2025</v>
      </c>
      <c r="C6" s="136">
        <v>17716</v>
      </c>
      <c r="D6" s="132"/>
    </row>
    <row r="7" spans="2:6" x14ac:dyDescent="0.35">
      <c r="B7" s="137">
        <v>2030</v>
      </c>
      <c r="C7" s="136">
        <v>18034</v>
      </c>
      <c r="D7" s="132"/>
    </row>
    <row r="8" spans="2:6" x14ac:dyDescent="0.35">
      <c r="B8" s="137">
        <v>2040</v>
      </c>
      <c r="C8" s="136">
        <v>18337</v>
      </c>
      <c r="D8" s="132"/>
    </row>
    <row r="9" spans="2:6" ht="15" thickBot="1" x14ac:dyDescent="0.4">
      <c r="B9" s="138">
        <v>2045</v>
      </c>
      <c r="C9" s="139">
        <v>18443</v>
      </c>
      <c r="D9" s="132"/>
    </row>
    <row r="10" spans="2:6" x14ac:dyDescent="0.35">
      <c r="B10" s="132"/>
      <c r="C10" s="132"/>
      <c r="D10" s="132"/>
    </row>
    <row r="11" spans="2:6" x14ac:dyDescent="0.35">
      <c r="B11" t="s">
        <v>125</v>
      </c>
      <c r="C11" s="132"/>
      <c r="D11" s="132"/>
    </row>
    <row r="12" spans="2:6" x14ac:dyDescent="0.35">
      <c r="B12" t="s">
        <v>126</v>
      </c>
    </row>
    <row r="13" spans="2:6" x14ac:dyDescent="0.35">
      <c r="B13" s="140"/>
    </row>
    <row r="14" spans="2:6" x14ac:dyDescent="0.35">
      <c r="B14" s="101" t="s">
        <v>127</v>
      </c>
      <c r="C14" s="140"/>
    </row>
    <row r="15" spans="2:6" x14ac:dyDescent="0.35">
      <c r="B15" s="141"/>
      <c r="C15" s="141"/>
    </row>
    <row r="16" spans="2:6" x14ac:dyDescent="0.35">
      <c r="B16" s="142"/>
      <c r="C16" s="141"/>
    </row>
    <row r="17" spans="2:3" x14ac:dyDescent="0.35">
      <c r="B17" s="142"/>
      <c r="C17" s="141"/>
    </row>
    <row r="18" spans="2:3" x14ac:dyDescent="0.35">
      <c r="B18" s="142"/>
      <c r="C18" s="141"/>
    </row>
    <row r="19" spans="2:3" x14ac:dyDescent="0.35">
      <c r="B19" s="142"/>
      <c r="C19" s="141"/>
    </row>
    <row r="20" spans="2:3" x14ac:dyDescent="0.35">
      <c r="B20" s="142"/>
      <c r="C20" s="141"/>
    </row>
    <row r="23" spans="2:3" x14ac:dyDescent="0.35">
      <c r="C23" s="143"/>
    </row>
    <row r="24" spans="2:3" x14ac:dyDescent="0.35">
      <c r="C24" s="143"/>
    </row>
    <row r="25" spans="2:3" x14ac:dyDescent="0.35">
      <c r="C25" s="143"/>
    </row>
    <row r="26" spans="2:3" x14ac:dyDescent="0.35">
      <c r="C26" s="143"/>
    </row>
    <row r="27" spans="2:3" x14ac:dyDescent="0.35">
      <c r="C27" s="143"/>
    </row>
    <row r="28" spans="2:3" x14ac:dyDescent="0.35">
      <c r="C28" s="143"/>
    </row>
  </sheetData>
  <mergeCells count="1">
    <mergeCell ref="E1:F1"/>
  </mergeCells>
  <pageMargins left="0.7" right="0.7" top="0.75" bottom="0.75" header="0.3" footer="0.3"/>
  <pageSetup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E9CE5-7D31-4EBB-ACFC-18DA48B3B61E}">
  <dimension ref="A2:C14"/>
  <sheetViews>
    <sheetView workbookViewId="0">
      <selection activeCell="C12" sqref="C12"/>
    </sheetView>
  </sheetViews>
  <sheetFormatPr defaultRowHeight="14.5" x14ac:dyDescent="0.35"/>
  <cols>
    <col min="2" max="2" width="26.81640625" customWidth="1"/>
    <col min="3" max="3" width="10.54296875" customWidth="1"/>
  </cols>
  <sheetData>
    <row r="2" spans="1:3" x14ac:dyDescent="0.35">
      <c r="B2" t="s">
        <v>144</v>
      </c>
    </row>
    <row r="3" spans="1:3" x14ac:dyDescent="0.35">
      <c r="B3" t="s">
        <v>123</v>
      </c>
      <c r="C3" t="s">
        <v>145</v>
      </c>
    </row>
    <row r="4" spans="1:3" x14ac:dyDescent="0.35">
      <c r="B4">
        <v>2014</v>
      </c>
      <c r="C4" s="158">
        <v>22970</v>
      </c>
    </row>
    <row r="5" spans="1:3" x14ac:dyDescent="0.35">
      <c r="B5">
        <v>2016</v>
      </c>
      <c r="C5" s="158">
        <v>23152</v>
      </c>
    </row>
    <row r="6" spans="1:3" x14ac:dyDescent="0.35">
      <c r="B6">
        <v>2017</v>
      </c>
      <c r="C6" s="158">
        <v>23246</v>
      </c>
    </row>
    <row r="7" spans="1:3" x14ac:dyDescent="0.35">
      <c r="B7">
        <v>2025</v>
      </c>
      <c r="C7" s="158">
        <v>24252</v>
      </c>
    </row>
    <row r="8" spans="1:3" x14ac:dyDescent="0.35">
      <c r="B8">
        <v>2030</v>
      </c>
      <c r="C8" s="158">
        <v>24445</v>
      </c>
    </row>
    <row r="9" spans="1:3" x14ac:dyDescent="0.35">
      <c r="B9">
        <v>2040</v>
      </c>
      <c r="C9" s="158">
        <v>24667</v>
      </c>
    </row>
    <row r="10" spans="1:3" x14ac:dyDescent="0.35">
      <c r="C10" s="158"/>
    </row>
    <row r="11" spans="1:3" x14ac:dyDescent="0.35">
      <c r="B11" s="159" t="s">
        <v>91</v>
      </c>
      <c r="C11" s="160">
        <f>C7/C4</f>
        <v>1.0558119286025249</v>
      </c>
    </row>
    <row r="12" spans="1:3" x14ac:dyDescent="0.35">
      <c r="B12" s="159" t="s">
        <v>92</v>
      </c>
      <c r="C12" s="145">
        <f>C8/C4</f>
        <v>1.064214192424902</v>
      </c>
    </row>
    <row r="13" spans="1:3" x14ac:dyDescent="0.35">
      <c r="B13" s="159"/>
    </row>
    <row r="14" spans="1:3" x14ac:dyDescent="0.35">
      <c r="A14" t="s">
        <v>146</v>
      </c>
      <c r="B14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Summary of GF Comparison</vt:lpstr>
      <vt:lpstr>Round 9.2 Employment</vt:lpstr>
      <vt:lpstr>Employment GF_Round 9.2</vt:lpstr>
      <vt:lpstr>Employment GF_2008 O3 RR.MP</vt:lpstr>
      <vt:lpstr>Round 9.2 Population</vt:lpstr>
      <vt:lpstr>Population GF_Round 9.2</vt:lpstr>
      <vt:lpstr>Population GF_2008 O3 RR.MP</vt:lpstr>
      <vt:lpstr>Round 9.2 Households</vt:lpstr>
      <vt:lpstr>Household GF_Round 9.2</vt:lpstr>
      <vt:lpstr>Household GF_2008 O3 RR.MP</vt:lpstr>
      <vt:lpstr>VMT GF_Amends to Visualize 2045</vt:lpstr>
      <vt:lpstr>VMT GF_2008 O3 RR.MP</vt:lpstr>
      <vt:lpstr>Lane Miles GF_Amds. to Visu2045</vt:lpstr>
      <vt:lpstr>Lane Mile GF_2008 O3 RR.MP</vt:lpstr>
      <vt:lpstr>'VMT GF_Amends to Visualize 2045'!Print_Area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Sunil Kumar</cp:lastModifiedBy>
  <dcterms:created xsi:type="dcterms:W3CDTF">2021-05-25T19:02:04Z</dcterms:created>
  <dcterms:modified xsi:type="dcterms:W3CDTF">2022-10-06T15:14:17Z</dcterms:modified>
</cp:coreProperties>
</file>