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I:\HSPPS\PLANNING\Round 9\"/>
    </mc:Choice>
  </mc:AlternateContent>
  <bookViews>
    <workbookView xWindow="0" yWindow="0" windowWidth="19200" windowHeight="10845" activeTab="2"/>
  </bookViews>
  <sheets>
    <sheet name="Employment" sheetId="1" r:id="rId1"/>
    <sheet name="Population" sheetId="2" r:id="rId2"/>
    <sheet name="Households" sheetId="3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1" i="3" l="1"/>
  <c r="D31" i="3"/>
  <c r="C31" i="3"/>
  <c r="B31" i="3"/>
  <c r="H29" i="3"/>
  <c r="F29" i="3"/>
  <c r="E29" i="3"/>
  <c r="D29" i="3"/>
  <c r="C29" i="3"/>
  <c r="H27" i="3"/>
  <c r="F27" i="3"/>
  <c r="E27" i="3"/>
  <c r="D27" i="3"/>
  <c r="C27" i="3"/>
  <c r="B27" i="3"/>
  <c r="G27" i="3"/>
  <c r="B29" i="3"/>
  <c r="G17" i="3"/>
  <c r="D17" i="3"/>
  <c r="C17" i="3"/>
  <c r="C33" i="3" s="1"/>
  <c r="B17" i="3"/>
  <c r="H17" i="3"/>
  <c r="H33" i="3" s="1"/>
  <c r="G31" i="3"/>
  <c r="F17" i="3"/>
  <c r="F33" i="3" s="1"/>
  <c r="E17" i="3"/>
  <c r="H8" i="3"/>
  <c r="G8" i="3"/>
  <c r="F8" i="3"/>
  <c r="E8" i="3"/>
  <c r="D8" i="3"/>
  <c r="C8" i="3"/>
  <c r="B8" i="3"/>
  <c r="D31" i="2"/>
  <c r="C31" i="2"/>
  <c r="B31" i="2"/>
  <c r="H29" i="2"/>
  <c r="F29" i="2"/>
  <c r="E29" i="2"/>
  <c r="D29" i="2"/>
  <c r="C29" i="2"/>
  <c r="H27" i="2"/>
  <c r="F27" i="2"/>
  <c r="E27" i="2"/>
  <c r="D27" i="2"/>
  <c r="C27" i="2"/>
  <c r="G23" i="2"/>
  <c r="G27" i="2"/>
  <c r="B27" i="2"/>
  <c r="D17" i="2"/>
  <c r="C17" i="2"/>
  <c r="B14" i="2"/>
  <c r="B17" i="2" s="1"/>
  <c r="H31" i="2"/>
  <c r="F31" i="2"/>
  <c r="E31" i="2"/>
  <c r="H8" i="2"/>
  <c r="G8" i="2"/>
  <c r="F8" i="2"/>
  <c r="E8" i="2"/>
  <c r="D8" i="2"/>
  <c r="C8" i="2"/>
  <c r="B6" i="2"/>
  <c r="D31" i="1"/>
  <c r="C31" i="1"/>
  <c r="B31" i="1"/>
  <c r="H29" i="1"/>
  <c r="G27" i="1"/>
  <c r="F27" i="1"/>
  <c r="E27" i="1"/>
  <c r="D29" i="1"/>
  <c r="C27" i="1"/>
  <c r="B27" i="1"/>
  <c r="D17" i="1"/>
  <c r="C17" i="1"/>
  <c r="B17" i="1"/>
  <c r="H17" i="1"/>
  <c r="G31" i="1"/>
  <c r="F17" i="1"/>
  <c r="E17" i="1"/>
  <c r="H8" i="1"/>
  <c r="G8" i="1"/>
  <c r="F8" i="1"/>
  <c r="E8" i="1"/>
  <c r="D8" i="1"/>
  <c r="C8" i="1"/>
  <c r="B8" i="1"/>
  <c r="D33" i="3" l="1"/>
  <c r="E33" i="3"/>
  <c r="B33" i="3"/>
  <c r="G29" i="3"/>
  <c r="B29" i="2"/>
  <c r="G31" i="2"/>
  <c r="B8" i="2"/>
  <c r="B33" i="2" s="1"/>
  <c r="C33" i="2"/>
  <c r="D33" i="2"/>
  <c r="G29" i="2"/>
  <c r="G33" i="3"/>
  <c r="E31" i="3"/>
  <c r="F31" i="3"/>
  <c r="F33" i="1"/>
  <c r="C33" i="1"/>
  <c r="E17" i="2"/>
  <c r="E33" i="2" s="1"/>
  <c r="H17" i="2"/>
  <c r="H33" i="2" s="1"/>
  <c r="F17" i="2"/>
  <c r="F33" i="2" s="1"/>
  <c r="G17" i="2"/>
  <c r="G33" i="2" s="1"/>
  <c r="C29" i="1"/>
  <c r="G29" i="1"/>
  <c r="E33" i="1"/>
  <c r="B33" i="1"/>
  <c r="E29" i="1"/>
  <c r="H31" i="1"/>
  <c r="B29" i="1"/>
  <c r="F29" i="1"/>
  <c r="E31" i="1"/>
  <c r="D27" i="1"/>
  <c r="D33" i="1" s="1"/>
  <c r="H27" i="1"/>
  <c r="H33" i="1" s="1"/>
  <c r="F31" i="1"/>
  <c r="G17" i="1"/>
  <c r="G33" i="1" s="1"/>
</calcChain>
</file>

<file path=xl/sharedStrings.xml><?xml version="1.0" encoding="utf-8"?>
<sst xmlns="http://schemas.openxmlformats.org/spreadsheetml/2006/main" count="85" uniqueCount="38">
  <si>
    <t>JURISDICTION</t>
  </si>
  <si>
    <t>District of Columbia</t>
  </si>
  <si>
    <t>Arlington County</t>
  </si>
  <si>
    <t>City of Alexandria</t>
  </si>
  <si>
    <t>Central Jurisdictions</t>
  </si>
  <si>
    <t>Montgomery County</t>
  </si>
  <si>
    <t xml:space="preserve"> Rockville (1)</t>
  </si>
  <si>
    <t>Prince George's County</t>
  </si>
  <si>
    <t xml:space="preserve">Fairfax County </t>
  </si>
  <si>
    <t>Fairfax County (2)</t>
  </si>
  <si>
    <t>Fairfax County</t>
  </si>
  <si>
    <t>City of Fairfax  (2)</t>
  </si>
  <si>
    <t>City of Fairfax</t>
  </si>
  <si>
    <t>City of Falls Church</t>
  </si>
  <si>
    <t>Inner Suburbs</t>
  </si>
  <si>
    <t>Loudoun County</t>
  </si>
  <si>
    <t xml:space="preserve">Prince William County </t>
  </si>
  <si>
    <t>Prince William County</t>
  </si>
  <si>
    <t xml:space="preserve"> Independent Cities</t>
  </si>
  <si>
    <t>Calvert County</t>
  </si>
  <si>
    <t>Charles County</t>
  </si>
  <si>
    <t>Frederick County</t>
  </si>
  <si>
    <t>Stafford County  (3)</t>
  </si>
  <si>
    <t>Stafford County (3)</t>
  </si>
  <si>
    <t>Stafford County (2)</t>
  </si>
  <si>
    <t xml:space="preserve"> </t>
  </si>
  <si>
    <t>Outer Suburbs</t>
  </si>
  <si>
    <t>NORTHERN VIRGINIA</t>
  </si>
  <si>
    <t>SUBURBAN MARYLAND</t>
  </si>
  <si>
    <t>WASHINGTON MSA</t>
  </si>
  <si>
    <t>(1) Included in Montgomery County total.</t>
  </si>
  <si>
    <t>(2) Totals for all years include Fairfax County Government employees working in the Massey Complex,</t>
  </si>
  <si>
    <t xml:space="preserve">     located within the boundaries of the City of Fairfax.</t>
  </si>
  <si>
    <t>(2) Includes Fairfax County group quarters population in the Massey Complex.</t>
  </si>
  <si>
    <t>(2) Source:  COG/TPB Models Development Program: "Land Activity Forecasts of Jurisdictions Added in</t>
  </si>
  <si>
    <t>(3) Source:  COG/TPB Models Development Program: "Land Activity Forecasts of Jurisdictions Added in</t>
  </si>
  <si>
    <t xml:space="preserve">     the Cordon Expansion".   COG/TPB, December 1994.</t>
  </si>
  <si>
    <t>(Thousands)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</si>
</sst>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#,##0.0"/>
    <numFmt numFmtId="166" formatCode="0.000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164" fontId="2" fillId="0" borderId="0" xfId="0" applyNumberFormat="1" applyFont="1" applyFill="1" applyBorder="1"/>
    <xf numFmtId="165" fontId="2" fillId="0" borderId="0" xfId="0" applyNumberFormat="1" applyFont="1" applyFill="1" applyBorder="1"/>
    <xf numFmtId="165" fontId="1" fillId="0" borderId="0" xfId="0" applyNumberFormat="1" applyFont="1" applyFill="1" applyBorder="1"/>
    <xf numFmtId="0" fontId="2" fillId="0" borderId="0" xfId="0" applyFont="1" applyFill="1" applyBorder="1"/>
    <xf numFmtId="2" fontId="1" fillId="0" borderId="0" xfId="0" applyNumberFormat="1" applyFont="1" applyFill="1" applyBorder="1"/>
    <xf numFmtId="164" fontId="1" fillId="0" borderId="0" xfId="0" applyNumberFormat="1" applyFont="1" applyFill="1" applyBorder="1"/>
    <xf numFmtId="0" fontId="1" fillId="0" borderId="0" xfId="0" applyFont="1" applyFill="1" applyBorder="1"/>
    <xf numFmtId="2" fontId="2" fillId="0" borderId="0" xfId="0" applyNumberFormat="1" applyFont="1" applyFill="1" applyBorder="1"/>
    <xf numFmtId="164" fontId="3" fillId="0" borderId="0" xfId="0" applyNumberFormat="1" applyFont="1" applyFill="1" applyBorder="1"/>
    <xf numFmtId="166" fontId="1" fillId="0" borderId="0" xfId="0" applyNumberFormat="1" applyFont="1" applyFill="1" applyBorder="1"/>
    <xf numFmtId="2" fontId="3" fillId="0" borderId="0" xfId="0" applyNumberFormat="1" applyFont="1" applyFill="1" applyBorder="1"/>
    <xf numFmtId="0" fontId="0" fillId="0" borderId="0" xfId="0" applyAlignment="1">
      <alignment horizontal="center"/>
    </xf>
    <xf numFmtId="0" fontId="2" fillId="0" borderId="0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"/>
  <sheetViews>
    <sheetView workbookViewId="0">
      <selection activeCell="H13" sqref="H13"/>
    </sheetView>
  </sheetViews>
  <sheetFormatPr defaultRowHeight="15" x14ac:dyDescent="0.25"/>
  <cols>
    <col min="1" max="1" width="27.28515625" customWidth="1"/>
  </cols>
  <sheetData>
    <row r="1" spans="1:21" x14ac:dyDescent="0.25">
      <c r="A1" s="1"/>
      <c r="D1" s="13" t="s">
        <v>37</v>
      </c>
      <c r="E1" s="13"/>
    </row>
    <row r="2" spans="1:21" x14ac:dyDescent="0.25">
      <c r="A2" s="2" t="s">
        <v>0</v>
      </c>
      <c r="B2" s="14">
        <v>1990</v>
      </c>
      <c r="C2" s="14">
        <v>1995</v>
      </c>
      <c r="D2" s="14">
        <v>2000</v>
      </c>
      <c r="E2" s="14">
        <v>2005</v>
      </c>
      <c r="F2" s="14">
        <v>2010</v>
      </c>
      <c r="G2" s="14">
        <v>2015</v>
      </c>
      <c r="H2" s="14">
        <v>2020</v>
      </c>
      <c r="I2" s="3"/>
      <c r="J2" s="3"/>
      <c r="T2" s="3"/>
      <c r="U2" s="3"/>
    </row>
    <row r="3" spans="1:21" x14ac:dyDescent="0.25">
      <c r="A3" s="2"/>
      <c r="B3" s="4"/>
      <c r="C3" s="4"/>
      <c r="D3" s="4"/>
      <c r="E3" s="4"/>
      <c r="F3" s="4"/>
      <c r="G3" s="4"/>
      <c r="H3" s="4"/>
      <c r="I3" s="4"/>
      <c r="J3" s="4"/>
      <c r="T3" s="6"/>
      <c r="U3" s="6"/>
    </row>
    <row r="4" spans="1:21" x14ac:dyDescent="0.25">
      <c r="A4" s="7" t="s">
        <v>1</v>
      </c>
      <c r="B4" s="4">
        <v>747.31600000000003</v>
      </c>
      <c r="C4" s="4">
        <v>701.9</v>
      </c>
      <c r="D4" s="4">
        <v>719.3</v>
      </c>
      <c r="E4" s="4">
        <v>737.1</v>
      </c>
      <c r="F4" s="4">
        <v>759.4</v>
      </c>
      <c r="G4" s="4">
        <v>782.5</v>
      </c>
      <c r="H4" s="4">
        <v>806.3</v>
      </c>
      <c r="I4" s="4"/>
      <c r="J4" s="4"/>
      <c r="T4" s="4"/>
      <c r="U4" s="4"/>
    </row>
    <row r="5" spans="1:21" x14ac:dyDescent="0.25">
      <c r="A5" s="7" t="s">
        <v>2</v>
      </c>
      <c r="B5" s="4">
        <v>183.12700000000001</v>
      </c>
      <c r="C5" s="4">
        <v>207.095</v>
      </c>
      <c r="D5" s="4">
        <v>234.29400000000001</v>
      </c>
      <c r="E5" s="4">
        <v>252.51900000000001</v>
      </c>
      <c r="F5" s="4">
        <v>264.59699999999998</v>
      </c>
      <c r="G5" s="4">
        <v>273.387</v>
      </c>
      <c r="H5" s="4">
        <v>281.04899999999998</v>
      </c>
      <c r="I5" s="4"/>
      <c r="J5" s="4"/>
      <c r="T5" s="4"/>
      <c r="U5" s="4"/>
    </row>
    <row r="6" spans="1:21" x14ac:dyDescent="0.25">
      <c r="A6" s="7" t="s">
        <v>3</v>
      </c>
      <c r="B6" s="4">
        <v>92.2</v>
      </c>
      <c r="C6" s="4">
        <v>90.878</v>
      </c>
      <c r="D6" s="4">
        <v>94.325000000000003</v>
      </c>
      <c r="E6" s="4">
        <v>98.942999999999998</v>
      </c>
      <c r="F6" s="4">
        <v>102.81399999999999</v>
      </c>
      <c r="G6" s="4">
        <v>106.536</v>
      </c>
      <c r="H6" s="4">
        <v>110.742</v>
      </c>
      <c r="I6" s="4"/>
      <c r="J6" s="4"/>
      <c r="T6" s="4"/>
      <c r="U6" s="4"/>
    </row>
    <row r="7" spans="1:21" x14ac:dyDescent="0.25">
      <c r="A7" s="5"/>
      <c r="B7" s="6"/>
      <c r="C7" s="6"/>
      <c r="D7" s="6"/>
      <c r="E7" s="6"/>
      <c r="F7" s="6"/>
      <c r="G7" s="6"/>
      <c r="H7" s="6"/>
      <c r="I7" s="6"/>
      <c r="J7" s="6"/>
      <c r="T7" s="6"/>
      <c r="U7" s="6"/>
    </row>
    <row r="8" spans="1:21" x14ac:dyDescent="0.25">
      <c r="A8" s="2" t="s">
        <v>4</v>
      </c>
      <c r="B8" s="3">
        <f>B4+B5+B6</f>
        <v>1022.643</v>
      </c>
      <c r="C8" s="3">
        <f>C4+C5+C6</f>
        <v>999.87300000000005</v>
      </c>
      <c r="D8" s="3">
        <f>D4+D5+D6</f>
        <v>1047.9189999999999</v>
      </c>
      <c r="E8" s="3">
        <f>E4+E5+E6</f>
        <v>1088.5620000000001</v>
      </c>
      <c r="F8" s="3">
        <f>F4+F5+F6</f>
        <v>1126.8109999999999</v>
      </c>
      <c r="G8" s="3">
        <f>G4+G5+G6</f>
        <v>1162.423</v>
      </c>
      <c r="H8" s="3">
        <f>H4+H5+H6</f>
        <v>1198.0909999999999</v>
      </c>
      <c r="I8" s="3"/>
      <c r="J8" s="3"/>
      <c r="T8" s="3"/>
      <c r="U8" s="3"/>
    </row>
    <row r="9" spans="1:21" x14ac:dyDescent="0.25">
      <c r="A9" s="5"/>
      <c r="B9" s="6"/>
      <c r="C9" s="6"/>
      <c r="D9" s="6"/>
      <c r="E9" s="6"/>
      <c r="F9" s="6"/>
      <c r="G9" s="6"/>
      <c r="H9" s="6"/>
      <c r="I9" s="6"/>
      <c r="J9" s="6"/>
      <c r="T9" s="4"/>
      <c r="U9" s="4"/>
    </row>
    <row r="10" spans="1:21" x14ac:dyDescent="0.25">
      <c r="A10" s="7" t="s">
        <v>5</v>
      </c>
      <c r="B10" s="4">
        <v>465.49599999999998</v>
      </c>
      <c r="C10" s="4">
        <v>463.339</v>
      </c>
      <c r="D10" s="4">
        <v>500</v>
      </c>
      <c r="E10" s="4">
        <v>540</v>
      </c>
      <c r="F10" s="4">
        <v>580</v>
      </c>
      <c r="G10" s="4">
        <v>610</v>
      </c>
      <c r="H10" s="4">
        <v>630</v>
      </c>
      <c r="I10" s="4"/>
      <c r="J10" s="4"/>
      <c r="T10" s="4"/>
      <c r="U10" s="4"/>
    </row>
    <row r="11" spans="1:21" x14ac:dyDescent="0.25">
      <c r="A11" s="7" t="s">
        <v>6</v>
      </c>
      <c r="B11" s="4">
        <v>56.875999999999998</v>
      </c>
      <c r="C11" s="4">
        <v>62.703000000000003</v>
      </c>
      <c r="D11" s="4">
        <v>72.98</v>
      </c>
      <c r="E11" s="4">
        <v>78.762</v>
      </c>
      <c r="F11" s="4">
        <v>82.956999999999994</v>
      </c>
      <c r="G11" s="4">
        <v>85.296999999999997</v>
      </c>
      <c r="H11" s="4">
        <v>86.6</v>
      </c>
      <c r="I11" s="4"/>
      <c r="J11" s="4"/>
      <c r="T11" s="4"/>
      <c r="U11" s="4"/>
    </row>
    <row r="12" spans="1:21" x14ac:dyDescent="0.25">
      <c r="A12" s="7" t="s">
        <v>7</v>
      </c>
      <c r="B12" s="4">
        <v>310.35500000000002</v>
      </c>
      <c r="C12" s="4">
        <v>325.52699999999999</v>
      </c>
      <c r="D12" s="4">
        <v>353.03899999999999</v>
      </c>
      <c r="E12" s="4">
        <v>385.4</v>
      </c>
      <c r="F12" s="4">
        <v>419.5</v>
      </c>
      <c r="G12" s="4">
        <v>447.5</v>
      </c>
      <c r="H12" s="4">
        <v>476.2</v>
      </c>
      <c r="I12" s="4"/>
      <c r="J12" s="4"/>
      <c r="T12" s="4"/>
      <c r="U12" s="4"/>
    </row>
    <row r="13" spans="1:21" x14ac:dyDescent="0.25">
      <c r="A13" s="7" t="s">
        <v>8</v>
      </c>
      <c r="B13" s="4">
        <v>407.75299999999999</v>
      </c>
      <c r="C13" s="4">
        <v>438.536</v>
      </c>
      <c r="D13" s="4">
        <v>511.5</v>
      </c>
      <c r="E13" s="4">
        <v>567.02800000000002</v>
      </c>
      <c r="F13" s="4">
        <v>612.94899999999996</v>
      </c>
      <c r="G13" s="4">
        <v>650.14400000000001</v>
      </c>
      <c r="H13" s="4">
        <v>678.39700000000005</v>
      </c>
      <c r="I13" s="4"/>
      <c r="J13" s="4"/>
      <c r="T13" s="4"/>
      <c r="U13" s="4"/>
    </row>
    <row r="14" spans="1:21" x14ac:dyDescent="0.25">
      <c r="A14" s="7" t="s">
        <v>11</v>
      </c>
      <c r="B14" s="4">
        <v>26.885000000000002</v>
      </c>
      <c r="C14" s="4">
        <v>29.702999999999999</v>
      </c>
      <c r="D14" s="4">
        <v>30.300999999999998</v>
      </c>
      <c r="E14" s="4">
        <v>30.899000000000001</v>
      </c>
      <c r="F14" s="4">
        <v>30.899000000000001</v>
      </c>
      <c r="G14" s="4">
        <v>31.202999999999999</v>
      </c>
      <c r="H14" s="4">
        <v>31.407</v>
      </c>
      <c r="I14" s="4"/>
      <c r="J14" s="4"/>
      <c r="T14" s="4"/>
      <c r="U14" s="4"/>
    </row>
    <row r="15" spans="1:21" x14ac:dyDescent="0.25">
      <c r="A15" s="7" t="s">
        <v>13</v>
      </c>
      <c r="B15" s="4">
        <v>9.19</v>
      </c>
      <c r="C15" s="4">
        <v>9.3000000000000007</v>
      </c>
      <c r="D15" s="4">
        <v>9.4</v>
      </c>
      <c r="E15" s="4">
        <v>9.5</v>
      </c>
      <c r="F15" s="4">
        <v>9.4749999999999996</v>
      </c>
      <c r="G15" s="4">
        <v>9.5</v>
      </c>
      <c r="H15" s="4">
        <v>9.6</v>
      </c>
      <c r="I15" s="4"/>
      <c r="J15" s="4"/>
      <c r="T15" s="4"/>
      <c r="U15" s="4"/>
    </row>
    <row r="16" spans="1:21" x14ac:dyDescent="0.25">
      <c r="A16" s="2"/>
      <c r="B16" s="4"/>
      <c r="C16" s="4"/>
      <c r="D16" s="4"/>
      <c r="E16" s="4"/>
      <c r="F16" s="4"/>
      <c r="G16" s="4"/>
      <c r="H16" s="4"/>
      <c r="I16" s="4"/>
      <c r="J16" s="4"/>
      <c r="T16" s="4"/>
      <c r="U16" s="4"/>
    </row>
    <row r="17" spans="1:21" x14ac:dyDescent="0.25">
      <c r="A17" s="2" t="s">
        <v>14</v>
      </c>
      <c r="B17" s="3">
        <f>SUM(B10:B15)-B11</f>
        <v>1219.6790000000001</v>
      </c>
      <c r="C17" s="3">
        <f>SUM(C10:C15)-C11</f>
        <v>1266.405</v>
      </c>
      <c r="D17" s="3">
        <f>SUM(D10:D15)-D11</f>
        <v>1404.24</v>
      </c>
      <c r="E17" s="3">
        <f>SUM(E10:E15)-E11</f>
        <v>1532.827</v>
      </c>
      <c r="F17" s="3">
        <f>SUM(F10:F15)-F11</f>
        <v>1652.8229999999999</v>
      </c>
      <c r="G17" s="3">
        <f>SUM(G10:G15)-G11</f>
        <v>1748.347</v>
      </c>
      <c r="H17" s="3">
        <f>SUM(H10:H15)-H11</f>
        <v>1825.604</v>
      </c>
      <c r="I17" s="3"/>
      <c r="J17" s="3"/>
      <c r="T17" s="3"/>
      <c r="U17" s="3"/>
    </row>
    <row r="18" spans="1:21" x14ac:dyDescent="0.25">
      <c r="A18" s="2"/>
      <c r="B18" s="4"/>
      <c r="C18" s="4"/>
      <c r="D18" s="4"/>
      <c r="E18" s="4"/>
      <c r="F18" s="4"/>
      <c r="G18" s="4"/>
      <c r="H18" s="4"/>
      <c r="I18" s="4"/>
      <c r="J18" s="4"/>
      <c r="T18" s="4"/>
      <c r="U18" s="4"/>
    </row>
    <row r="19" spans="1:21" x14ac:dyDescent="0.25">
      <c r="A19" s="7" t="s">
        <v>15</v>
      </c>
      <c r="B19" s="4">
        <v>39.253999999999998</v>
      </c>
      <c r="C19" s="4">
        <v>49.456000000000003</v>
      </c>
      <c r="D19" s="4">
        <v>59.817999999999998</v>
      </c>
      <c r="E19" s="4">
        <v>74.058999999999997</v>
      </c>
      <c r="F19" s="4">
        <v>82.680999999999997</v>
      </c>
      <c r="G19" s="4">
        <v>94.102000000000004</v>
      </c>
      <c r="H19" s="4">
        <v>112.634</v>
      </c>
      <c r="I19" s="4"/>
      <c r="J19" s="4"/>
      <c r="T19" s="4"/>
      <c r="U19" s="4"/>
    </row>
    <row r="20" spans="1:21" x14ac:dyDescent="0.25">
      <c r="A20" s="7" t="s">
        <v>16</v>
      </c>
      <c r="B20" s="4">
        <v>65.822000000000003</v>
      </c>
      <c r="C20" s="4">
        <v>76.876000000000005</v>
      </c>
      <c r="D20" s="4">
        <v>87.593999999999994</v>
      </c>
      <c r="E20" s="4">
        <v>103.541</v>
      </c>
      <c r="F20" s="4">
        <v>120.196</v>
      </c>
      <c r="G20" s="4">
        <v>142.99</v>
      </c>
      <c r="H20" s="4">
        <v>161.303</v>
      </c>
      <c r="I20" s="4"/>
      <c r="J20" s="4"/>
      <c r="T20" s="4"/>
      <c r="U20" s="4"/>
    </row>
    <row r="21" spans="1:21" x14ac:dyDescent="0.25">
      <c r="A21" s="7" t="s">
        <v>18</v>
      </c>
      <c r="B21" s="4">
        <v>18.7</v>
      </c>
      <c r="C21" s="4">
        <v>20.100000000000001</v>
      </c>
      <c r="D21" s="4">
        <v>21.6</v>
      </c>
      <c r="E21" s="4">
        <v>23.2</v>
      </c>
      <c r="F21" s="4">
        <v>24.7</v>
      </c>
      <c r="G21" s="4">
        <v>25.3</v>
      </c>
      <c r="H21" s="4">
        <v>25.4</v>
      </c>
      <c r="I21" s="4"/>
      <c r="J21" s="4"/>
      <c r="T21" s="4"/>
      <c r="U21" s="4"/>
    </row>
    <row r="22" spans="1:21" x14ac:dyDescent="0.25">
      <c r="A22" s="8" t="s">
        <v>19</v>
      </c>
      <c r="B22" s="4">
        <v>14.697999999999999</v>
      </c>
      <c r="C22" s="4">
        <v>16.899999999999999</v>
      </c>
      <c r="D22" s="4">
        <v>19.100999999999999</v>
      </c>
      <c r="E22" s="4">
        <v>20.3</v>
      </c>
      <c r="F22" s="4">
        <v>21.5</v>
      </c>
      <c r="G22" s="4">
        <v>22.8</v>
      </c>
      <c r="H22" s="4">
        <v>24</v>
      </c>
      <c r="I22" s="4"/>
      <c r="J22" s="4"/>
      <c r="T22" s="4"/>
      <c r="U22" s="4"/>
    </row>
    <row r="23" spans="1:21" x14ac:dyDescent="0.25">
      <c r="A23" s="6" t="s">
        <v>20</v>
      </c>
      <c r="B23" s="4">
        <v>38.708999999999996</v>
      </c>
      <c r="C23" s="4">
        <v>41.2</v>
      </c>
      <c r="D23" s="4">
        <v>43.366</v>
      </c>
      <c r="E23" s="4">
        <v>48.1</v>
      </c>
      <c r="F23" s="4">
        <v>52.500999999999998</v>
      </c>
      <c r="G23" s="4">
        <v>56.305999999999997</v>
      </c>
      <c r="H23" s="4">
        <v>60.110999999999997</v>
      </c>
      <c r="I23" s="4"/>
      <c r="J23" s="4"/>
      <c r="T23" s="4"/>
      <c r="U23" s="4"/>
    </row>
    <row r="24" spans="1:21" x14ac:dyDescent="0.25">
      <c r="A24" s="6" t="s">
        <v>21</v>
      </c>
      <c r="B24" s="4">
        <v>53.994999999999997</v>
      </c>
      <c r="C24" s="4">
        <v>68</v>
      </c>
      <c r="D24" s="4">
        <v>82</v>
      </c>
      <c r="E24" s="4">
        <v>96</v>
      </c>
      <c r="F24" s="4">
        <v>106.006</v>
      </c>
      <c r="G24" s="4">
        <v>110.999</v>
      </c>
      <c r="H24" s="4">
        <v>116.002</v>
      </c>
      <c r="I24" s="4"/>
      <c r="J24" s="4"/>
      <c r="T24" s="4"/>
      <c r="U24" s="4"/>
    </row>
    <row r="25" spans="1:21" x14ac:dyDescent="0.25">
      <c r="A25" s="8" t="s">
        <v>22</v>
      </c>
      <c r="B25" s="4">
        <v>5.7439999999999998</v>
      </c>
      <c r="C25" s="4">
        <v>7.931</v>
      </c>
      <c r="D25" s="4">
        <v>10.118</v>
      </c>
      <c r="E25" s="4">
        <v>12.304</v>
      </c>
      <c r="F25" s="4">
        <v>14.491</v>
      </c>
      <c r="G25" s="4">
        <v>16.678000000000001</v>
      </c>
      <c r="H25" s="4">
        <v>18.866</v>
      </c>
      <c r="I25" s="4"/>
      <c r="J25" s="4"/>
      <c r="T25" s="4"/>
      <c r="U25" s="4"/>
    </row>
    <row r="26" spans="1:21" x14ac:dyDescent="0.25">
      <c r="A26" s="9"/>
      <c r="B26" s="4"/>
      <c r="C26" s="4"/>
      <c r="D26" s="4"/>
      <c r="E26" s="4"/>
      <c r="F26" s="4"/>
      <c r="G26" s="4"/>
      <c r="H26" s="4"/>
      <c r="I26" s="4"/>
      <c r="J26" s="4"/>
      <c r="T26" s="4"/>
      <c r="U26" s="4"/>
    </row>
    <row r="27" spans="1:21" x14ac:dyDescent="0.25">
      <c r="A27" s="2" t="s">
        <v>26</v>
      </c>
      <c r="B27" s="3">
        <f>SUM(B19:B25)</f>
        <v>236.922</v>
      </c>
      <c r="C27" s="3">
        <f>SUM(C19:C25)</f>
        <v>280.46300000000002</v>
      </c>
      <c r="D27" s="3">
        <f>SUM(D19:D25)</f>
        <v>323.59699999999998</v>
      </c>
      <c r="E27" s="3">
        <f>SUM(E19:E25)</f>
        <v>377.50399999999996</v>
      </c>
      <c r="F27" s="3">
        <f>SUM(F19:F25)</f>
        <v>422.07499999999993</v>
      </c>
      <c r="G27" s="3">
        <f>SUM(G19:G25)</f>
        <v>469.17499999999995</v>
      </c>
      <c r="H27" s="3">
        <f>SUM(H19:H25)</f>
        <v>518.31600000000003</v>
      </c>
      <c r="I27" s="3"/>
      <c r="J27" s="3"/>
      <c r="T27" s="3"/>
      <c r="U27" s="3"/>
    </row>
    <row r="28" spans="1:21" x14ac:dyDescent="0.25">
      <c r="A28" s="9"/>
      <c r="B28" s="4"/>
      <c r="C28" s="4"/>
      <c r="D28" s="4"/>
      <c r="E28" s="4"/>
      <c r="F28" s="4"/>
      <c r="G28" s="4"/>
      <c r="H28" s="4"/>
      <c r="I28" s="4"/>
      <c r="J28" s="4"/>
      <c r="T28" s="4"/>
      <c r="U28" s="4"/>
    </row>
    <row r="29" spans="1:21" x14ac:dyDescent="0.25">
      <c r="A29" s="9" t="s">
        <v>27</v>
      </c>
      <c r="B29" s="3">
        <f>B5+B6+B13+B14+B15+B19+B20+B21+B25</f>
        <v>848.67500000000007</v>
      </c>
      <c r="C29" s="3">
        <f>C5+C6+C13+C14+C15+C19+C20+C21+C25</f>
        <v>929.875</v>
      </c>
      <c r="D29" s="3">
        <f>D5+D6+D13+D14+D15+D19+D20+D21+D25</f>
        <v>1058.9499999999998</v>
      </c>
      <c r="E29" s="3">
        <f>E5+E6+E13+E14+E15+E19+E20+E21+E25</f>
        <v>1171.9930000000002</v>
      </c>
      <c r="F29" s="3">
        <f>F5+F6+F13+F14+F15+F19+F20+F21+F25</f>
        <v>1262.8019999999999</v>
      </c>
      <c r="G29" s="3">
        <f>G5+G6+G13+G14+G15+G19+G20+G21+G25</f>
        <v>1349.8400000000001</v>
      </c>
      <c r="H29" s="3">
        <f>H5+H6+H13+H14+H15+H19+H20+H21+H25</f>
        <v>1429.3980000000001</v>
      </c>
      <c r="I29" s="3"/>
      <c r="J29" s="3"/>
      <c r="T29" s="3"/>
      <c r="U29" s="3"/>
    </row>
    <row r="30" spans="1:21" x14ac:dyDescent="0.25">
      <c r="A30" s="9"/>
      <c r="B30" s="3"/>
      <c r="C30" s="3"/>
      <c r="D30" s="3"/>
      <c r="E30" s="3"/>
      <c r="F30" s="3"/>
      <c r="G30" s="3"/>
      <c r="H30" s="3"/>
      <c r="I30" s="3"/>
      <c r="J30" s="3"/>
      <c r="T30" s="3"/>
      <c r="U30" s="3"/>
    </row>
    <row r="31" spans="1:21" x14ac:dyDescent="0.25">
      <c r="A31" s="9" t="s">
        <v>28</v>
      </c>
      <c r="B31" s="3">
        <f>B10+B12+B23+B24+B22</f>
        <v>883.25299999999993</v>
      </c>
      <c r="C31" s="3">
        <f>C10+C12+C23+C24+C22</f>
        <v>914.96600000000001</v>
      </c>
      <c r="D31" s="3">
        <f>D10+D12+D23+D24+D22</f>
        <v>997.50599999999997</v>
      </c>
      <c r="E31" s="3">
        <f>E10+E12+E23+E24+E22</f>
        <v>1089.8</v>
      </c>
      <c r="F31" s="3">
        <f>F10+F12+F23+F24+F22</f>
        <v>1179.5070000000001</v>
      </c>
      <c r="G31" s="3">
        <f>G10+G12+G23+G24+G22</f>
        <v>1247.605</v>
      </c>
      <c r="H31" s="3">
        <f>H10+H12+H23+H24+H22</f>
        <v>1306.3130000000001</v>
      </c>
      <c r="I31" s="3"/>
      <c r="J31" s="3"/>
      <c r="T31" s="3"/>
      <c r="U31" s="3"/>
    </row>
    <row r="32" spans="1:21" x14ac:dyDescent="0.25">
      <c r="A32" s="2"/>
      <c r="B32" s="4"/>
      <c r="C32" s="4"/>
      <c r="D32" s="4"/>
      <c r="E32" s="4"/>
      <c r="F32" s="4"/>
      <c r="G32" s="4"/>
      <c r="H32" s="4"/>
      <c r="I32" s="4"/>
      <c r="J32" s="4"/>
      <c r="T32" s="4"/>
      <c r="U32" s="4"/>
    </row>
    <row r="33" spans="1:21" x14ac:dyDescent="0.25">
      <c r="A33" s="2" t="s">
        <v>29</v>
      </c>
      <c r="B33" s="3">
        <f>B17+B8+B27</f>
        <v>2479.2440000000001</v>
      </c>
      <c r="C33" s="3">
        <f>C17+C8+C27</f>
        <v>2546.7410000000004</v>
      </c>
      <c r="D33" s="3">
        <f>D17+D8+D27</f>
        <v>2775.7559999999994</v>
      </c>
      <c r="E33" s="3">
        <f>E17+E8+E27</f>
        <v>2998.893</v>
      </c>
      <c r="F33" s="3">
        <f>F17+F8+F27</f>
        <v>3201.7089999999998</v>
      </c>
      <c r="G33" s="3">
        <f>G17+G8+G27</f>
        <v>3379.9449999999997</v>
      </c>
      <c r="H33" s="3">
        <f>H17+H8+H27</f>
        <v>3542.0109999999995</v>
      </c>
      <c r="I33" s="3"/>
      <c r="J33" s="3"/>
      <c r="T33" s="3"/>
      <c r="U33" s="3"/>
    </row>
    <row r="34" spans="1:21" x14ac:dyDescent="0.25">
      <c r="A34" s="10"/>
      <c r="B34" s="4"/>
      <c r="C34" s="4"/>
      <c r="D34" s="4"/>
      <c r="E34" s="4"/>
      <c r="F34" s="4"/>
      <c r="G34" s="4"/>
      <c r="H34" s="4"/>
      <c r="I34" s="4"/>
      <c r="J34" s="4"/>
      <c r="T34" s="3"/>
      <c r="U34" s="3"/>
    </row>
    <row r="35" spans="1:21" x14ac:dyDescent="0.25">
      <c r="A35" s="10" t="s">
        <v>30</v>
      </c>
      <c r="B35" s="4"/>
      <c r="C35" s="4"/>
      <c r="D35" s="4"/>
      <c r="E35" s="4"/>
      <c r="F35" s="4"/>
      <c r="G35" s="4"/>
      <c r="H35" s="4"/>
      <c r="I35" s="4"/>
      <c r="J35" s="4"/>
      <c r="T35" s="6"/>
      <c r="U35" s="6"/>
    </row>
    <row r="36" spans="1:21" x14ac:dyDescent="0.25">
      <c r="A36" s="10" t="s">
        <v>31</v>
      </c>
      <c r="B36" s="4"/>
      <c r="C36" s="4"/>
      <c r="D36" s="4"/>
      <c r="E36" s="4"/>
      <c r="F36" s="4"/>
      <c r="G36" s="4"/>
      <c r="H36" s="4"/>
      <c r="I36" s="4"/>
      <c r="J36" s="4"/>
      <c r="T36" s="4"/>
      <c r="U36" s="4"/>
    </row>
    <row r="37" spans="1:21" x14ac:dyDescent="0.25">
      <c r="A37" s="10" t="s">
        <v>32</v>
      </c>
      <c r="B37" s="4"/>
      <c r="C37" s="4"/>
      <c r="D37" s="4"/>
      <c r="E37" s="4"/>
      <c r="F37" s="4"/>
      <c r="G37" s="4"/>
      <c r="H37" s="4"/>
      <c r="I37" s="4"/>
      <c r="J37" s="4"/>
      <c r="T37" s="4"/>
      <c r="U37" s="4"/>
    </row>
    <row r="38" spans="1:21" x14ac:dyDescent="0.25">
      <c r="A38" s="10" t="s">
        <v>35</v>
      </c>
      <c r="B38" s="4"/>
      <c r="C38" s="4"/>
      <c r="D38" s="4"/>
      <c r="E38" s="4"/>
      <c r="F38" s="4"/>
      <c r="G38" s="4"/>
      <c r="H38" s="4"/>
      <c r="I38" s="4"/>
      <c r="J38" s="4"/>
      <c r="T38" s="4"/>
      <c r="U38" s="4"/>
    </row>
    <row r="39" spans="1:21" x14ac:dyDescent="0.25">
      <c r="A39" s="10" t="s">
        <v>36</v>
      </c>
      <c r="B39" s="4"/>
      <c r="C39" s="4"/>
      <c r="D39" s="4"/>
      <c r="E39" s="4"/>
      <c r="F39" s="4"/>
      <c r="G39" s="4"/>
      <c r="H39" s="4"/>
      <c r="I39" s="4"/>
      <c r="J39" s="4"/>
      <c r="T39" s="4"/>
      <c r="U39" s="4"/>
    </row>
  </sheetData>
  <mergeCells count="1">
    <mergeCell ref="D1:E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workbookViewId="0">
      <selection activeCell="D1" sqref="D1:E1"/>
    </sheetView>
  </sheetViews>
  <sheetFormatPr defaultRowHeight="15" x14ac:dyDescent="0.25"/>
  <cols>
    <col min="1" max="1" width="27.28515625" customWidth="1"/>
  </cols>
  <sheetData>
    <row r="1" spans="1:8" x14ac:dyDescent="0.25">
      <c r="D1" s="13" t="s">
        <v>37</v>
      </c>
      <c r="E1" s="13"/>
    </row>
    <row r="2" spans="1:8" x14ac:dyDescent="0.25">
      <c r="A2" s="2" t="s">
        <v>0</v>
      </c>
      <c r="B2" s="14">
        <v>1990</v>
      </c>
      <c r="C2" s="14">
        <v>1995</v>
      </c>
      <c r="D2" s="14">
        <v>2000</v>
      </c>
      <c r="E2" s="14">
        <v>2005</v>
      </c>
      <c r="F2" s="14">
        <v>2010</v>
      </c>
      <c r="G2" s="14">
        <v>2015</v>
      </c>
      <c r="H2" s="14">
        <v>2020</v>
      </c>
    </row>
    <row r="3" spans="1:8" x14ac:dyDescent="0.25">
      <c r="A3" s="5"/>
      <c r="B3" s="6"/>
      <c r="C3" s="6"/>
      <c r="D3" s="6"/>
      <c r="E3" s="6"/>
      <c r="F3" s="6"/>
      <c r="G3" s="6"/>
      <c r="H3" s="6"/>
    </row>
    <row r="4" spans="1:8" x14ac:dyDescent="0.25">
      <c r="A4" s="7" t="s">
        <v>1</v>
      </c>
      <c r="B4" s="4">
        <v>606.9</v>
      </c>
      <c r="C4" s="4">
        <v>554.25599999999997</v>
      </c>
      <c r="D4" s="4">
        <v>536.79999999999995</v>
      </c>
      <c r="E4" s="4">
        <v>547.4</v>
      </c>
      <c r="F4" s="4">
        <v>576.9</v>
      </c>
      <c r="G4" s="4">
        <v>607.20000000000005</v>
      </c>
      <c r="H4" s="4">
        <v>636.4</v>
      </c>
    </row>
    <row r="5" spans="1:8" x14ac:dyDescent="0.25">
      <c r="A5" s="7" t="s">
        <v>2</v>
      </c>
      <c r="B5" s="4">
        <v>170.93599999999998</v>
      </c>
      <c r="C5" s="4">
        <v>184.3</v>
      </c>
      <c r="D5" s="4">
        <v>191</v>
      </c>
      <c r="E5" s="4">
        <v>197.5</v>
      </c>
      <c r="F5" s="4">
        <v>201.1</v>
      </c>
      <c r="G5" s="4">
        <v>204.4</v>
      </c>
      <c r="H5" s="4">
        <v>207.5</v>
      </c>
    </row>
    <row r="6" spans="1:8" x14ac:dyDescent="0.25">
      <c r="A6" s="7" t="s">
        <v>3</v>
      </c>
      <c r="B6" s="4">
        <f>108.763+2.42</f>
        <v>111.18300000000001</v>
      </c>
      <c r="C6" s="4">
        <v>117</v>
      </c>
      <c r="D6" s="4">
        <v>120</v>
      </c>
      <c r="E6" s="4">
        <v>124</v>
      </c>
      <c r="F6" s="4">
        <v>127</v>
      </c>
      <c r="G6" s="4">
        <v>130</v>
      </c>
      <c r="H6" s="4">
        <v>132</v>
      </c>
    </row>
    <row r="7" spans="1:8" x14ac:dyDescent="0.25">
      <c r="A7" s="5"/>
      <c r="B7" s="6"/>
      <c r="C7" s="6"/>
      <c r="D7" s="6"/>
      <c r="E7" s="6"/>
      <c r="F7" s="6"/>
      <c r="G7" s="6"/>
      <c r="H7" s="6"/>
    </row>
    <row r="8" spans="1:8" x14ac:dyDescent="0.25">
      <c r="A8" s="2" t="s">
        <v>4</v>
      </c>
      <c r="B8" s="3">
        <f>B4+B5+B6</f>
        <v>889.01900000000001</v>
      </c>
      <c r="C8" s="3">
        <f>C4+C5+C6</f>
        <v>855.55600000000004</v>
      </c>
      <c r="D8" s="3">
        <f>D4+D5+D6</f>
        <v>847.8</v>
      </c>
      <c r="E8" s="3">
        <f>E4+E5+E6</f>
        <v>868.9</v>
      </c>
      <c r="F8" s="3">
        <f>F4+F5+F6</f>
        <v>905</v>
      </c>
      <c r="G8" s="3">
        <f>G4+G5+G6</f>
        <v>941.6</v>
      </c>
      <c r="H8" s="3">
        <f>H4+H5+H6</f>
        <v>975.9</v>
      </c>
    </row>
    <row r="9" spans="1:8" x14ac:dyDescent="0.25">
      <c r="A9" s="2"/>
      <c r="B9" s="4"/>
      <c r="C9" s="4"/>
      <c r="D9" s="4"/>
      <c r="E9" s="4"/>
      <c r="F9" s="4"/>
      <c r="G9" s="4"/>
      <c r="H9" s="4"/>
    </row>
    <row r="10" spans="1:8" x14ac:dyDescent="0.25">
      <c r="A10" s="7" t="s">
        <v>5</v>
      </c>
      <c r="B10" s="4">
        <v>757.02700000000004</v>
      </c>
      <c r="C10" s="4">
        <v>810</v>
      </c>
      <c r="D10" s="4">
        <v>855</v>
      </c>
      <c r="E10" s="4">
        <v>910</v>
      </c>
      <c r="F10" s="4">
        <v>945</v>
      </c>
      <c r="G10" s="4">
        <v>975</v>
      </c>
      <c r="H10" s="4">
        <v>1000</v>
      </c>
    </row>
    <row r="11" spans="1:8" x14ac:dyDescent="0.25">
      <c r="A11" s="7" t="s">
        <v>6</v>
      </c>
      <c r="B11" s="4">
        <v>44.835000000000001</v>
      </c>
      <c r="C11" s="4">
        <v>47.009</v>
      </c>
      <c r="D11" s="4">
        <v>51.786000000000001</v>
      </c>
      <c r="E11" s="4">
        <v>55.793999999999997</v>
      </c>
      <c r="F11" s="4">
        <v>59.11</v>
      </c>
      <c r="G11" s="4">
        <v>59.823</v>
      </c>
      <c r="H11" s="4">
        <v>59.978000000000002</v>
      </c>
    </row>
    <row r="12" spans="1:8" x14ac:dyDescent="0.25">
      <c r="A12" s="7" t="s">
        <v>7</v>
      </c>
      <c r="B12" s="4">
        <v>729.26799999999992</v>
      </c>
      <c r="C12" s="4">
        <v>771.57799999999997</v>
      </c>
      <c r="D12" s="4">
        <v>812.10699999999997</v>
      </c>
      <c r="E12" s="4">
        <v>853.6</v>
      </c>
      <c r="F12" s="4">
        <v>888.7</v>
      </c>
      <c r="G12" s="4">
        <v>929.2</v>
      </c>
      <c r="H12" s="4">
        <v>967.4</v>
      </c>
    </row>
    <row r="13" spans="1:8" x14ac:dyDescent="0.25">
      <c r="A13" s="7" t="s">
        <v>9</v>
      </c>
      <c r="B13" s="4">
        <v>818.58399999999995</v>
      </c>
      <c r="C13" s="4">
        <v>879.39099999999996</v>
      </c>
      <c r="D13" s="4">
        <v>943.33399999999995</v>
      </c>
      <c r="E13" s="4">
        <v>1000.456</v>
      </c>
      <c r="F13" s="4">
        <v>1058.2570000000001</v>
      </c>
      <c r="G13" s="4">
        <v>1120.8599999999999</v>
      </c>
      <c r="H13" s="4">
        <v>1193.4280000000001</v>
      </c>
    </row>
    <row r="14" spans="1:8" x14ac:dyDescent="0.25">
      <c r="A14" s="7" t="s">
        <v>12</v>
      </c>
      <c r="B14" s="4">
        <f>20.633-1.011</f>
        <v>19.622</v>
      </c>
      <c r="C14" s="4">
        <v>20.399999999999999</v>
      </c>
      <c r="D14" s="4">
        <v>21.3</v>
      </c>
      <c r="E14" s="4">
        <v>22.3</v>
      </c>
      <c r="F14" s="4">
        <v>22.8</v>
      </c>
      <c r="G14" s="4">
        <v>22.8</v>
      </c>
      <c r="H14" s="4">
        <v>22.8</v>
      </c>
    </row>
    <row r="15" spans="1:8" x14ac:dyDescent="0.25">
      <c r="A15" s="7" t="s">
        <v>13</v>
      </c>
      <c r="B15" s="4">
        <v>9.5779999999999994</v>
      </c>
      <c r="C15" s="4">
        <v>10</v>
      </c>
      <c r="D15" s="4">
        <v>10.4</v>
      </c>
      <c r="E15" s="4">
        <v>10.6</v>
      </c>
      <c r="F15" s="4">
        <v>10.7</v>
      </c>
      <c r="G15" s="4">
        <v>10.8</v>
      </c>
      <c r="H15" s="4">
        <v>10.9</v>
      </c>
    </row>
    <row r="16" spans="1:8" x14ac:dyDescent="0.25">
      <c r="A16" s="2"/>
      <c r="B16" s="4"/>
      <c r="C16" s="4"/>
      <c r="D16" s="4"/>
      <c r="E16" s="4"/>
      <c r="F16" s="4"/>
      <c r="G16" s="4"/>
      <c r="H16" s="4"/>
    </row>
    <row r="17" spans="1:8" x14ac:dyDescent="0.25">
      <c r="A17" s="2" t="s">
        <v>14</v>
      </c>
      <c r="B17" s="3">
        <f>SUM(B10:B15)-B11</f>
        <v>2334.0789999999997</v>
      </c>
      <c r="C17" s="3">
        <f>SUM(C10:C15)-C11</f>
        <v>2491.3690000000001</v>
      </c>
      <c r="D17" s="3">
        <f>SUM(D10:D15)-D11</f>
        <v>2642.1410000000001</v>
      </c>
      <c r="E17" s="3">
        <f>SUM(E10:E15)-E11</f>
        <v>2796.9560000000001</v>
      </c>
      <c r="F17" s="3">
        <f>SUM(F10:F15)-F11</f>
        <v>2925.4569999999999</v>
      </c>
      <c r="G17" s="3">
        <f>SUM(G10:G15)-G11</f>
        <v>3058.6600000000003</v>
      </c>
      <c r="H17" s="3">
        <f>SUM(H10:H15)-H11</f>
        <v>3194.5280000000007</v>
      </c>
    </row>
    <row r="18" spans="1:8" x14ac:dyDescent="0.25">
      <c r="A18" s="2"/>
      <c r="B18" s="4"/>
      <c r="C18" s="4"/>
      <c r="D18" s="4"/>
      <c r="E18" s="4"/>
      <c r="F18" s="4"/>
      <c r="G18" s="4"/>
      <c r="H18" s="4"/>
    </row>
    <row r="19" spans="1:8" x14ac:dyDescent="0.25">
      <c r="A19" s="7" t="s">
        <v>15</v>
      </c>
      <c r="B19" s="4">
        <v>86.128999999999991</v>
      </c>
      <c r="C19" s="4">
        <v>112.369</v>
      </c>
      <c r="D19" s="4">
        <v>145.85300000000001</v>
      </c>
      <c r="E19" s="4">
        <v>174.34</v>
      </c>
      <c r="F19" s="4">
        <v>212.59299999999999</v>
      </c>
      <c r="G19" s="4">
        <v>249.85300000000001</v>
      </c>
      <c r="H19" s="4">
        <v>285.89100000000002</v>
      </c>
    </row>
    <row r="20" spans="1:8" x14ac:dyDescent="0.25">
      <c r="A20" s="7" t="s">
        <v>16</v>
      </c>
      <c r="B20" s="4">
        <v>215.68599999999998</v>
      </c>
      <c r="C20" s="4">
        <v>244.78100000000001</v>
      </c>
      <c r="D20" s="4">
        <v>280.27100000000002</v>
      </c>
      <c r="E20" s="4">
        <v>329.51100000000002</v>
      </c>
      <c r="F20" s="4">
        <v>367.24700000000001</v>
      </c>
      <c r="G20" s="4">
        <v>399.56900000000002</v>
      </c>
      <c r="H20" s="4">
        <v>428.64699999999999</v>
      </c>
    </row>
    <row r="21" spans="1:8" x14ac:dyDescent="0.25">
      <c r="A21" s="7" t="s">
        <v>18</v>
      </c>
      <c r="B21" s="4">
        <v>34.700000000000003</v>
      </c>
      <c r="C21" s="4">
        <v>42.5</v>
      </c>
      <c r="D21" s="4">
        <v>45.1</v>
      </c>
      <c r="E21" s="4">
        <v>46.5</v>
      </c>
      <c r="F21" s="4">
        <v>47.4</v>
      </c>
      <c r="G21" s="4">
        <v>48.7</v>
      </c>
      <c r="H21" s="4">
        <v>50</v>
      </c>
    </row>
    <row r="22" spans="1:8" x14ac:dyDescent="0.25">
      <c r="A22" s="4" t="s">
        <v>19</v>
      </c>
      <c r="B22" s="4">
        <v>51.372</v>
      </c>
      <c r="C22" s="4">
        <v>63.2</v>
      </c>
      <c r="D22" s="4">
        <v>75</v>
      </c>
      <c r="E22" s="4">
        <v>85</v>
      </c>
      <c r="F22" s="4">
        <v>95</v>
      </c>
      <c r="G22" s="4">
        <v>108.774</v>
      </c>
      <c r="H22" s="4">
        <v>122.5</v>
      </c>
    </row>
    <row r="23" spans="1:8" x14ac:dyDescent="0.25">
      <c r="A23" s="4" t="s">
        <v>20</v>
      </c>
      <c r="B23" s="4">
        <v>101.154</v>
      </c>
      <c r="C23" s="4">
        <v>111.633</v>
      </c>
      <c r="D23" s="4">
        <v>139.352</v>
      </c>
      <c r="E23" s="4">
        <v>150.4</v>
      </c>
      <c r="F23" s="4">
        <v>161.48500000000001</v>
      </c>
      <c r="G23" s="4">
        <f>(H23-F23)/2+F23</f>
        <v>174.24250000000001</v>
      </c>
      <c r="H23" s="4">
        <v>187</v>
      </c>
    </row>
    <row r="24" spans="1:8" x14ac:dyDescent="0.25">
      <c r="A24" s="4" t="s">
        <v>21</v>
      </c>
      <c r="B24" s="4">
        <v>150.208</v>
      </c>
      <c r="C24" s="4">
        <v>177.773</v>
      </c>
      <c r="D24" s="4">
        <v>203.17</v>
      </c>
      <c r="E24" s="4">
        <v>223.845</v>
      </c>
      <c r="F24" s="4">
        <v>243.6</v>
      </c>
      <c r="G24" s="4">
        <v>255.35</v>
      </c>
      <c r="H24" s="4">
        <v>267.09100000000001</v>
      </c>
    </row>
    <row r="25" spans="1:8" x14ac:dyDescent="0.25">
      <c r="A25" s="4" t="s">
        <v>23</v>
      </c>
      <c r="B25" s="4">
        <v>61.235999999999997</v>
      </c>
      <c r="C25" s="4">
        <v>69.022999999999996</v>
      </c>
      <c r="D25" s="4">
        <v>76.81</v>
      </c>
      <c r="E25" s="4">
        <v>84.596000000000004</v>
      </c>
      <c r="F25" s="7">
        <v>92.382999999999996</v>
      </c>
      <c r="G25" s="4">
        <v>100.17</v>
      </c>
      <c r="H25" s="4">
        <v>105.627</v>
      </c>
    </row>
    <row r="26" spans="1:8" x14ac:dyDescent="0.25">
      <c r="A26" s="3"/>
      <c r="B26" s="4"/>
      <c r="C26" s="4"/>
      <c r="D26" s="4"/>
      <c r="E26" s="4"/>
      <c r="F26" s="4"/>
      <c r="G26" s="4"/>
      <c r="H26" s="4"/>
    </row>
    <row r="27" spans="1:8" x14ac:dyDescent="0.25">
      <c r="A27" s="3" t="s">
        <v>26</v>
      </c>
      <c r="B27" s="3">
        <f>SUM(B19:B25)</f>
        <v>700.4849999999999</v>
      </c>
      <c r="C27" s="3">
        <f>SUM(C19:C25)</f>
        <v>821.279</v>
      </c>
      <c r="D27" s="3">
        <f>SUM(D19:D25)</f>
        <v>965.55600000000004</v>
      </c>
      <c r="E27" s="3">
        <f>SUM(E19:E25)</f>
        <v>1094.192</v>
      </c>
      <c r="F27" s="3">
        <f>SUM(F19:F25)</f>
        <v>1219.7080000000001</v>
      </c>
      <c r="G27" s="3">
        <f>SUM(G19:G25)</f>
        <v>1336.6585</v>
      </c>
      <c r="H27" s="3">
        <f>SUM(H19:H25)</f>
        <v>1446.7559999999999</v>
      </c>
    </row>
    <row r="28" spans="1:8" x14ac:dyDescent="0.25">
      <c r="A28" s="3"/>
      <c r="B28" s="4"/>
      <c r="C28" s="4"/>
      <c r="D28" s="4"/>
      <c r="E28" s="4"/>
      <c r="F28" s="4"/>
      <c r="G28" s="4"/>
      <c r="H28" s="4"/>
    </row>
    <row r="29" spans="1:8" x14ac:dyDescent="0.25">
      <c r="A29" s="9" t="s">
        <v>27</v>
      </c>
      <c r="B29" s="3">
        <f>B5+B6+B13+B14+B15+B19+B20+B21+B25</f>
        <v>1527.654</v>
      </c>
      <c r="C29" s="3">
        <f>C5+C6+C13+C14+C15+C19+C20+C21+C25</f>
        <v>1679.7639999999999</v>
      </c>
      <c r="D29" s="3">
        <f>D5+D6+D13+D14+D15+D19+D20+D21+D25</f>
        <v>1834.0679999999998</v>
      </c>
      <c r="E29" s="3">
        <f>E5+E6+E13+E14+E15+E19+E20+E21+E25</f>
        <v>1989.8029999999999</v>
      </c>
      <c r="F29" s="3">
        <f>F5+F6+F13+F14+F15+F19+F20+F21+F25</f>
        <v>2139.48</v>
      </c>
      <c r="G29" s="3">
        <f>G5+G6+G13+G14+G15+G19+G20+G21+G25</f>
        <v>2287.1519999999996</v>
      </c>
      <c r="H29" s="3">
        <f>H5+H6+H13+H14+H15+H19+H20+H21+H25</f>
        <v>2436.7930000000001</v>
      </c>
    </row>
    <row r="30" spans="1:8" x14ac:dyDescent="0.25">
      <c r="A30" s="9"/>
      <c r="B30" s="3"/>
      <c r="C30" s="3"/>
      <c r="D30" s="3"/>
      <c r="E30" s="3"/>
      <c r="F30" s="3"/>
      <c r="G30" s="3"/>
      <c r="H30" s="3"/>
    </row>
    <row r="31" spans="1:8" x14ac:dyDescent="0.25">
      <c r="A31" s="9" t="s">
        <v>28</v>
      </c>
      <c r="B31" s="3">
        <f>B10+B12+B23+B24+B22</f>
        <v>1789.0290000000002</v>
      </c>
      <c r="C31" s="3">
        <f>C10+C12+C23+C24+C22</f>
        <v>1934.184</v>
      </c>
      <c r="D31" s="3">
        <f>D10+D12+D23+D24+D22</f>
        <v>2084.6289999999999</v>
      </c>
      <c r="E31" s="3">
        <f>E10+E12+E23+E24+E22</f>
        <v>2222.8449999999998</v>
      </c>
      <c r="F31" s="3">
        <f>F10+F12+F23+F24+F22</f>
        <v>2333.7849999999999</v>
      </c>
      <c r="G31" s="3">
        <f>G10+G12+G23+G24+G22</f>
        <v>2442.5664999999999</v>
      </c>
      <c r="H31" s="3">
        <f>H10+H12+H23+H24+H22</f>
        <v>2543.991</v>
      </c>
    </row>
    <row r="32" spans="1:8" x14ac:dyDescent="0.25">
      <c r="A32" s="3"/>
      <c r="B32" s="4"/>
      <c r="C32" s="4"/>
      <c r="D32" s="4"/>
      <c r="E32" s="4"/>
      <c r="F32" s="4"/>
      <c r="G32" s="4"/>
      <c r="H32" s="4"/>
    </row>
    <row r="33" spans="1:8" x14ac:dyDescent="0.25">
      <c r="A33" s="2" t="s">
        <v>29</v>
      </c>
      <c r="B33" s="3">
        <f>B17+B8+B27</f>
        <v>3923.5829999999996</v>
      </c>
      <c r="C33" s="3">
        <f>C17+C8+C27</f>
        <v>4168.2039999999997</v>
      </c>
      <c r="D33" s="3">
        <f>D17+D8+D27</f>
        <v>4455.4969999999994</v>
      </c>
      <c r="E33" s="3">
        <f>E17+E8+E27</f>
        <v>4760.0480000000007</v>
      </c>
      <c r="F33" s="3">
        <f>F17+F8+F27</f>
        <v>5050.165</v>
      </c>
      <c r="G33" s="3">
        <f>G17+G8+G27</f>
        <v>5336.9184999999998</v>
      </c>
      <c r="H33" s="3">
        <f>H17+H8+H27</f>
        <v>5617.1840000000011</v>
      </c>
    </row>
    <row r="34" spans="1:8" x14ac:dyDescent="0.25">
      <c r="A34" s="2"/>
      <c r="B34" s="3"/>
      <c r="C34" s="3"/>
      <c r="D34" s="3"/>
      <c r="E34" s="3"/>
      <c r="F34" s="3"/>
      <c r="G34" s="3"/>
      <c r="H34" s="3"/>
    </row>
    <row r="35" spans="1:8" x14ac:dyDescent="0.25">
      <c r="A35" s="9"/>
      <c r="B35" s="6"/>
      <c r="C35" s="6"/>
      <c r="D35" s="6"/>
      <c r="E35" s="6"/>
      <c r="F35" s="6"/>
      <c r="G35" s="6"/>
      <c r="H35" s="6"/>
    </row>
    <row r="36" spans="1:8" x14ac:dyDescent="0.25">
      <c r="A36" s="10" t="s">
        <v>30</v>
      </c>
      <c r="B36" s="4"/>
      <c r="C36" s="4"/>
      <c r="D36" s="4"/>
      <c r="E36" s="4"/>
      <c r="F36" s="4"/>
      <c r="G36" s="4"/>
      <c r="H36" s="4"/>
    </row>
    <row r="37" spans="1:8" x14ac:dyDescent="0.25">
      <c r="A37" s="10" t="s">
        <v>33</v>
      </c>
      <c r="B37" s="4"/>
      <c r="C37" s="4"/>
      <c r="D37" s="4"/>
      <c r="E37" s="4"/>
      <c r="F37" s="4"/>
      <c r="G37" s="4"/>
      <c r="H37" s="4"/>
    </row>
    <row r="38" spans="1:8" x14ac:dyDescent="0.25">
      <c r="A38" s="10" t="s">
        <v>35</v>
      </c>
      <c r="B38" s="4"/>
      <c r="C38" s="4"/>
      <c r="D38" s="4"/>
      <c r="E38" s="4"/>
      <c r="F38" s="4"/>
      <c r="G38" s="4"/>
      <c r="H38" s="4"/>
    </row>
    <row r="39" spans="1:8" x14ac:dyDescent="0.25">
      <c r="A39" s="12" t="s">
        <v>36</v>
      </c>
      <c r="B39" s="4"/>
      <c r="C39" s="4"/>
      <c r="D39" s="4"/>
      <c r="E39" s="4"/>
      <c r="F39" s="4"/>
      <c r="G39" s="4"/>
      <c r="H39" s="4"/>
    </row>
  </sheetData>
  <mergeCells count="1">
    <mergeCell ref="D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abSelected="1" workbookViewId="0">
      <selection activeCell="C25" sqref="C25"/>
    </sheetView>
  </sheetViews>
  <sheetFormatPr defaultRowHeight="15" x14ac:dyDescent="0.25"/>
  <cols>
    <col min="1" max="1" width="27.28515625" customWidth="1"/>
  </cols>
  <sheetData>
    <row r="1" spans="1:8" x14ac:dyDescent="0.25">
      <c r="D1" s="13" t="s">
        <v>37</v>
      </c>
      <c r="E1" s="13"/>
    </row>
    <row r="2" spans="1:8" x14ac:dyDescent="0.25">
      <c r="A2" s="2" t="s">
        <v>0</v>
      </c>
      <c r="B2" s="14">
        <v>1990</v>
      </c>
      <c r="C2" s="14">
        <v>1995</v>
      </c>
      <c r="D2" s="14">
        <v>2000</v>
      </c>
      <c r="E2" s="14">
        <v>2005</v>
      </c>
      <c r="F2" s="14">
        <v>2010</v>
      </c>
      <c r="G2" s="14">
        <v>2015</v>
      </c>
      <c r="H2" s="14">
        <v>2020</v>
      </c>
    </row>
    <row r="3" spans="1:8" x14ac:dyDescent="0.25">
      <c r="A3" s="2"/>
      <c r="B3" s="4"/>
      <c r="C3" s="4"/>
      <c r="D3" s="4"/>
      <c r="E3" s="4"/>
      <c r="F3" s="4"/>
      <c r="G3" s="4"/>
      <c r="H3" s="4"/>
    </row>
    <row r="4" spans="1:8" x14ac:dyDescent="0.25">
      <c r="A4" s="7" t="s">
        <v>1</v>
      </c>
      <c r="B4" s="4">
        <v>249.6</v>
      </c>
      <c r="C4" s="4">
        <v>231</v>
      </c>
      <c r="D4" s="4">
        <v>223.4</v>
      </c>
      <c r="E4" s="4">
        <v>227.2</v>
      </c>
      <c r="F4" s="4">
        <v>239.3</v>
      </c>
      <c r="G4" s="4">
        <v>250.6</v>
      </c>
      <c r="H4" s="4">
        <v>253.4</v>
      </c>
    </row>
    <row r="5" spans="1:8" x14ac:dyDescent="0.25">
      <c r="A5" s="7" t="s">
        <v>2</v>
      </c>
      <c r="B5" s="4">
        <v>78.52</v>
      </c>
      <c r="C5" s="4">
        <v>85.7</v>
      </c>
      <c r="D5" s="4">
        <v>89.7</v>
      </c>
      <c r="E5" s="4">
        <v>93.6</v>
      </c>
      <c r="F5" s="4">
        <v>96.3</v>
      </c>
      <c r="G5" s="4">
        <v>98.9</v>
      </c>
      <c r="H5" s="4">
        <v>101.4</v>
      </c>
    </row>
    <row r="6" spans="1:8" x14ac:dyDescent="0.25">
      <c r="A6" s="7" t="s">
        <v>3</v>
      </c>
      <c r="B6" s="4">
        <v>53.3</v>
      </c>
      <c r="C6" s="4">
        <v>56.463000000000001</v>
      </c>
      <c r="D6" s="4">
        <v>58.116</v>
      </c>
      <c r="E6" s="4">
        <v>60.09</v>
      </c>
      <c r="F6" s="4">
        <v>61.55</v>
      </c>
      <c r="G6" s="4">
        <v>63.081000000000003</v>
      </c>
      <c r="H6" s="4">
        <v>64.042000000000002</v>
      </c>
    </row>
    <row r="7" spans="1:8" x14ac:dyDescent="0.25">
      <c r="A7" s="2"/>
      <c r="B7" s="4"/>
      <c r="C7" s="4"/>
      <c r="D7" s="4"/>
      <c r="E7" s="4"/>
      <c r="F7" s="4"/>
      <c r="G7" s="4"/>
      <c r="H7" s="4"/>
    </row>
    <row r="8" spans="1:8" x14ac:dyDescent="0.25">
      <c r="A8" s="2" t="s">
        <v>4</v>
      </c>
      <c r="B8" s="3">
        <f>B4+B5+B6</f>
        <v>381.42</v>
      </c>
      <c r="C8" s="3">
        <f>C4+C5+C6</f>
        <v>373.16300000000001</v>
      </c>
      <c r="D8" s="3">
        <f>D4+D5+D6</f>
        <v>371.21600000000001</v>
      </c>
      <c r="E8" s="3">
        <f>E4+E5+E6</f>
        <v>380.89</v>
      </c>
      <c r="F8" s="3">
        <f>F4+F5+F6</f>
        <v>397.15000000000003</v>
      </c>
      <c r="G8" s="3">
        <f>G4+G5+G6</f>
        <v>412.58100000000002</v>
      </c>
      <c r="H8" s="3">
        <f>H4+H5+H6</f>
        <v>418.84199999999998</v>
      </c>
    </row>
    <row r="9" spans="1:8" x14ac:dyDescent="0.25">
      <c r="A9" s="2"/>
      <c r="B9" s="4"/>
      <c r="C9" s="4"/>
      <c r="D9" s="4"/>
      <c r="E9" s="4"/>
      <c r="F9" s="4"/>
      <c r="G9" s="4"/>
      <c r="H9" s="4"/>
    </row>
    <row r="10" spans="1:8" x14ac:dyDescent="0.25">
      <c r="A10" s="7" t="s">
        <v>5</v>
      </c>
      <c r="B10" s="4">
        <v>282</v>
      </c>
      <c r="C10" s="4">
        <v>299</v>
      </c>
      <c r="D10" s="4">
        <v>315</v>
      </c>
      <c r="E10" s="4">
        <v>335</v>
      </c>
      <c r="F10" s="4">
        <v>355</v>
      </c>
      <c r="G10" s="4">
        <v>375</v>
      </c>
      <c r="H10" s="4">
        <v>390</v>
      </c>
    </row>
    <row r="11" spans="1:8" x14ac:dyDescent="0.25">
      <c r="A11" s="7" t="s">
        <v>6</v>
      </c>
      <c r="B11" s="4">
        <v>15.7</v>
      </c>
      <c r="C11" s="4">
        <v>16.100000000000001</v>
      </c>
      <c r="D11" s="4">
        <v>18</v>
      </c>
      <c r="E11" s="4">
        <v>19.3</v>
      </c>
      <c r="F11" s="4">
        <v>20.5</v>
      </c>
      <c r="G11" s="4">
        <v>20.5</v>
      </c>
      <c r="H11" s="4">
        <v>20.6</v>
      </c>
    </row>
    <row r="12" spans="1:8" x14ac:dyDescent="0.25">
      <c r="A12" s="7" t="s">
        <v>7</v>
      </c>
      <c r="B12" s="4">
        <v>258.01099999999997</v>
      </c>
      <c r="C12" s="4">
        <v>276.67599999999999</v>
      </c>
      <c r="D12" s="4">
        <v>295.59800000000001</v>
      </c>
      <c r="E12" s="4">
        <v>312.39999999999998</v>
      </c>
      <c r="F12" s="4">
        <v>328.6</v>
      </c>
      <c r="G12" s="4">
        <v>344.7</v>
      </c>
      <c r="H12" s="4">
        <v>360.5</v>
      </c>
    </row>
    <row r="13" spans="1:8" x14ac:dyDescent="0.25">
      <c r="A13" s="7" t="s">
        <v>10</v>
      </c>
      <c r="B13" s="4">
        <v>292.34500000000003</v>
      </c>
      <c r="C13" s="4">
        <v>316.95699999999999</v>
      </c>
      <c r="D13" s="4">
        <v>340.53699999999998</v>
      </c>
      <c r="E13" s="4">
        <v>362.64100000000002</v>
      </c>
      <c r="F13" s="4">
        <v>386.30200000000002</v>
      </c>
      <c r="G13" s="4">
        <v>412.036</v>
      </c>
      <c r="H13" s="4">
        <v>442</v>
      </c>
    </row>
    <row r="14" spans="1:8" x14ac:dyDescent="0.25">
      <c r="A14" s="7" t="s">
        <v>12</v>
      </c>
      <c r="B14" s="4">
        <v>7.3620000000000001</v>
      </c>
      <c r="C14" s="4">
        <v>7.7</v>
      </c>
      <c r="D14" s="4">
        <v>8</v>
      </c>
      <c r="E14" s="4">
        <v>8.4</v>
      </c>
      <c r="F14" s="4">
        <v>8.6</v>
      </c>
      <c r="G14" s="4">
        <v>8.6</v>
      </c>
      <c r="H14" s="4">
        <v>8.6</v>
      </c>
    </row>
    <row r="15" spans="1:8" x14ac:dyDescent="0.25">
      <c r="A15" s="7" t="s">
        <v>13</v>
      </c>
      <c r="B15" s="4">
        <v>4.1950000000000003</v>
      </c>
      <c r="C15" s="4">
        <v>4.4000000000000004</v>
      </c>
      <c r="D15" s="4">
        <v>4.7</v>
      </c>
      <c r="E15" s="4">
        <v>4.8</v>
      </c>
      <c r="F15" s="4">
        <v>4.9000000000000004</v>
      </c>
      <c r="G15" s="4">
        <v>4.9000000000000004</v>
      </c>
      <c r="H15" s="4">
        <v>4.9000000000000004</v>
      </c>
    </row>
    <row r="16" spans="1:8" x14ac:dyDescent="0.25">
      <c r="A16" s="2"/>
      <c r="B16" s="4"/>
      <c r="C16" s="4"/>
      <c r="D16" s="4"/>
      <c r="E16" s="4"/>
      <c r="F16" s="4"/>
      <c r="G16" s="4"/>
      <c r="H16" s="4"/>
    </row>
    <row r="17" spans="1:8" x14ac:dyDescent="0.25">
      <c r="A17" s="2" t="s">
        <v>14</v>
      </c>
      <c r="B17" s="3">
        <f>SUM(B10:B15)-B11</f>
        <v>843.91300000000001</v>
      </c>
      <c r="C17" s="3">
        <f>SUM(C10:C15)-C11</f>
        <v>904.73300000000006</v>
      </c>
      <c r="D17" s="3">
        <f>SUM(D10:D15)-D11</f>
        <v>963.83500000000004</v>
      </c>
      <c r="E17" s="3">
        <f>SUM(E10:E15)-E11</f>
        <v>1023.2410000000002</v>
      </c>
      <c r="F17" s="3">
        <f>SUM(F10:F15)-F11</f>
        <v>1083.402</v>
      </c>
      <c r="G17" s="3">
        <f>SUM(G10:G15)-G11</f>
        <v>1145.2360000000001</v>
      </c>
      <c r="H17" s="3">
        <f>SUM(H10:H15)-H11</f>
        <v>1206</v>
      </c>
    </row>
    <row r="18" spans="1:8" x14ac:dyDescent="0.25">
      <c r="A18" s="2"/>
      <c r="B18" s="4"/>
      <c r="C18" s="4"/>
      <c r="D18" s="4"/>
      <c r="E18" s="4"/>
      <c r="F18" s="4"/>
      <c r="G18" s="4"/>
      <c r="H18" s="4"/>
    </row>
    <row r="19" spans="1:8" x14ac:dyDescent="0.25">
      <c r="A19" s="7" t="s">
        <v>15</v>
      </c>
      <c r="B19" s="4">
        <v>30.664000000000001</v>
      </c>
      <c r="C19" s="4">
        <v>38.747999999999998</v>
      </c>
      <c r="D19" s="4">
        <v>50.293999999999997</v>
      </c>
      <c r="E19" s="4">
        <v>61.171999999999997</v>
      </c>
      <c r="F19" s="4">
        <v>75.926000000000002</v>
      </c>
      <c r="G19" s="4">
        <v>89.875</v>
      </c>
      <c r="H19" s="4">
        <v>104.72199999999999</v>
      </c>
    </row>
    <row r="20" spans="1:8" x14ac:dyDescent="0.25">
      <c r="A20" s="7" t="s">
        <v>17</v>
      </c>
      <c r="B20" s="4">
        <v>69.710999999999999</v>
      </c>
      <c r="C20" s="4">
        <v>79.281000000000006</v>
      </c>
      <c r="D20" s="4">
        <v>90.965999999999994</v>
      </c>
      <c r="E20" s="4">
        <v>107.167</v>
      </c>
      <c r="F20" s="4">
        <v>119.583</v>
      </c>
      <c r="G20" s="4">
        <v>130.21700000000001</v>
      </c>
      <c r="H20" s="4">
        <v>139.78399999999999</v>
      </c>
    </row>
    <row r="21" spans="1:8" x14ac:dyDescent="0.25">
      <c r="A21" s="7" t="s">
        <v>18</v>
      </c>
      <c r="B21" s="4">
        <v>11.7</v>
      </c>
      <c r="C21" s="4">
        <v>13.8</v>
      </c>
      <c r="D21" s="4">
        <v>15.2</v>
      </c>
      <c r="E21" s="4">
        <v>16</v>
      </c>
      <c r="F21" s="4">
        <v>16.7</v>
      </c>
      <c r="G21" s="4">
        <v>17.399999999999999</v>
      </c>
      <c r="H21" s="4">
        <v>18</v>
      </c>
    </row>
    <row r="22" spans="1:8" x14ac:dyDescent="0.25">
      <c r="A22" s="8" t="s">
        <v>19</v>
      </c>
      <c r="B22" s="4">
        <v>17</v>
      </c>
      <c r="C22" s="4">
        <v>21.1</v>
      </c>
      <c r="D22" s="4">
        <v>25.2</v>
      </c>
      <c r="E22" s="4">
        <v>28.6</v>
      </c>
      <c r="F22" s="4">
        <v>32</v>
      </c>
      <c r="G22" s="4">
        <v>38</v>
      </c>
      <c r="H22" s="4">
        <v>44</v>
      </c>
    </row>
    <row r="23" spans="1:8" x14ac:dyDescent="0.25">
      <c r="A23" s="6" t="s">
        <v>20</v>
      </c>
      <c r="B23" s="4">
        <v>33</v>
      </c>
      <c r="C23" s="4">
        <v>36.299999999999997</v>
      </c>
      <c r="D23" s="4">
        <v>44.5</v>
      </c>
      <c r="E23" s="4">
        <v>50.2</v>
      </c>
      <c r="F23" s="4">
        <v>55.9</v>
      </c>
      <c r="G23" s="4">
        <v>63.3</v>
      </c>
      <c r="H23" s="4">
        <v>70.599999999999994</v>
      </c>
    </row>
    <row r="24" spans="1:8" x14ac:dyDescent="0.25">
      <c r="A24" s="6" t="s">
        <v>21</v>
      </c>
      <c r="B24" s="4">
        <v>52.57</v>
      </c>
      <c r="C24" s="4">
        <v>64.099999999999994</v>
      </c>
      <c r="D24" s="4">
        <v>74.099999999999994</v>
      </c>
      <c r="E24" s="4">
        <v>83.3</v>
      </c>
      <c r="F24" s="4">
        <v>92.5</v>
      </c>
      <c r="G24" s="4">
        <v>98.6</v>
      </c>
      <c r="H24" s="4">
        <v>104.74199999999999</v>
      </c>
    </row>
    <row r="25" spans="1:8" x14ac:dyDescent="0.25">
      <c r="A25" s="8" t="s">
        <v>24</v>
      </c>
      <c r="B25" s="4">
        <v>19.399999999999999</v>
      </c>
      <c r="C25" s="4">
        <v>22.297000000000001</v>
      </c>
      <c r="D25" s="4">
        <v>25.181000000000001</v>
      </c>
      <c r="E25" s="4">
        <v>28.065999999999999</v>
      </c>
      <c r="F25" s="4">
        <v>30.95</v>
      </c>
      <c r="G25" s="4">
        <v>33.835000000000001</v>
      </c>
      <c r="H25" s="4">
        <v>36.72</v>
      </c>
    </row>
    <row r="26" spans="1:8" x14ac:dyDescent="0.25">
      <c r="A26" s="3" t="s">
        <v>25</v>
      </c>
      <c r="B26" s="4"/>
      <c r="C26" s="4"/>
      <c r="D26" s="4"/>
      <c r="E26" s="4"/>
      <c r="F26" s="4"/>
      <c r="G26" s="4"/>
      <c r="H26" s="4"/>
    </row>
    <row r="27" spans="1:8" x14ac:dyDescent="0.25">
      <c r="A27" s="2" t="s">
        <v>26</v>
      </c>
      <c r="B27" s="3">
        <f>SUM(B19:B25)</f>
        <v>234.04499999999999</v>
      </c>
      <c r="C27" s="3">
        <f>SUM(C19:C25)</f>
        <v>275.62599999999998</v>
      </c>
      <c r="D27" s="3">
        <f>SUM(D19:D25)</f>
        <v>325.44099999999997</v>
      </c>
      <c r="E27" s="3">
        <f>SUM(E19:E25)</f>
        <v>374.505</v>
      </c>
      <c r="F27" s="3">
        <f>SUM(F19:F25)</f>
        <v>423.55899999999997</v>
      </c>
      <c r="G27" s="3">
        <f>SUM(G19:G25)</f>
        <v>471.22700000000003</v>
      </c>
      <c r="H27" s="3">
        <f>SUM(H19:H25)</f>
        <v>518.56799999999998</v>
      </c>
    </row>
    <row r="28" spans="1:8" x14ac:dyDescent="0.25">
      <c r="A28" s="9"/>
      <c r="B28" s="4"/>
      <c r="C28" s="4"/>
      <c r="D28" s="4"/>
      <c r="E28" s="4"/>
      <c r="F28" s="4"/>
      <c r="G28" s="4"/>
      <c r="H28" s="4"/>
    </row>
    <row r="29" spans="1:8" x14ac:dyDescent="0.25">
      <c r="A29" s="9" t="s">
        <v>27</v>
      </c>
      <c r="B29" s="3">
        <f>B5+B6+B13+B14+B15+B19+B20+B21+B25</f>
        <v>567.197</v>
      </c>
      <c r="C29" s="3">
        <f>C5+C6+C13+C14+C15+C19+C20+C21+C25</f>
        <v>625.346</v>
      </c>
      <c r="D29" s="3">
        <f>D5+D6+D13+D14+D15+D19+D20+D21+D25</f>
        <v>682.69400000000007</v>
      </c>
      <c r="E29" s="3">
        <f>E5+E6+E13+E14+E15+E19+E20+E21+E25</f>
        <v>741.93600000000004</v>
      </c>
      <c r="F29" s="3">
        <f>F5+F6+F13+F14+F15+F19+F20+F21+F25</f>
        <v>800.81100000000015</v>
      </c>
      <c r="G29" s="3">
        <f>G5+G6+G13+G14+G15+G19+G20+G21+G25</f>
        <v>858.84400000000005</v>
      </c>
      <c r="H29" s="3">
        <f>H5+H6+H13+H14+H15+H19+H20+H21+H25</f>
        <v>920.16800000000001</v>
      </c>
    </row>
    <row r="30" spans="1:8" x14ac:dyDescent="0.25">
      <c r="A30" s="9"/>
      <c r="B30" s="3"/>
      <c r="C30" s="3"/>
      <c r="D30" s="3"/>
      <c r="E30" s="3"/>
      <c r="F30" s="3"/>
      <c r="G30" s="3"/>
      <c r="H30" s="3"/>
    </row>
    <row r="31" spans="1:8" x14ac:dyDescent="0.25">
      <c r="A31" s="9" t="s">
        <v>28</v>
      </c>
      <c r="B31" s="3">
        <f>B10+B12+B23+B24+B22</f>
        <v>642.58100000000002</v>
      </c>
      <c r="C31" s="3">
        <f>C10+C12+C23+C24+C22</f>
        <v>697.17599999999993</v>
      </c>
      <c r="D31" s="3">
        <f>D10+D12+D23+D24+D22</f>
        <v>754.39800000000002</v>
      </c>
      <c r="E31" s="3">
        <f>E10+E12+E23+E24+E22</f>
        <v>809.5</v>
      </c>
      <c r="F31" s="3">
        <f>F10+F12+F23+F24+F22</f>
        <v>864</v>
      </c>
      <c r="G31" s="3">
        <f>G10+G12+G23+G24+G22</f>
        <v>919.6</v>
      </c>
      <c r="H31" s="3">
        <f>H10+H12+H23+H24+H22</f>
        <v>969.84199999999998</v>
      </c>
    </row>
    <row r="32" spans="1:8" x14ac:dyDescent="0.25">
      <c r="A32" s="2"/>
      <c r="B32" s="4"/>
      <c r="C32" s="4"/>
      <c r="D32" s="4"/>
      <c r="E32" s="4"/>
      <c r="F32" s="4"/>
      <c r="G32" s="4"/>
      <c r="H32" s="4"/>
    </row>
    <row r="33" spans="1:8" x14ac:dyDescent="0.25">
      <c r="A33" s="2" t="s">
        <v>29</v>
      </c>
      <c r="B33" s="3">
        <f>B17+B8+B27</f>
        <v>1459.3780000000002</v>
      </c>
      <c r="C33" s="3">
        <f>C17+C8+C27</f>
        <v>1553.5220000000002</v>
      </c>
      <c r="D33" s="3">
        <f>D17+D8+D27</f>
        <v>1660.492</v>
      </c>
      <c r="E33" s="3">
        <f>E17+E8+E27</f>
        <v>1778.6360000000004</v>
      </c>
      <c r="F33" s="3">
        <f>F17+F8+F27</f>
        <v>1904.1110000000001</v>
      </c>
      <c r="G33" s="3">
        <f>G17+G8+G27</f>
        <v>2029.0440000000001</v>
      </c>
      <c r="H33" s="3">
        <f>H17+H8+H27</f>
        <v>2143.41</v>
      </c>
    </row>
    <row r="34" spans="1:8" x14ac:dyDescent="0.25">
      <c r="A34" s="2"/>
      <c r="B34" s="11"/>
      <c r="C34" s="4"/>
      <c r="D34" s="4"/>
      <c r="E34" s="4"/>
      <c r="F34" s="4"/>
      <c r="G34" s="4"/>
      <c r="H34" s="4"/>
    </row>
    <row r="35" spans="1:8" x14ac:dyDescent="0.25">
      <c r="A35" s="9"/>
      <c r="B35" s="6"/>
      <c r="C35" s="6"/>
      <c r="D35" s="6"/>
      <c r="E35" s="6"/>
      <c r="F35" s="6"/>
      <c r="G35" s="6"/>
      <c r="H35" s="6"/>
    </row>
    <row r="36" spans="1:8" x14ac:dyDescent="0.25">
      <c r="A36" s="10" t="s">
        <v>30</v>
      </c>
      <c r="B36" s="4"/>
      <c r="C36" s="4"/>
      <c r="D36" s="4"/>
      <c r="E36" s="4"/>
      <c r="F36" s="4"/>
      <c r="G36" s="4"/>
      <c r="H36" s="4"/>
    </row>
    <row r="37" spans="1:8" x14ac:dyDescent="0.25">
      <c r="A37" s="10" t="s">
        <v>34</v>
      </c>
      <c r="B37" s="4"/>
      <c r="C37" s="4"/>
      <c r="D37" s="4"/>
      <c r="E37" s="4"/>
      <c r="F37" s="4"/>
      <c r="G37" s="4"/>
      <c r="H37" s="4"/>
    </row>
    <row r="38" spans="1:8" x14ac:dyDescent="0.25">
      <c r="A38" s="10" t="s">
        <v>36</v>
      </c>
      <c r="B38" s="4"/>
      <c r="C38" s="4"/>
      <c r="D38" s="4"/>
      <c r="E38" s="4"/>
      <c r="F38" s="4"/>
      <c r="G38" s="4"/>
      <c r="H38" s="4"/>
    </row>
  </sheetData>
  <mergeCells count="1"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Employment</vt:lpstr>
      <vt:lpstr>Population</vt:lpstr>
      <vt:lpstr>Households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Goodwin</dc:creator>
  <cp:lastModifiedBy>Gregory Goodwin</cp:lastModifiedBy>
  <dcterms:created xsi:type="dcterms:W3CDTF">2016-12-30T17:53:34Z</dcterms:created>
  <dcterms:modified xsi:type="dcterms:W3CDTF">2016-12-30T18:15:15Z</dcterms:modified>
</cp:coreProperties>
</file>