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T:\zteam\Military\"/>
    </mc:Choice>
  </mc:AlternateContent>
  <xr:revisionPtr revIDLastSave="0" documentId="10_ncr:100000_{168054D4-ACDD-4AB9-98E6-C5098819A5FD}" xr6:coauthVersionLast="31" xr6:coauthVersionMax="31" xr10:uidLastSave="{00000000-0000-0000-0000-000000000000}"/>
  <bookViews>
    <workbookView xWindow="120" yWindow="15" windowWidth="18960" windowHeight="11325" tabRatio="793" firstSheet="6" activeTab="14" xr2:uid="{00000000-000D-0000-FFFF-FFFF00000000}"/>
  </bookViews>
  <sheets>
    <sheet name="2000BS" sheetId="18" r:id="rId1"/>
    <sheet name="2004BS" sheetId="17" r:id="rId2"/>
    <sheet name="2005MD" sheetId="13" r:id="rId3"/>
    <sheet name="2005BS" sheetId="19" r:id="rId4"/>
    <sheet name="2010MD" sheetId="11" r:id="rId5"/>
    <sheet name="2010BS" sheetId="16" r:id="rId6"/>
    <sheet name="2011MD" sheetId="10" r:id="rId7"/>
    <sheet name="2011BS" sheetId="15" r:id="rId8"/>
    <sheet name="2012BS" sheetId="5" r:id="rId9"/>
    <sheet name="2013BS" sheetId="4" r:id="rId10"/>
    <sheet name="2014BS" sheetId="3" r:id="rId11"/>
    <sheet name="2015BS" sheetId="24" r:id="rId12"/>
    <sheet name="2016BS - Not Found" sheetId="23" r:id="rId13"/>
    <sheet name="2017BS" sheetId="22" r:id="rId14"/>
    <sheet name="Active Duty FY 2000-2017" sheetId="21" r:id="rId15"/>
  </sheets>
  <externalReferences>
    <externalReference r:id="rId16"/>
  </externalReferences>
  <calcPr calcId="179017"/>
</workbook>
</file>

<file path=xl/calcChain.xml><?xml version="1.0" encoding="utf-8"?>
<calcChain xmlns="http://schemas.openxmlformats.org/spreadsheetml/2006/main">
  <c r="P28" i="21" l="1"/>
  <c r="P30" i="21"/>
  <c r="P39" i="21"/>
  <c r="N67" i="21"/>
  <c r="P67" i="21"/>
  <c r="P65" i="21"/>
  <c r="P63" i="21"/>
  <c r="P61" i="21"/>
  <c r="P47" i="21"/>
  <c r="P44" i="21"/>
  <c r="N44" i="21"/>
  <c r="P24" i="21"/>
  <c r="P69" i="21" l="1"/>
  <c r="H27" i="23" l="1"/>
  <c r="G38" i="16" l="1"/>
  <c r="K61" i="21"/>
  <c r="M67" i="21" l="1"/>
  <c r="L67" i="21"/>
  <c r="K67" i="21"/>
  <c r="J67" i="21"/>
  <c r="I67" i="21"/>
  <c r="H67" i="21"/>
  <c r="G67" i="21"/>
  <c r="F67" i="21"/>
  <c r="E67" i="21"/>
  <c r="D67" i="21"/>
  <c r="N65" i="21"/>
  <c r="M65" i="21"/>
  <c r="L65" i="21"/>
  <c r="K65" i="21"/>
  <c r="J65" i="21"/>
  <c r="I65" i="21"/>
  <c r="H65" i="21"/>
  <c r="G65" i="21"/>
  <c r="F65" i="21"/>
  <c r="E65" i="21"/>
  <c r="D65" i="21"/>
  <c r="N63" i="21"/>
  <c r="M63" i="21"/>
  <c r="L63" i="21"/>
  <c r="K63" i="21"/>
  <c r="J63" i="21"/>
  <c r="I63" i="21"/>
  <c r="H63" i="21"/>
  <c r="G63" i="21"/>
  <c r="F63" i="21"/>
  <c r="E63" i="21"/>
  <c r="D63" i="21"/>
  <c r="N61" i="21"/>
  <c r="M61" i="21"/>
  <c r="L61" i="21"/>
  <c r="J61" i="21"/>
  <c r="I61" i="21"/>
  <c r="H61" i="21"/>
  <c r="G61" i="21"/>
  <c r="F61" i="21"/>
  <c r="E61" i="21"/>
  <c r="D61" i="21"/>
  <c r="N47" i="21"/>
  <c r="M47" i="21"/>
  <c r="L47" i="21"/>
  <c r="K47" i="21"/>
  <c r="J47" i="21"/>
  <c r="I47" i="21"/>
  <c r="H47" i="21"/>
  <c r="G47" i="21"/>
  <c r="F47" i="21"/>
  <c r="E47" i="21"/>
  <c r="D47" i="21"/>
  <c r="M44" i="21"/>
  <c r="L44" i="21"/>
  <c r="K44" i="21"/>
  <c r="J44" i="21"/>
  <c r="I44" i="21"/>
  <c r="H44" i="21"/>
  <c r="G44" i="21"/>
  <c r="F44" i="21"/>
  <c r="E44" i="21"/>
  <c r="D44" i="21"/>
  <c r="N39" i="21"/>
  <c r="M39" i="21"/>
  <c r="L39" i="21"/>
  <c r="K39" i="21"/>
  <c r="J39" i="21"/>
  <c r="I39" i="21"/>
  <c r="H39" i="21"/>
  <c r="G39" i="21"/>
  <c r="F39" i="21"/>
  <c r="E39" i="21"/>
  <c r="D39" i="21"/>
  <c r="N30" i="21"/>
  <c r="M30" i="21"/>
  <c r="L30" i="21"/>
  <c r="K30" i="21"/>
  <c r="J30" i="21"/>
  <c r="I30" i="21"/>
  <c r="H30" i="21"/>
  <c r="G30" i="21"/>
  <c r="F30" i="21"/>
  <c r="E30" i="21"/>
  <c r="D30" i="21"/>
  <c r="N28" i="21"/>
  <c r="M28" i="21"/>
  <c r="L28" i="21"/>
  <c r="J28" i="21"/>
  <c r="I28" i="21"/>
  <c r="H28" i="21"/>
  <c r="G28" i="21"/>
  <c r="F28" i="21"/>
  <c r="E28" i="21"/>
  <c r="D28" i="21"/>
  <c r="N24" i="21"/>
  <c r="M24" i="21"/>
  <c r="L24" i="21"/>
  <c r="K24" i="21"/>
  <c r="J24" i="21"/>
  <c r="I24" i="21"/>
  <c r="H24" i="21"/>
  <c r="G24" i="21"/>
  <c r="F24" i="21"/>
  <c r="E24" i="21"/>
  <c r="D24" i="21"/>
  <c r="H27" i="3"/>
  <c r="H27" i="4"/>
  <c r="H69" i="21" l="1"/>
  <c r="G69" i="21"/>
  <c r="D69" i="21"/>
  <c r="L69" i="21"/>
  <c r="K69" i="21"/>
  <c r="F69" i="21"/>
  <c r="J69" i="21"/>
  <c r="N69" i="21"/>
  <c r="E69" i="21"/>
  <c r="I69" i="21"/>
  <c r="M69" i="21"/>
  <c r="D29" i="13"/>
  <c r="D42" i="16"/>
  <c r="D26" i="11"/>
  <c r="D44" i="19"/>
  <c r="D41" i="17"/>
  <c r="K32" i="18"/>
  <c r="H22" i="18"/>
  <c r="H21" i="18"/>
  <c r="H23" i="18"/>
  <c r="H24" i="18"/>
  <c r="H25" i="18"/>
  <c r="H27" i="18"/>
  <c r="H28" i="18"/>
  <c r="H29" i="18"/>
  <c r="H30" i="18"/>
  <c r="H31" i="18"/>
  <c r="H32" i="18"/>
  <c r="E10" i="18"/>
  <c r="H42" i="19"/>
  <c r="H41" i="19"/>
  <c r="H40" i="19"/>
  <c r="H39" i="19"/>
  <c r="H29" i="19"/>
  <c r="H28" i="19"/>
  <c r="H27" i="19"/>
  <c r="H26" i="19"/>
  <c r="H16" i="19"/>
  <c r="G39" i="16"/>
  <c r="G16" i="16"/>
  <c r="H16" i="16" s="1"/>
  <c r="H26" i="17"/>
  <c r="H27" i="17"/>
  <c r="G40" i="16"/>
  <c r="G37" i="16"/>
  <c r="G26" i="16"/>
  <c r="F9" i="11"/>
  <c r="G28" i="16"/>
  <c r="G27" i="16"/>
  <c r="G25" i="16"/>
  <c r="H39" i="17"/>
  <c r="H38" i="17"/>
  <c r="H37" i="17"/>
  <c r="H36" i="17"/>
  <c r="H25" i="17"/>
  <c r="H24" i="17"/>
  <c r="H15" i="17"/>
  <c r="H2" i="18"/>
  <c r="K31" i="18" l="1"/>
  <c r="H26" i="18"/>
  <c r="K30" i="18" s="1"/>
  <c r="K29" i="18"/>
  <c r="H20" i="18"/>
  <c r="K20" i="18" s="1"/>
  <c r="H19" i="18"/>
  <c r="K17" i="18" s="1"/>
  <c r="H18" i="18"/>
  <c r="H17" i="18"/>
  <c r="H16" i="18"/>
  <c r="H15" i="18"/>
  <c r="H14" i="18"/>
  <c r="K18" i="18" s="1"/>
  <c r="H13" i="18"/>
  <c r="H12" i="18"/>
  <c r="H11" i="18"/>
  <c r="H10" i="18"/>
  <c r="H9" i="18"/>
  <c r="H8" i="18"/>
  <c r="H7" i="18"/>
  <c r="H6" i="18"/>
  <c r="H5" i="18"/>
  <c r="H4" i="18"/>
  <c r="H3" i="18"/>
  <c r="K10" i="18" l="1"/>
  <c r="K19" i="18"/>
  <c r="H33" i="18"/>
  <c r="D34" i="15"/>
  <c r="D26" i="10"/>
</calcChain>
</file>

<file path=xl/sharedStrings.xml><?xml version="1.0" encoding="utf-8"?>
<sst xmlns="http://schemas.openxmlformats.org/spreadsheetml/2006/main" count="1559" uniqueCount="158">
  <si>
    <t>County</t>
  </si>
  <si>
    <t>Montgomery</t>
  </si>
  <si>
    <t>Prince George's</t>
  </si>
  <si>
    <t>Frederick</t>
  </si>
  <si>
    <t>Charles</t>
  </si>
  <si>
    <t>Alexandria</t>
  </si>
  <si>
    <t>Falls Church</t>
  </si>
  <si>
    <t>Fairfax</t>
  </si>
  <si>
    <t>Arlington</t>
  </si>
  <si>
    <t>Prince William</t>
  </si>
  <si>
    <t>District of Columbia</t>
  </si>
  <si>
    <t>DISTRICT OF COLUMBIA</t>
  </si>
  <si>
    <t>ARMY ATTACHE DEPT OF STATE</t>
  </si>
  <si>
    <t>DFAS HEADQUARTERS</t>
  </si>
  <si>
    <t>FORT LESLIE J MCNAIR</t>
  </si>
  <si>
    <t>JOINT BASE ANACOSTIA-BOLLING</t>
  </si>
  <si>
    <t>MARINE BARRACKS WASH D C</t>
  </si>
  <si>
    <t>WALTER REED ARMY MED CTR</t>
  </si>
  <si>
    <t>WASHINGTON NAVDIST HQ</t>
  </si>
  <si>
    <t>OTHER</t>
  </si>
  <si>
    <t>MARYLAND</t>
  </si>
  <si>
    <t>INDIAN HEAD NAV ORD STA</t>
  </si>
  <si>
    <t>FORT DETRICK</t>
  </si>
  <si>
    <t>ADELPHI LAB CENTER</t>
  </si>
  <si>
    <t>NNMC BETHESDA</t>
  </si>
  <si>
    <t>ANDREWS AFB</t>
  </si>
  <si>
    <t>VIRGINIA</t>
  </si>
  <si>
    <t>USCG ALEXANDRIA VA</t>
  </si>
  <si>
    <t>DISA HQTRS</t>
  </si>
  <si>
    <t>FORT MYER</t>
  </si>
  <si>
    <t>HQTRS MARCORPS</t>
  </si>
  <si>
    <t>PENTAGON</t>
  </si>
  <si>
    <t>PENTAGON - DOD</t>
  </si>
  <si>
    <t>PENTAGON - NAVY</t>
  </si>
  <si>
    <t>FORT BELVOIR</t>
  </si>
  <si>
    <t>MCCDC QUANTICO VA</t>
  </si>
  <si>
    <t>Charles Total</t>
  </si>
  <si>
    <t>Frederick Total</t>
  </si>
  <si>
    <t>Montgomery Total</t>
  </si>
  <si>
    <t>Prince George's Total</t>
  </si>
  <si>
    <t>Alexandria Total</t>
  </si>
  <si>
    <t>Arlington Total</t>
  </si>
  <si>
    <t>Fairfax Total</t>
  </si>
  <si>
    <t>Prince William Total</t>
  </si>
  <si>
    <t>Falls Church Total</t>
  </si>
  <si>
    <t>JOINT BASE MYER-HENDERSON HALL</t>
  </si>
  <si>
    <t>PENTAGON - AIR FORCE</t>
  </si>
  <si>
    <t>PENTAGON - ARMY</t>
  </si>
  <si>
    <t>Demographics Report</t>
  </si>
  <si>
    <t>BASE NAME</t>
  </si>
  <si>
    <t>STATE / COUNTRY</t>
  </si>
  <si>
    <t>DMA HYDRO/TOPOGRAPHIC CTR</t>
  </si>
  <si>
    <t>MARINE BARRACKS  WASH D.C.</t>
  </si>
  <si>
    <t>WHITE OAK NSWC DAHLGREN</t>
  </si>
  <si>
    <t>CAMERON STATION</t>
  </si>
  <si>
    <t>DEFENSE HEALTH AGENCY HQ</t>
  </si>
  <si>
    <t>ACTIVE DUTY</t>
  </si>
  <si>
    <t>NATIONAL GUARD / RESERVE</t>
  </si>
  <si>
    <t>CIVILIAN</t>
  </si>
  <si>
    <t>ACTIVE DUTY, RESERVE AND CIVILIAN GRAND TOTAL</t>
  </si>
  <si>
    <t>ARMY</t>
  </si>
  <si>
    <t>NAVY</t>
  </si>
  <si>
    <t>MARINE CORPS</t>
  </si>
  <si>
    <t>AIR FORCE</t>
  </si>
  <si>
    <t>ACTIVE DUTY TOTAL</t>
  </si>
  <si>
    <t>ARMY NATIONAL GUARD</t>
  </si>
  <si>
    <t>ARMY RESERVE</t>
  </si>
  <si>
    <t>NAVY RESERVE</t>
  </si>
  <si>
    <t>MARINE CORPS RESERVE</t>
  </si>
  <si>
    <t>AIR NATIONAL GUARD</t>
  </si>
  <si>
    <t>AIR FORCE RESERVE</t>
  </si>
  <si>
    <t>RESERVE TOTAL</t>
  </si>
  <si>
    <t>State/Country</t>
  </si>
  <si>
    <t>Base</t>
  </si>
  <si>
    <t>Active Duty</t>
  </si>
  <si>
    <t>Selected Reserve</t>
  </si>
  <si>
    <t>Civilian</t>
  </si>
  <si>
    <t>Grand Total</t>
  </si>
  <si>
    <t>Army</t>
  </si>
  <si>
    <t>Navy</t>
  </si>
  <si>
    <t>Marine Corps</t>
  </si>
  <si>
    <t>Air Force</t>
  </si>
  <si>
    <t>Total</t>
  </si>
  <si>
    <t>Army National Guard</t>
  </si>
  <si>
    <t>Army Reserve</t>
  </si>
  <si>
    <t>Navy Reserve</t>
  </si>
  <si>
    <t>Marine Corps Reserve</t>
  </si>
  <si>
    <t>Air National Guard</t>
  </si>
  <si>
    <t>Air Force Reserve</t>
  </si>
  <si>
    <t>(C) White Oak NSWC Dahlgren</t>
  </si>
  <si>
    <t>Bolling AFB</t>
  </si>
  <si>
    <t>Naval Security Station</t>
  </si>
  <si>
    <t>Fort Meyer</t>
  </si>
  <si>
    <t>NG Pvt Henry Costin</t>
  </si>
  <si>
    <t>Walter Reed AMC Forest Glen</t>
  </si>
  <si>
    <t>Walter Reed AMC Glen Haven</t>
  </si>
  <si>
    <t>NS Anacostia</t>
  </si>
  <si>
    <t>NSA Washington</t>
  </si>
  <si>
    <t>Not Legible</t>
  </si>
  <si>
    <t>NSA Bellevue</t>
  </si>
  <si>
    <t>NSA Wash (Naval Observatory)</t>
  </si>
  <si>
    <t>NSA Wash (Naval Research Lab)</t>
  </si>
  <si>
    <t>NSA Wash (Nebraska Ave</t>
  </si>
  <si>
    <t>NSA Wash (NS Anacostia)</t>
  </si>
  <si>
    <t>*listed under DC</t>
  </si>
  <si>
    <t>NAS Patuxent River (NAF Washington) - Andrews AFB</t>
  </si>
  <si>
    <t>NSA Wash (NMIC Suitland)</t>
  </si>
  <si>
    <t>NSA Wash (NSWC Carderock)</t>
  </si>
  <si>
    <t>NSA Wash (NSWC Indian Head)</t>
  </si>
  <si>
    <t>Army Guard Readiness Center</t>
  </si>
  <si>
    <t>NSA Wash (Arlington Service Ctr)</t>
  </si>
  <si>
    <t>Airforce</t>
  </si>
  <si>
    <t>COMNAVDIST</t>
  </si>
  <si>
    <t>NRL WASHINGTON</t>
  </si>
  <si>
    <t>NAVSURFWARCENCarderockDiv</t>
  </si>
  <si>
    <t>NAVSURFWARCENDIV INDIAN Head</t>
  </si>
  <si>
    <t>Source: Base Structure Report as of Sept 2005</t>
  </si>
  <si>
    <t>Bolling</t>
  </si>
  <si>
    <t>McNair</t>
  </si>
  <si>
    <t>National Imagery &amp; Mapping Agency</t>
  </si>
  <si>
    <t>Arlington National Cemetary</t>
  </si>
  <si>
    <t>Base Structure Report as of 30 Sep 00</t>
  </si>
  <si>
    <t>Source: FY 2011 Baseline Base Structure Report, Base Structure Report as of Sept 2010</t>
  </si>
  <si>
    <t>NSA Wash (NAVSTA Anacostia)</t>
  </si>
  <si>
    <t>NSA Was (Ndept Potomac Annex)</t>
  </si>
  <si>
    <t>COMNAVDIST WASHINGTON DC</t>
  </si>
  <si>
    <t>*Might need to be in DC</t>
  </si>
  <si>
    <t>FY2001 Base Structure Report, Base Structure Report as of 30 Sep 00</t>
  </si>
  <si>
    <t xml:space="preserve">Source: </t>
  </si>
  <si>
    <t>FY 2005 Baseline Base Structure Report, Base Structure Report as of Sept 2004</t>
  </si>
  <si>
    <t>FY 2006 Baseline Base Structure Report, Base Structure Report as of Sept 2005</t>
  </si>
  <si>
    <t>Source: FY 2012 Baseline Base Structure Report Base Structure Report as of Sept 2011</t>
  </si>
  <si>
    <t>Source: FY 2013 Baseline Base Structure Report Base Structure Report as of Sept 2012</t>
  </si>
  <si>
    <t>Source: FY 2015 Baseline Base Structure Report Base Structure Report as of Sept 2014</t>
  </si>
  <si>
    <t>Source: FY 2014 Baseline Base Structure Report Base Structure Report as of Sept 2013</t>
  </si>
  <si>
    <t>Military Demographics Report 2011</t>
  </si>
  <si>
    <t>Military Demographics Report 2010</t>
  </si>
  <si>
    <t>Military Demographics Report 2005</t>
  </si>
  <si>
    <t>FY 2012 Baseline Base Structure Report Base Structure Report as of Sept 2011</t>
  </si>
  <si>
    <t>Source</t>
  </si>
  <si>
    <t>2005 Military Demographics</t>
  </si>
  <si>
    <t>2010 Military Demographics</t>
  </si>
  <si>
    <t>FY 2011 Baseline Base Structure Report, Base Structure Report as of Sept 2010</t>
  </si>
  <si>
    <t>2011 Military Demographics</t>
  </si>
  <si>
    <t>FY 2013 Baseline Base Structure Report Base Structure Report as of Sept 2012</t>
  </si>
  <si>
    <t xml:space="preserve"> FY 2014 Baseline Base Structure Report Base Structure Report as of Sept 2013</t>
  </si>
  <si>
    <t xml:space="preserve"> FY 2015 Baseline Base Structure Report Base Structure Report as of Sept 2014</t>
  </si>
  <si>
    <t>State</t>
  </si>
  <si>
    <t>Base Name</t>
  </si>
  <si>
    <t>NSA Wash (Ndept Potomac Annex)</t>
  </si>
  <si>
    <t>District of Columbia Total</t>
  </si>
  <si>
    <t>NG Army Guard Readiness Cente</t>
  </si>
  <si>
    <t>NAF Civilian</t>
  </si>
  <si>
    <t>Source: FY 2017 Baseline Base Structure Report Base Structure Report as of Sept 2016</t>
  </si>
  <si>
    <t>https://www.acq.osd.mil/eie/BSI/BEI_Library.html</t>
  </si>
  <si>
    <t xml:space="preserve"> FY 2016 Baseline Base Structure Report - Not Found</t>
  </si>
  <si>
    <t>FY 2017 Baseline Base Structure Report Base Structure Report as of Sept 2016</t>
  </si>
  <si>
    <t>Source: FY 2016 Baseline Base Structure Report Base Structure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</si>
</sst>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0;###0"/>
    <numFmt numFmtId="165" formatCode="#,##0;#,##0"/>
  </numFmts>
  <fonts count="13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7"/>
      <name val="Arial"/>
      <family val="2"/>
    </font>
    <font>
      <b/>
      <sz val="7"/>
      <name val="Arial"/>
      <family val="2"/>
    </font>
    <font>
      <sz val="7"/>
      <color rgb="FF000000"/>
      <name val="Arial"/>
      <family val="2"/>
    </font>
    <font>
      <b/>
      <sz val="11"/>
      <color theme="1"/>
      <name val="Calibri"/>
      <family val="2"/>
      <scheme val="minor"/>
    </font>
    <font>
      <u/>
      <sz val="10"/>
      <color theme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2" fillId="0" borderId="0" applyNumberFormat="0" applyFill="0" applyBorder="0" applyAlignment="0" applyProtection="0"/>
  </cellStyleXfs>
  <cellXfs count="194">
    <xf numFmtId="0" fontId="0" fillId="0" borderId="0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5" fillId="0" borderId="3" xfId="0" applyFont="1" applyFill="1" applyBorder="1" applyAlignment="1">
      <alignment wrapText="1"/>
    </xf>
    <xf numFmtId="0" fontId="6" fillId="0" borderId="3" xfId="0" applyFont="1" applyFill="1" applyBorder="1" applyAlignment="1">
      <alignment vertical="top"/>
    </xf>
    <xf numFmtId="0" fontId="6" fillId="0" borderId="3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vertical="top"/>
    </xf>
    <xf numFmtId="0" fontId="6" fillId="0" borderId="1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center" wrapText="1"/>
    </xf>
    <xf numFmtId="164" fontId="3" fillId="0" borderId="0" xfId="0" applyNumberFormat="1" applyFont="1" applyFill="1" applyBorder="1" applyAlignment="1">
      <alignment horizontal="left" vertical="top"/>
    </xf>
    <xf numFmtId="0" fontId="3" fillId="0" borderId="0" xfId="0" applyFont="1" applyFill="1" applyBorder="1" applyAlignment="1">
      <alignment vertical="top"/>
    </xf>
    <xf numFmtId="164" fontId="3" fillId="0" borderId="0" xfId="1" applyNumberFormat="1" applyFont="1" applyFill="1" applyBorder="1" applyAlignment="1">
      <alignment vertical="top" wrapText="1"/>
    </xf>
    <xf numFmtId="165" fontId="3" fillId="0" borderId="0" xfId="1" applyNumberFormat="1" applyFont="1" applyFill="1" applyBorder="1" applyAlignment="1">
      <alignment vertical="top" wrapText="1"/>
    </xf>
    <xf numFmtId="164" fontId="3" fillId="0" borderId="3" xfId="1" applyNumberFormat="1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/>
    </xf>
    <xf numFmtId="164" fontId="3" fillId="0" borderId="1" xfId="1" applyNumberFormat="1" applyFont="1" applyFill="1" applyBorder="1" applyAlignment="1">
      <alignment vertical="top" wrapText="1"/>
    </xf>
    <xf numFmtId="165" fontId="3" fillId="0" borderId="1" xfId="1" applyNumberFormat="1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5" fillId="0" borderId="3" xfId="0" applyFont="1" applyFill="1" applyBorder="1" applyAlignment="1"/>
    <xf numFmtId="0" fontId="5" fillId="0" borderId="1" xfId="0" applyFont="1" applyFill="1" applyBorder="1" applyAlignment="1"/>
    <xf numFmtId="164" fontId="3" fillId="0" borderId="0" xfId="0" applyNumberFormat="1" applyFont="1" applyFill="1" applyBorder="1" applyAlignment="1">
      <alignment horizontal="right" vertical="top" wrapText="1"/>
    </xf>
    <xf numFmtId="165" fontId="3" fillId="0" borderId="0" xfId="0" applyNumberFormat="1" applyFont="1" applyFill="1" applyBorder="1" applyAlignment="1">
      <alignment horizontal="right" vertical="top" wrapText="1"/>
    </xf>
    <xf numFmtId="164" fontId="3" fillId="0" borderId="1" xfId="0" applyNumberFormat="1" applyFont="1" applyFill="1" applyBorder="1" applyAlignment="1">
      <alignment horizontal="right" vertical="top" wrapText="1"/>
    </xf>
    <xf numFmtId="165" fontId="3" fillId="0" borderId="1" xfId="0" applyNumberFormat="1" applyFont="1" applyFill="1" applyBorder="1" applyAlignment="1">
      <alignment horizontal="right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wrapText="1"/>
    </xf>
    <xf numFmtId="0" fontId="7" fillId="0" borderId="3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vertical="top"/>
    </xf>
    <xf numFmtId="0" fontId="5" fillId="0" borderId="2" xfId="0" applyFont="1" applyFill="1" applyBorder="1" applyAlignment="1">
      <alignment wrapText="1"/>
    </xf>
    <xf numFmtId="3" fontId="3" fillId="0" borderId="0" xfId="0" applyNumberFormat="1" applyFont="1" applyFill="1" applyBorder="1" applyAlignment="1">
      <alignment horizontal="left" vertical="top"/>
    </xf>
    <xf numFmtId="164" fontId="10" fillId="0" borderId="0" xfId="0" applyNumberFormat="1" applyFont="1" applyFill="1" applyBorder="1" applyAlignment="1">
      <alignment vertical="top" wrapText="1"/>
    </xf>
    <xf numFmtId="165" fontId="10" fillId="0" borderId="0" xfId="0" applyNumberFormat="1" applyFont="1" applyFill="1" applyBorder="1" applyAlignment="1">
      <alignment vertical="top" wrapText="1"/>
    </xf>
    <xf numFmtId="165" fontId="10" fillId="0" borderId="4" xfId="0" applyNumberFormat="1" applyFont="1" applyFill="1" applyBorder="1" applyAlignment="1">
      <alignment vertical="top" wrapText="1"/>
    </xf>
    <xf numFmtId="164" fontId="10" fillId="0" borderId="4" xfId="0" applyNumberFormat="1" applyFont="1" applyFill="1" applyBorder="1" applyAlignment="1">
      <alignment vertical="top" wrapText="1"/>
    </xf>
    <xf numFmtId="0" fontId="8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3" fontId="0" fillId="0" borderId="0" xfId="0" applyNumberFormat="1" applyFill="1" applyBorder="1" applyAlignment="1">
      <alignment vertical="top" wrapText="1"/>
    </xf>
    <xf numFmtId="3" fontId="8" fillId="0" borderId="0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top"/>
    </xf>
    <xf numFmtId="164" fontId="3" fillId="2" borderId="3" xfId="1" applyNumberFormat="1" applyFont="1" applyFill="1" applyBorder="1" applyAlignment="1">
      <alignment vertical="top" wrapText="1"/>
    </xf>
    <xf numFmtId="164" fontId="3" fillId="2" borderId="0" xfId="1" applyNumberFormat="1" applyFont="1" applyFill="1" applyBorder="1" applyAlignment="1">
      <alignment vertical="top" wrapText="1"/>
    </xf>
    <xf numFmtId="164" fontId="3" fillId="2" borderId="1" xfId="1" applyNumberFormat="1" applyFont="1" applyFill="1" applyBorder="1" applyAlignment="1">
      <alignment vertical="top" wrapText="1"/>
    </xf>
    <xf numFmtId="3" fontId="3" fillId="0" borderId="1" xfId="0" applyNumberFormat="1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left" vertical="top"/>
    </xf>
    <xf numFmtId="0" fontId="7" fillId="0" borderId="5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/>
    </xf>
    <xf numFmtId="0" fontId="3" fillId="0" borderId="6" xfId="0" applyFont="1" applyFill="1" applyBorder="1" applyAlignment="1">
      <alignment horizontal="left" vertical="top"/>
    </xf>
    <xf numFmtId="3" fontId="3" fillId="2" borderId="0" xfId="0" applyNumberFormat="1" applyFont="1" applyFill="1" applyBorder="1" applyAlignment="1">
      <alignment horizontal="left" vertical="top"/>
    </xf>
    <xf numFmtId="3" fontId="3" fillId="3" borderId="0" xfId="0" applyNumberFormat="1" applyFont="1" applyFill="1" applyBorder="1" applyAlignment="1">
      <alignment horizontal="left" vertical="top"/>
    </xf>
    <xf numFmtId="3" fontId="3" fillId="4" borderId="0" xfId="0" applyNumberFormat="1" applyFont="1" applyFill="1" applyBorder="1" applyAlignment="1">
      <alignment horizontal="left" vertical="top"/>
    </xf>
    <xf numFmtId="0" fontId="3" fillId="4" borderId="0" xfId="0" applyFont="1" applyFill="1" applyBorder="1" applyAlignment="1">
      <alignment horizontal="left" vertical="top"/>
    </xf>
    <xf numFmtId="3" fontId="3" fillId="5" borderId="0" xfId="0" applyNumberFormat="1" applyFont="1" applyFill="1" applyBorder="1" applyAlignment="1">
      <alignment horizontal="left" vertical="top"/>
    </xf>
    <xf numFmtId="0" fontId="3" fillId="5" borderId="0" xfId="0" applyFont="1" applyFill="1" applyBorder="1" applyAlignment="1">
      <alignment horizontal="left" vertical="top"/>
    </xf>
    <xf numFmtId="0" fontId="3" fillId="6" borderId="0" xfId="0" applyFont="1" applyFill="1" applyBorder="1" applyAlignment="1">
      <alignment horizontal="left" vertical="top"/>
    </xf>
    <xf numFmtId="0" fontId="3" fillId="5" borderId="1" xfId="0" applyFont="1" applyFill="1" applyBorder="1" applyAlignment="1">
      <alignment horizontal="left" vertical="top"/>
    </xf>
    <xf numFmtId="0" fontId="3" fillId="3" borderId="0" xfId="0" applyFont="1" applyFill="1" applyBorder="1" applyAlignment="1">
      <alignment horizontal="left" vertical="top"/>
    </xf>
    <xf numFmtId="0" fontId="6" fillId="3" borderId="0" xfId="0" applyFont="1" applyFill="1" applyBorder="1" applyAlignment="1">
      <alignment horizontal="left" vertical="top"/>
    </xf>
    <xf numFmtId="3" fontId="3" fillId="2" borderId="1" xfId="0" applyNumberFormat="1" applyFont="1" applyFill="1" applyBorder="1" applyAlignment="1">
      <alignment horizontal="left" vertical="top"/>
    </xf>
    <xf numFmtId="0" fontId="3" fillId="7" borderId="0" xfId="0" applyFont="1" applyFill="1" applyBorder="1" applyAlignment="1">
      <alignment horizontal="left" vertical="top"/>
    </xf>
    <xf numFmtId="0" fontId="0" fillId="0" borderId="0" xfId="0" applyBorder="1"/>
    <xf numFmtId="0" fontId="5" fillId="2" borderId="1" xfId="0" applyFont="1" applyFill="1" applyBorder="1" applyAlignment="1">
      <alignment horizontal="left" wrapText="1"/>
    </xf>
    <xf numFmtId="164" fontId="3" fillId="2" borderId="0" xfId="0" applyNumberFormat="1" applyFont="1" applyFill="1" applyBorder="1" applyAlignment="1">
      <alignment horizontal="right" vertical="top" wrapText="1"/>
    </xf>
    <xf numFmtId="165" fontId="3" fillId="2" borderId="0" xfId="0" applyNumberFormat="1" applyFont="1" applyFill="1" applyBorder="1" applyAlignment="1">
      <alignment horizontal="right" vertical="top" wrapText="1"/>
    </xf>
    <xf numFmtId="165" fontId="3" fillId="2" borderId="1" xfId="0" applyNumberFormat="1" applyFont="1" applyFill="1" applyBorder="1" applyAlignment="1">
      <alignment horizontal="right" vertical="top" wrapText="1"/>
    </xf>
    <xf numFmtId="164" fontId="3" fillId="2" borderId="0" xfId="0" applyNumberFormat="1" applyFont="1" applyFill="1" applyBorder="1" applyAlignment="1">
      <alignment horizontal="left" vertical="top"/>
    </xf>
    <xf numFmtId="0" fontId="1" fillId="0" borderId="1" xfId="2" applyBorder="1"/>
    <xf numFmtId="0" fontId="7" fillId="0" borderId="7" xfId="2" applyFont="1" applyFill="1" applyBorder="1" applyAlignment="1">
      <alignment horizontal="left" vertical="top" wrapText="1"/>
    </xf>
    <xf numFmtId="0" fontId="11" fillId="0" borderId="6" xfId="2" applyFont="1" applyFill="1" applyBorder="1" applyAlignment="1">
      <alignment horizontal="right" wrapText="1"/>
    </xf>
    <xf numFmtId="0" fontId="7" fillId="0" borderId="1" xfId="2" applyFont="1" applyFill="1" applyBorder="1" applyAlignment="1">
      <alignment horizontal="left" vertical="top" wrapText="1"/>
    </xf>
    <xf numFmtId="0" fontId="11" fillId="0" borderId="6" xfId="2" applyFont="1" applyBorder="1" applyAlignment="1">
      <alignment horizontal="right" wrapText="1"/>
    </xf>
    <xf numFmtId="0" fontId="11" fillId="0" borderId="1" xfId="2" applyFont="1" applyBorder="1" applyAlignment="1">
      <alignment horizontal="right" wrapText="1"/>
    </xf>
    <xf numFmtId="0" fontId="11" fillId="0" borderId="7" xfId="2" applyFont="1" applyBorder="1" applyAlignment="1">
      <alignment wrapText="1"/>
    </xf>
    <xf numFmtId="0" fontId="11" fillId="0" borderId="1" xfId="2" applyFont="1" applyBorder="1" applyAlignment="1">
      <alignment wrapText="1"/>
    </xf>
    <xf numFmtId="0" fontId="1" fillId="0" borderId="0" xfId="2" applyBorder="1"/>
    <xf numFmtId="0" fontId="11" fillId="0" borderId="1" xfId="2" applyFont="1" applyBorder="1"/>
    <xf numFmtId="0" fontId="11" fillId="0" borderId="7" xfId="2" applyFont="1" applyFill="1" applyBorder="1" applyAlignment="1">
      <alignment horizontal="right"/>
    </xf>
    <xf numFmtId="0" fontId="11" fillId="0" borderId="6" xfId="2" applyFont="1" applyFill="1" applyBorder="1" applyAlignment="1">
      <alignment horizontal="right"/>
    </xf>
    <xf numFmtId="0" fontId="11" fillId="0" borderId="1" xfId="2" applyFont="1" applyFill="1" applyBorder="1" applyAlignment="1">
      <alignment horizontal="right"/>
    </xf>
    <xf numFmtId="0" fontId="11" fillId="0" borderId="6" xfId="2" applyFont="1" applyBorder="1" applyAlignment="1">
      <alignment horizontal="right"/>
    </xf>
    <xf numFmtId="0" fontId="11" fillId="0" borderId="1" xfId="2" applyFont="1" applyBorder="1" applyAlignment="1">
      <alignment horizontal="right"/>
    </xf>
    <xf numFmtId="0" fontId="11" fillId="0" borderId="6" xfId="2" applyFont="1" applyBorder="1"/>
    <xf numFmtId="0" fontId="11" fillId="0" borderId="7" xfId="2" applyFont="1" applyBorder="1"/>
    <xf numFmtId="0" fontId="11" fillId="0" borderId="0" xfId="2" applyFont="1" applyBorder="1"/>
    <xf numFmtId="0" fontId="3" fillId="0" borderId="0" xfId="2" applyFont="1" applyFill="1" applyBorder="1" applyAlignment="1">
      <alignment horizontal="left" vertical="top"/>
    </xf>
    <xf numFmtId="0" fontId="6" fillId="0" borderId="0" xfId="2" applyFont="1" applyFill="1" applyBorder="1" applyAlignment="1">
      <alignment vertical="top"/>
    </xf>
    <xf numFmtId="0" fontId="6" fillId="0" borderId="0" xfId="2" applyFont="1" applyFill="1" applyBorder="1" applyAlignment="1">
      <alignment horizontal="left" vertical="top"/>
    </xf>
    <xf numFmtId="3" fontId="1" fillId="0" borderId="8" xfId="2" applyNumberFormat="1" applyFill="1" applyBorder="1" applyAlignment="1">
      <alignment horizontal="right"/>
    </xf>
    <xf numFmtId="3" fontId="1" fillId="0" borderId="5" xfId="2" applyNumberFormat="1" applyFill="1" applyBorder="1" applyAlignment="1">
      <alignment horizontal="right"/>
    </xf>
    <xf numFmtId="3" fontId="1" fillId="0" borderId="0" xfId="2" applyNumberFormat="1" applyFill="1" applyBorder="1" applyAlignment="1">
      <alignment horizontal="right"/>
    </xf>
    <xf numFmtId="3" fontId="1" fillId="0" borderId="5" xfId="2" applyNumberFormat="1" applyBorder="1" applyAlignment="1">
      <alignment horizontal="right"/>
    </xf>
    <xf numFmtId="3" fontId="1" fillId="0" borderId="0" xfId="2" applyNumberFormat="1" applyBorder="1" applyAlignment="1">
      <alignment horizontal="right"/>
    </xf>
    <xf numFmtId="3" fontId="1" fillId="0" borderId="8" xfId="2" applyNumberFormat="1" applyBorder="1"/>
    <xf numFmtId="3" fontId="1" fillId="0" borderId="0" xfId="2" applyNumberFormat="1" applyBorder="1"/>
    <xf numFmtId="3" fontId="3" fillId="0" borderId="8" xfId="2" applyNumberFormat="1" applyFont="1" applyFill="1" applyBorder="1" applyAlignment="1">
      <alignment horizontal="right" vertical="top"/>
    </xf>
    <xf numFmtId="3" fontId="3" fillId="0" borderId="5" xfId="2" applyNumberFormat="1" applyFont="1" applyFill="1" applyBorder="1" applyAlignment="1">
      <alignment horizontal="right" vertical="top"/>
    </xf>
    <xf numFmtId="3" fontId="3" fillId="0" borderId="0" xfId="2" applyNumberFormat="1" applyFont="1" applyFill="1" applyBorder="1" applyAlignment="1">
      <alignment horizontal="right" vertical="top"/>
    </xf>
    <xf numFmtId="3" fontId="3" fillId="0" borderId="9" xfId="2" applyNumberFormat="1" applyFont="1" applyFill="1" applyBorder="1" applyAlignment="1">
      <alignment horizontal="right" vertical="top"/>
    </xf>
    <xf numFmtId="3" fontId="3" fillId="0" borderId="0" xfId="2" applyNumberFormat="1" applyFont="1" applyFill="1" applyBorder="1" applyAlignment="1">
      <alignment horizontal="left" vertical="top"/>
    </xf>
    <xf numFmtId="3" fontId="1" fillId="0" borderId="9" xfId="2" applyNumberFormat="1" applyFill="1" applyBorder="1" applyAlignment="1">
      <alignment horizontal="right"/>
    </xf>
    <xf numFmtId="3" fontId="1" fillId="0" borderId="8" xfId="2" applyNumberFormat="1" applyBorder="1" applyAlignment="1"/>
    <xf numFmtId="3" fontId="1" fillId="0" borderId="0" xfId="2" applyNumberFormat="1" applyBorder="1" applyAlignment="1"/>
    <xf numFmtId="0" fontId="1" fillId="0" borderId="0" xfId="2" applyBorder="1" applyAlignment="1"/>
    <xf numFmtId="0" fontId="6" fillId="0" borderId="1" xfId="2" applyFont="1" applyFill="1" applyBorder="1" applyAlignment="1">
      <alignment vertical="top"/>
    </xf>
    <xf numFmtId="0" fontId="6" fillId="0" borderId="1" xfId="2" applyFont="1" applyFill="1" applyBorder="1" applyAlignment="1">
      <alignment horizontal="left" vertical="top"/>
    </xf>
    <xf numFmtId="3" fontId="1" fillId="0" borderId="7" xfId="2" applyNumberFormat="1" applyFill="1" applyBorder="1" applyAlignment="1">
      <alignment horizontal="right"/>
    </xf>
    <xf numFmtId="3" fontId="3" fillId="0" borderId="6" xfId="2" applyNumberFormat="1" applyFont="1" applyFill="1" applyBorder="1" applyAlignment="1">
      <alignment horizontal="right" vertical="top"/>
    </xf>
    <xf numFmtId="3" fontId="1" fillId="0" borderId="1" xfId="2" applyNumberFormat="1" applyFill="1" applyBorder="1" applyAlignment="1">
      <alignment horizontal="right"/>
    </xf>
    <xf numFmtId="3" fontId="3" fillId="0" borderId="1" xfId="2" applyNumberFormat="1" applyFont="1" applyFill="1" applyBorder="1" applyAlignment="1">
      <alignment horizontal="right" vertical="top"/>
    </xf>
    <xf numFmtId="3" fontId="1" fillId="0" borderId="6" xfId="2" applyNumberFormat="1" applyBorder="1" applyAlignment="1">
      <alignment horizontal="right"/>
    </xf>
    <xf numFmtId="3" fontId="1" fillId="0" borderId="1" xfId="2" applyNumberFormat="1" applyBorder="1" applyAlignment="1">
      <alignment horizontal="right"/>
    </xf>
    <xf numFmtId="3" fontId="1" fillId="0" borderId="7" xfId="2" applyNumberFormat="1" applyBorder="1"/>
    <xf numFmtId="0" fontId="5" fillId="0" borderId="1" xfId="2" applyFont="1" applyFill="1" applyBorder="1" applyAlignment="1">
      <alignment vertical="top"/>
    </xf>
    <xf numFmtId="3" fontId="11" fillId="0" borderId="7" xfId="2" applyNumberFormat="1" applyFont="1" applyFill="1" applyBorder="1" applyAlignment="1">
      <alignment horizontal="right"/>
    </xf>
    <xf numFmtId="3" fontId="7" fillId="0" borderId="6" xfId="2" applyNumberFormat="1" applyFont="1" applyFill="1" applyBorder="1" applyAlignment="1">
      <alignment horizontal="right" vertical="top"/>
    </xf>
    <xf numFmtId="3" fontId="11" fillId="0" borderId="1" xfId="2" applyNumberFormat="1" applyFont="1" applyFill="1" applyBorder="1" applyAlignment="1">
      <alignment horizontal="right"/>
    </xf>
    <xf numFmtId="3" fontId="7" fillId="0" borderId="1" xfId="2" applyNumberFormat="1" applyFont="1" applyFill="1" applyBorder="1" applyAlignment="1">
      <alignment horizontal="right" vertical="top"/>
    </xf>
    <xf numFmtId="3" fontId="11" fillId="0" borderId="6" xfId="2" applyNumberFormat="1" applyFont="1" applyBorder="1" applyAlignment="1">
      <alignment horizontal="right"/>
    </xf>
    <xf numFmtId="3" fontId="11" fillId="0" borderId="1" xfId="2" applyNumberFormat="1" applyFont="1" applyBorder="1" applyAlignment="1">
      <alignment horizontal="right"/>
    </xf>
    <xf numFmtId="3" fontId="11" fillId="0" borderId="7" xfId="2" applyNumberFormat="1" applyFont="1" applyBorder="1"/>
    <xf numFmtId="3" fontId="11" fillId="0" borderId="1" xfId="2" applyNumberFormat="1" applyFont="1" applyBorder="1"/>
    <xf numFmtId="3" fontId="2" fillId="0" borderId="5" xfId="2" applyNumberFormat="1" applyFont="1" applyFill="1" applyBorder="1" applyAlignment="1">
      <alignment horizontal="right" vertical="top"/>
    </xf>
    <xf numFmtId="3" fontId="1" fillId="0" borderId="5" xfId="2" applyNumberFormat="1" applyBorder="1"/>
    <xf numFmtId="0" fontId="7" fillId="0" borderId="0" xfId="2" applyFont="1" applyFill="1" applyBorder="1" applyAlignment="1">
      <alignment horizontal="left" vertical="top"/>
    </xf>
    <xf numFmtId="3" fontId="11" fillId="0" borderId="8" xfId="2" applyNumberFormat="1" applyFont="1" applyFill="1" applyBorder="1" applyAlignment="1">
      <alignment horizontal="right"/>
    </xf>
    <xf numFmtId="3" fontId="7" fillId="0" borderId="8" xfId="2" applyNumberFormat="1" applyFont="1" applyFill="1" applyBorder="1" applyAlignment="1">
      <alignment horizontal="right" vertical="top"/>
    </xf>
    <xf numFmtId="3" fontId="11" fillId="0" borderId="5" xfId="2" applyNumberFormat="1" applyFont="1" applyFill="1" applyBorder="1" applyAlignment="1">
      <alignment horizontal="right"/>
    </xf>
    <xf numFmtId="3" fontId="7" fillId="0" borderId="0" xfId="2" applyNumberFormat="1" applyFont="1" applyFill="1" applyBorder="1" applyAlignment="1">
      <alignment horizontal="right" vertical="top"/>
    </xf>
    <xf numFmtId="3" fontId="11" fillId="0" borderId="5" xfId="2" applyNumberFormat="1" applyFont="1" applyBorder="1"/>
    <xf numFmtId="3" fontId="11" fillId="0" borderId="0" xfId="2" applyNumberFormat="1" applyFont="1" applyBorder="1"/>
    <xf numFmtId="3" fontId="11" fillId="0" borderId="8" xfId="2" applyNumberFormat="1" applyFont="1" applyBorder="1"/>
    <xf numFmtId="3" fontId="7" fillId="0" borderId="5" xfId="2" applyNumberFormat="1" applyFont="1" applyFill="1" applyBorder="1" applyAlignment="1">
      <alignment horizontal="right" vertical="top"/>
    </xf>
    <xf numFmtId="3" fontId="11" fillId="0" borderId="0" xfId="2" applyNumberFormat="1" applyFont="1" applyFill="1" applyBorder="1" applyAlignment="1">
      <alignment horizontal="right"/>
    </xf>
    <xf numFmtId="3" fontId="1" fillId="0" borderId="6" xfId="2" applyNumberFormat="1" applyBorder="1"/>
    <xf numFmtId="0" fontId="6" fillId="0" borderId="0" xfId="2" applyFont="1" applyFill="1" applyBorder="1" applyAlignment="1">
      <alignment horizontal="left" vertical="top" wrapText="1"/>
    </xf>
    <xf numFmtId="0" fontId="5" fillId="0" borderId="0" xfId="2" applyFont="1" applyFill="1" applyBorder="1" applyAlignment="1">
      <alignment vertical="top"/>
    </xf>
    <xf numFmtId="0" fontId="5" fillId="0" borderId="0" xfId="2" applyFont="1" applyFill="1" applyBorder="1" applyAlignment="1">
      <alignment horizontal="left" vertical="top"/>
    </xf>
    <xf numFmtId="3" fontId="1" fillId="0" borderId="5" xfId="2" applyNumberFormat="1" applyBorder="1" applyAlignment="1"/>
    <xf numFmtId="3" fontId="11" fillId="0" borderId="5" xfId="2" applyNumberFormat="1" applyFont="1" applyBorder="1" applyAlignment="1"/>
    <xf numFmtId="3" fontId="11" fillId="0" borderId="0" xfId="2" applyNumberFormat="1" applyFont="1" applyBorder="1" applyAlignment="1"/>
    <xf numFmtId="3" fontId="11" fillId="0" borderId="8" xfId="2" applyNumberFormat="1" applyFont="1" applyBorder="1" applyAlignment="1"/>
    <xf numFmtId="3" fontId="1" fillId="0" borderId="8" xfId="2" applyNumberFormat="1" applyBorder="1" applyAlignment="1">
      <alignment horizontal="right"/>
    </xf>
    <xf numFmtId="0" fontId="5" fillId="0" borderId="3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 wrapText="1"/>
    </xf>
    <xf numFmtId="164" fontId="3" fillId="2" borderId="1" xfId="0" applyNumberFormat="1" applyFont="1" applyFill="1" applyBorder="1" applyAlignment="1">
      <alignment horizontal="right" vertical="top" wrapText="1"/>
    </xf>
    <xf numFmtId="0" fontId="12" fillId="0" borderId="0" xfId="3" applyFill="1" applyBorder="1" applyAlignment="1">
      <alignment horizontal="left" vertical="top"/>
    </xf>
    <xf numFmtId="3" fontId="3" fillId="0" borderId="0" xfId="0" applyNumberFormat="1" applyFont="1" applyFill="1" applyBorder="1" applyAlignment="1">
      <alignment vertical="top" wrapText="1"/>
    </xf>
    <xf numFmtId="0" fontId="1" fillId="0" borderId="0" xfId="2" applyFill="1" applyBorder="1"/>
    <xf numFmtId="3" fontId="3" fillId="0" borderId="1" xfId="0" applyNumberFormat="1" applyFont="1" applyFill="1" applyBorder="1" applyAlignment="1">
      <alignment vertical="top" wrapText="1"/>
    </xf>
    <xf numFmtId="0" fontId="6" fillId="0" borderId="10" xfId="2" applyFont="1" applyFill="1" applyBorder="1" applyAlignment="1">
      <alignment horizontal="left" vertical="top"/>
    </xf>
    <xf numFmtId="0" fontId="7" fillId="0" borderId="1" xfId="2" applyFont="1" applyFill="1" applyBorder="1" applyAlignment="1">
      <alignment horizontal="left" vertical="top"/>
    </xf>
    <xf numFmtId="3" fontId="11" fillId="0" borderId="6" xfId="2" applyNumberFormat="1" applyFont="1" applyFill="1" applyBorder="1" applyAlignment="1">
      <alignment horizontal="right"/>
    </xf>
    <xf numFmtId="3" fontId="11" fillId="0" borderId="6" xfId="2" applyNumberFormat="1" applyFont="1" applyBorder="1"/>
    <xf numFmtId="0" fontId="5" fillId="0" borderId="1" xfId="2" applyFont="1" applyFill="1" applyBorder="1" applyAlignment="1">
      <alignment horizontal="left" vertical="top"/>
    </xf>
    <xf numFmtId="3" fontId="1" fillId="0" borderId="3" xfId="2" applyNumberFormat="1" applyBorder="1"/>
    <xf numFmtId="0" fontId="5" fillId="0" borderId="3" xfId="0" applyFont="1" applyFill="1" applyBorder="1" applyAlignment="1">
      <alignment horizontal="left" wrapText="1"/>
    </xf>
    <xf numFmtId="0" fontId="5" fillId="0" borderId="0" xfId="0" applyFont="1" applyFill="1" applyBorder="1" applyAlignment="1">
      <alignment horizontal="left" wrapText="1"/>
    </xf>
    <xf numFmtId="0" fontId="5" fillId="0" borderId="3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0" fontId="5" fillId="0" borderId="0" xfId="1" applyFont="1" applyFill="1" applyBorder="1" applyAlignment="1">
      <alignment wrapText="1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left" wrapText="1"/>
    </xf>
    <xf numFmtId="0" fontId="11" fillId="0" borderId="0" xfId="2" applyFont="1" applyBorder="1" applyAlignment="1">
      <alignment wrapText="1"/>
    </xf>
    <xf numFmtId="0" fontId="3" fillId="0" borderId="0" xfId="0" applyFont="1" applyFill="1" applyBorder="1" applyAlignment="1">
      <alignment horizontal="right" vertical="top"/>
    </xf>
    <xf numFmtId="164" fontId="3" fillId="0" borderId="0" xfId="0" applyNumberFormat="1" applyFont="1" applyFill="1" applyBorder="1" applyAlignment="1">
      <alignment horizontal="right" vertical="top"/>
    </xf>
    <xf numFmtId="0" fontId="11" fillId="2" borderId="1" xfId="2" applyFont="1" applyFill="1" applyBorder="1" applyAlignment="1">
      <alignment wrapText="1"/>
    </xf>
    <xf numFmtId="3" fontId="11" fillId="0" borderId="5" xfId="2" applyNumberFormat="1" applyFont="1" applyFill="1" applyBorder="1"/>
    <xf numFmtId="3" fontId="11" fillId="0" borderId="0" xfId="2" applyNumberFormat="1" applyFont="1" applyFill="1" applyBorder="1"/>
    <xf numFmtId="3" fontId="11" fillId="0" borderId="8" xfId="2" applyNumberFormat="1" applyFont="1" applyFill="1" applyBorder="1"/>
    <xf numFmtId="0" fontId="7" fillId="0" borderId="2" xfId="2" applyFont="1" applyFill="1" applyBorder="1" applyAlignment="1">
      <alignment horizontal="left" vertical="top"/>
    </xf>
    <xf numFmtId="0" fontId="5" fillId="0" borderId="2" xfId="2" applyFont="1" applyFill="1" applyBorder="1" applyAlignment="1">
      <alignment vertical="top"/>
    </xf>
    <xf numFmtId="0" fontId="5" fillId="0" borderId="2" xfId="2" applyFont="1" applyFill="1" applyBorder="1" applyAlignment="1">
      <alignment horizontal="left" vertical="top"/>
    </xf>
    <xf numFmtId="3" fontId="11" fillId="0" borderId="11" xfId="2" applyNumberFormat="1" applyFont="1" applyBorder="1" applyAlignment="1">
      <alignment horizontal="right"/>
    </xf>
    <xf numFmtId="3" fontId="11" fillId="0" borderId="12" xfId="2" applyNumberFormat="1" applyFont="1" applyBorder="1" applyAlignment="1">
      <alignment horizontal="right"/>
    </xf>
    <xf numFmtId="3" fontId="11" fillId="0" borderId="2" xfId="2" applyNumberFormat="1" applyFont="1" applyBorder="1" applyAlignment="1">
      <alignment horizontal="right"/>
    </xf>
    <xf numFmtId="3" fontId="11" fillId="0" borderId="12" xfId="2" applyNumberFormat="1" applyFont="1" applyBorder="1"/>
    <xf numFmtId="3" fontId="11" fillId="0" borderId="2" xfId="2" applyNumberFormat="1" applyFont="1" applyBorder="1"/>
    <xf numFmtId="3" fontId="11" fillId="0" borderId="11" xfId="2" applyNumberFormat="1" applyFont="1" applyBorder="1"/>
    <xf numFmtId="0" fontId="11" fillId="0" borderId="2" xfId="2" applyFont="1" applyBorder="1"/>
    <xf numFmtId="3" fontId="1" fillId="4" borderId="0" xfId="2" applyNumberFormat="1" applyFill="1" applyBorder="1" applyAlignment="1">
      <alignment wrapText="1"/>
    </xf>
  </cellXfs>
  <cellStyles count="4">
    <cellStyle name="Hyperlink" xfId="3" builtinId="8"/>
    <cellStyle name="Normal" xfId="0" builtinId="0"/>
    <cellStyle name="Normal 2" xfId="1" xr:uid="{00000000-0005-0000-0000-000002000000}"/>
    <cellStyle name="Normal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mccall\AppData\Local\Microsoft\Windows\Temporary%20Internet%20Files\Content.Outlook\5APFTYT2\Copy%20of%20Round%209%200%20Growth%20Rates_nsm%20(00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47">
          <cell r="E47">
            <v>16007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acq.osd.mil/eie/BSI/BEI_Library.html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topLeftCell="A13" workbookViewId="0">
      <selection activeCell="A33" sqref="A33"/>
    </sheetView>
  </sheetViews>
  <sheetFormatPr defaultColWidth="8.83203125" defaultRowHeight="12.75" x14ac:dyDescent="0.2"/>
  <cols>
    <col min="1" max="1" width="16.5" style="2" bestFit="1" customWidth="1"/>
    <col min="2" max="2" width="19.33203125" style="2" bestFit="1" customWidth="1"/>
    <col min="3" max="3" width="29.6640625" style="2" bestFit="1" customWidth="1"/>
    <col min="4" max="4" width="17.83203125" style="2" bestFit="1" customWidth="1"/>
    <col min="5" max="6" width="8.83203125" style="2"/>
    <col min="7" max="7" width="11.5" style="2" bestFit="1" customWidth="1"/>
    <col min="8" max="16384" width="8.83203125" style="2"/>
  </cols>
  <sheetData>
    <row r="1" spans="1:11" x14ac:dyDescent="0.2">
      <c r="A1" s="33" t="s">
        <v>0</v>
      </c>
      <c r="B1" s="40" t="s">
        <v>50</v>
      </c>
      <c r="C1" s="40" t="s">
        <v>49</v>
      </c>
      <c r="D1" s="33" t="s">
        <v>78</v>
      </c>
      <c r="E1" s="56" t="s">
        <v>79</v>
      </c>
      <c r="F1" s="56" t="s">
        <v>111</v>
      </c>
      <c r="G1" s="56" t="s">
        <v>80</v>
      </c>
      <c r="H1" s="58" t="s">
        <v>82</v>
      </c>
    </row>
    <row r="2" spans="1:11" x14ac:dyDescent="0.2">
      <c r="A2" s="2" t="s">
        <v>10</v>
      </c>
      <c r="B2" s="8" t="s">
        <v>11</v>
      </c>
      <c r="C2" s="9" t="s">
        <v>12</v>
      </c>
      <c r="H2" s="59">
        <f>SUM(D2:G2)</f>
        <v>0</v>
      </c>
    </row>
    <row r="3" spans="1:11" x14ac:dyDescent="0.2">
      <c r="A3" s="2" t="s">
        <v>10</v>
      </c>
      <c r="B3" s="8" t="s">
        <v>11</v>
      </c>
      <c r="C3" s="9" t="s">
        <v>13</v>
      </c>
      <c r="H3" s="59">
        <f t="shared" ref="H3:H26" si="0">SUM(D3:G3)</f>
        <v>0</v>
      </c>
    </row>
    <row r="4" spans="1:11" x14ac:dyDescent="0.2">
      <c r="A4" s="2" t="s">
        <v>10</v>
      </c>
      <c r="B4" s="8" t="s">
        <v>11</v>
      </c>
      <c r="C4" s="9" t="s">
        <v>14</v>
      </c>
      <c r="D4" s="57">
        <v>433</v>
      </c>
      <c r="H4" s="59">
        <f t="shared" si="0"/>
        <v>433</v>
      </c>
    </row>
    <row r="5" spans="1:11" x14ac:dyDescent="0.2">
      <c r="A5" s="2" t="s">
        <v>10</v>
      </c>
      <c r="B5" s="8" t="s">
        <v>11</v>
      </c>
      <c r="C5" s="9" t="s">
        <v>90</v>
      </c>
      <c r="F5" s="57">
        <v>1650</v>
      </c>
      <c r="H5" s="59">
        <f t="shared" si="0"/>
        <v>1650</v>
      </c>
    </row>
    <row r="6" spans="1:11" x14ac:dyDescent="0.2">
      <c r="A6" s="2" t="s">
        <v>10</v>
      </c>
      <c r="B6" s="8" t="s">
        <v>11</v>
      </c>
      <c r="C6" s="9" t="s">
        <v>16</v>
      </c>
      <c r="H6" s="59">
        <f t="shared" si="0"/>
        <v>0</v>
      </c>
    </row>
    <row r="7" spans="1:11" x14ac:dyDescent="0.2">
      <c r="A7" s="2" t="s">
        <v>10</v>
      </c>
      <c r="B7" s="8" t="s">
        <v>11</v>
      </c>
      <c r="C7" s="9" t="s">
        <v>17</v>
      </c>
      <c r="D7" s="57">
        <v>2508</v>
      </c>
      <c r="H7" s="59">
        <f t="shared" si="0"/>
        <v>2508</v>
      </c>
    </row>
    <row r="8" spans="1:11" x14ac:dyDescent="0.2">
      <c r="A8" s="2" t="s">
        <v>10</v>
      </c>
      <c r="B8" s="8" t="s">
        <v>11</v>
      </c>
      <c r="C8" s="9" t="s">
        <v>18</v>
      </c>
      <c r="H8" s="59">
        <f t="shared" si="0"/>
        <v>0</v>
      </c>
    </row>
    <row r="9" spans="1:11" x14ac:dyDescent="0.2">
      <c r="A9" s="2" t="s">
        <v>10</v>
      </c>
      <c r="B9" s="8" t="s">
        <v>11</v>
      </c>
      <c r="C9" s="9" t="s">
        <v>91</v>
      </c>
      <c r="H9" s="59">
        <f t="shared" si="0"/>
        <v>0</v>
      </c>
    </row>
    <row r="10" spans="1:11" x14ac:dyDescent="0.2">
      <c r="A10" s="2" t="s">
        <v>10</v>
      </c>
      <c r="B10" s="8" t="s">
        <v>11</v>
      </c>
      <c r="C10" s="9" t="s">
        <v>112</v>
      </c>
      <c r="E10" s="57">
        <f>4960</f>
        <v>4960</v>
      </c>
      <c r="H10" s="59">
        <f t="shared" si="0"/>
        <v>4960</v>
      </c>
      <c r="J10" s="2" t="s">
        <v>10</v>
      </c>
      <c r="K10" s="66">
        <f>SUM(H2:H12)</f>
        <v>12760</v>
      </c>
    </row>
    <row r="11" spans="1:11" x14ac:dyDescent="0.2">
      <c r="B11" s="8"/>
      <c r="C11" s="9" t="s">
        <v>113</v>
      </c>
      <c r="E11" s="57">
        <v>57</v>
      </c>
      <c r="H11" s="59">
        <f t="shared" si="0"/>
        <v>57</v>
      </c>
    </row>
    <row r="12" spans="1:11" s="4" customFormat="1" x14ac:dyDescent="0.2">
      <c r="A12" s="4" t="s">
        <v>10</v>
      </c>
      <c r="B12" s="10" t="s">
        <v>11</v>
      </c>
      <c r="C12" s="11" t="s">
        <v>19</v>
      </c>
      <c r="D12" s="51">
        <v>1781</v>
      </c>
      <c r="E12" s="51">
        <v>307</v>
      </c>
      <c r="G12" s="51">
        <v>1064</v>
      </c>
      <c r="H12" s="60">
        <f t="shared" si="0"/>
        <v>3152</v>
      </c>
    </row>
    <row r="13" spans="1:11" x14ac:dyDescent="0.2">
      <c r="A13" s="2" t="s">
        <v>4</v>
      </c>
      <c r="B13" s="8" t="s">
        <v>20</v>
      </c>
      <c r="C13" s="9" t="s">
        <v>21</v>
      </c>
      <c r="D13" s="39"/>
      <c r="H13" s="59">
        <f t="shared" si="0"/>
        <v>0</v>
      </c>
    </row>
    <row r="14" spans="1:11" x14ac:dyDescent="0.2">
      <c r="A14" s="2" t="s">
        <v>3</v>
      </c>
      <c r="B14" s="8" t="s">
        <v>20</v>
      </c>
      <c r="C14" s="9" t="s">
        <v>22</v>
      </c>
      <c r="D14" s="57">
        <v>1482</v>
      </c>
      <c r="H14" s="59">
        <f t="shared" si="0"/>
        <v>1482</v>
      </c>
    </row>
    <row r="15" spans="1:11" x14ac:dyDescent="0.2">
      <c r="A15" s="2" t="s">
        <v>1</v>
      </c>
      <c r="B15" s="8" t="s">
        <v>20</v>
      </c>
      <c r="C15" s="39" t="s">
        <v>89</v>
      </c>
      <c r="H15" s="59">
        <f t="shared" si="0"/>
        <v>0</v>
      </c>
    </row>
    <row r="16" spans="1:11" x14ac:dyDescent="0.2">
      <c r="A16" s="2" t="s">
        <v>1</v>
      </c>
      <c r="B16" s="8" t="s">
        <v>20</v>
      </c>
      <c r="C16" s="9" t="s">
        <v>23</v>
      </c>
      <c r="D16" s="57">
        <v>20</v>
      </c>
      <c r="H16" s="59">
        <f t="shared" si="0"/>
        <v>20</v>
      </c>
    </row>
    <row r="17" spans="1:11" x14ac:dyDescent="0.2">
      <c r="A17" s="2" t="s">
        <v>1</v>
      </c>
      <c r="B17" s="8" t="s">
        <v>20</v>
      </c>
      <c r="C17" s="9" t="s">
        <v>24</v>
      </c>
      <c r="D17" s="39"/>
      <c r="E17" s="57">
        <v>2693</v>
      </c>
      <c r="H17" s="59">
        <f t="shared" si="0"/>
        <v>2693</v>
      </c>
      <c r="J17" s="2" t="s">
        <v>4</v>
      </c>
      <c r="K17" s="66">
        <f>+H19</f>
        <v>290</v>
      </c>
    </row>
    <row r="18" spans="1:11" x14ac:dyDescent="0.2">
      <c r="A18" s="2" t="s">
        <v>1</v>
      </c>
      <c r="B18" s="8" t="s">
        <v>20</v>
      </c>
      <c r="C18" s="9" t="s">
        <v>114</v>
      </c>
      <c r="D18" s="39"/>
      <c r="E18" s="57">
        <v>13</v>
      </c>
      <c r="H18" s="59">
        <f t="shared" si="0"/>
        <v>13</v>
      </c>
      <c r="J18" s="2" t="s">
        <v>3</v>
      </c>
      <c r="K18" s="67">
        <f>+H14</f>
        <v>1482</v>
      </c>
    </row>
    <row r="19" spans="1:11" x14ac:dyDescent="0.2">
      <c r="A19" s="2" t="s">
        <v>4</v>
      </c>
      <c r="B19" s="8" t="s">
        <v>20</v>
      </c>
      <c r="C19" s="9" t="s">
        <v>115</v>
      </c>
      <c r="D19" s="39"/>
      <c r="E19" s="57">
        <v>290</v>
      </c>
      <c r="H19" s="59">
        <f t="shared" si="0"/>
        <v>290</v>
      </c>
      <c r="J19" s="2" t="s">
        <v>1</v>
      </c>
      <c r="K19" s="66">
        <f>+SUM(H15:H18)</f>
        <v>2726</v>
      </c>
    </row>
    <row r="20" spans="1:11" s="4" customFormat="1" x14ac:dyDescent="0.2">
      <c r="A20" s="4" t="s">
        <v>2</v>
      </c>
      <c r="B20" s="10" t="s">
        <v>20</v>
      </c>
      <c r="C20" s="11" t="s">
        <v>25</v>
      </c>
      <c r="F20" s="51">
        <v>8323</v>
      </c>
      <c r="H20" s="60">
        <f t="shared" si="0"/>
        <v>8323</v>
      </c>
      <c r="J20" s="4" t="s">
        <v>2</v>
      </c>
      <c r="K20" s="68">
        <f>+H20</f>
        <v>8323</v>
      </c>
    </row>
    <row r="21" spans="1:11" x14ac:dyDescent="0.2">
      <c r="A21" s="2" t="s">
        <v>5</v>
      </c>
      <c r="B21" s="8" t="s">
        <v>26</v>
      </c>
      <c r="C21" s="9" t="s">
        <v>27</v>
      </c>
      <c r="H21" s="59">
        <f>SUM(D21:G21)</f>
        <v>0</v>
      </c>
    </row>
    <row r="22" spans="1:11" x14ac:dyDescent="0.2">
      <c r="A22" s="2" t="s">
        <v>8</v>
      </c>
      <c r="B22" s="8" t="s">
        <v>26</v>
      </c>
      <c r="C22" s="9" t="s">
        <v>125</v>
      </c>
      <c r="E22" s="57">
        <v>1639</v>
      </c>
      <c r="H22" s="59">
        <f>SUM(D22:G22)</f>
        <v>1639</v>
      </c>
      <c r="I22" s="72" t="s">
        <v>126</v>
      </c>
    </row>
    <row r="23" spans="1:11" x14ac:dyDescent="0.2">
      <c r="A23" s="2" t="s">
        <v>8</v>
      </c>
      <c r="B23" s="8" t="s">
        <v>26</v>
      </c>
      <c r="C23" s="9" t="s">
        <v>28</v>
      </c>
      <c r="H23" s="59">
        <f>SUM(D23:G23)</f>
        <v>0</v>
      </c>
    </row>
    <row r="24" spans="1:11" x14ac:dyDescent="0.2">
      <c r="A24" s="2" t="s">
        <v>8</v>
      </c>
      <c r="B24" s="8" t="s">
        <v>26</v>
      </c>
      <c r="C24" s="9" t="s">
        <v>92</v>
      </c>
      <c r="D24" s="57">
        <v>1807</v>
      </c>
      <c r="H24" s="59">
        <f>SUM(D24:G24)</f>
        <v>1807</v>
      </c>
    </row>
    <row r="25" spans="1:11" x14ac:dyDescent="0.2">
      <c r="A25" s="2" t="s">
        <v>8</v>
      </c>
      <c r="B25" s="8" t="s">
        <v>26</v>
      </c>
      <c r="C25" s="9" t="s">
        <v>30</v>
      </c>
      <c r="G25" s="57">
        <v>1882</v>
      </c>
      <c r="H25" s="59">
        <f>SUM(D25:G25)</f>
        <v>1882</v>
      </c>
    </row>
    <row r="26" spans="1:11" x14ac:dyDescent="0.2">
      <c r="A26" s="2" t="s">
        <v>8</v>
      </c>
      <c r="B26" s="8" t="s">
        <v>26</v>
      </c>
      <c r="C26" s="9" t="s">
        <v>31</v>
      </c>
      <c r="H26" s="59">
        <f t="shared" si="0"/>
        <v>0</v>
      </c>
    </row>
    <row r="27" spans="1:11" x14ac:dyDescent="0.2">
      <c r="A27" s="2" t="s">
        <v>8</v>
      </c>
      <c r="B27" s="8" t="s">
        <v>26</v>
      </c>
      <c r="C27" s="9" t="s">
        <v>46</v>
      </c>
      <c r="H27" s="59">
        <f t="shared" ref="H27:H32" si="1">SUM(D27:G27)</f>
        <v>0</v>
      </c>
    </row>
    <row r="28" spans="1:11" x14ac:dyDescent="0.2">
      <c r="A28" s="2" t="s">
        <v>8</v>
      </c>
      <c r="B28" s="8" t="s">
        <v>26</v>
      </c>
      <c r="C28" s="9" t="s">
        <v>47</v>
      </c>
      <c r="H28" s="59">
        <f t="shared" si="1"/>
        <v>0</v>
      </c>
    </row>
    <row r="29" spans="1:11" x14ac:dyDescent="0.2">
      <c r="A29" s="2" t="s">
        <v>8</v>
      </c>
      <c r="B29" s="8" t="s">
        <v>26</v>
      </c>
      <c r="C29" s="9" t="s">
        <v>32</v>
      </c>
      <c r="H29" s="59">
        <f t="shared" si="1"/>
        <v>0</v>
      </c>
      <c r="J29" s="2" t="s">
        <v>5</v>
      </c>
      <c r="K29" s="69">
        <f>+H21</f>
        <v>0</v>
      </c>
    </row>
    <row r="30" spans="1:11" x14ac:dyDescent="0.2">
      <c r="A30" s="2" t="s">
        <v>8</v>
      </c>
      <c r="B30" s="8" t="s">
        <v>26</v>
      </c>
      <c r="C30" s="9" t="s">
        <v>33</v>
      </c>
      <c r="H30" s="59">
        <f t="shared" si="1"/>
        <v>0</v>
      </c>
      <c r="J30" s="2" t="s">
        <v>8</v>
      </c>
      <c r="K30" s="66">
        <f>+SUM(H22:H30)</f>
        <v>5328</v>
      </c>
    </row>
    <row r="31" spans="1:11" x14ac:dyDescent="0.2">
      <c r="A31" s="2" t="s">
        <v>7</v>
      </c>
      <c r="B31" s="8" t="s">
        <v>26</v>
      </c>
      <c r="C31" s="9" t="s">
        <v>34</v>
      </c>
      <c r="D31" s="57">
        <v>4117</v>
      </c>
      <c r="H31" s="59">
        <f t="shared" si="1"/>
        <v>4117</v>
      </c>
      <c r="J31" s="2" t="s">
        <v>7</v>
      </c>
      <c r="K31" s="69">
        <f>+H31</f>
        <v>4117</v>
      </c>
    </row>
    <row r="32" spans="1:11" x14ac:dyDescent="0.2">
      <c r="A32" s="4" t="s">
        <v>9</v>
      </c>
      <c r="B32" s="10" t="s">
        <v>26</v>
      </c>
      <c r="C32" s="11" t="s">
        <v>35</v>
      </c>
      <c r="D32" s="4"/>
      <c r="E32" s="51">
        <v>190</v>
      </c>
      <c r="F32" s="4"/>
      <c r="G32" s="51">
        <v>6462</v>
      </c>
      <c r="H32" s="60">
        <f t="shared" si="1"/>
        <v>6652</v>
      </c>
      <c r="J32" s="2" t="s">
        <v>9</v>
      </c>
      <c r="K32" s="69">
        <f>+H32</f>
        <v>6652</v>
      </c>
    </row>
    <row r="33" spans="1:8" x14ac:dyDescent="0.2">
      <c r="A33" s="2" t="s">
        <v>127</v>
      </c>
      <c r="H33" s="59">
        <f>SUM(H2:H32)</f>
        <v>41678</v>
      </c>
    </row>
    <row r="34" spans="1:8" x14ac:dyDescent="0.2">
      <c r="A34" s="2" t="s">
        <v>121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2"/>
  <sheetViews>
    <sheetView topLeftCell="A25" workbookViewId="0">
      <selection activeCell="D40" sqref="D40"/>
    </sheetView>
  </sheetViews>
  <sheetFormatPr defaultColWidth="8.83203125" defaultRowHeight="12.75" x14ac:dyDescent="0.2"/>
  <cols>
    <col min="1" max="1" width="16.5" style="2" bestFit="1" customWidth="1"/>
    <col min="2" max="2" width="19.33203125" style="2" bestFit="1" customWidth="1"/>
    <col min="3" max="3" width="29.6640625" style="2" bestFit="1" customWidth="1"/>
    <col min="4" max="4" width="17.83203125" style="2" bestFit="1" customWidth="1"/>
    <col min="5" max="16384" width="8.83203125" style="2"/>
  </cols>
  <sheetData>
    <row r="1" spans="1:8" x14ac:dyDescent="0.2">
      <c r="A1" s="12" t="s">
        <v>0</v>
      </c>
      <c r="B1" s="5" t="s">
        <v>50</v>
      </c>
      <c r="C1" s="5" t="s">
        <v>49</v>
      </c>
      <c r="D1" s="12" t="s">
        <v>48</v>
      </c>
    </row>
    <row r="2" spans="1:8" x14ac:dyDescent="0.2">
      <c r="A2" s="3" t="s">
        <v>10</v>
      </c>
      <c r="B2" s="6" t="s">
        <v>11</v>
      </c>
      <c r="C2" s="7" t="s">
        <v>12</v>
      </c>
      <c r="D2" s="3"/>
    </row>
    <row r="3" spans="1:8" x14ac:dyDescent="0.2">
      <c r="A3" s="2" t="s">
        <v>10</v>
      </c>
      <c r="B3" s="8" t="s">
        <v>11</v>
      </c>
      <c r="C3" s="9" t="s">
        <v>13</v>
      </c>
    </row>
    <row r="4" spans="1:8" x14ac:dyDescent="0.2">
      <c r="A4" s="2" t="s">
        <v>10</v>
      </c>
      <c r="B4" s="8" t="s">
        <v>11</v>
      </c>
      <c r="C4" s="9" t="s">
        <v>14</v>
      </c>
      <c r="D4" s="57">
        <v>913</v>
      </c>
    </row>
    <row r="5" spans="1:8" x14ac:dyDescent="0.2">
      <c r="A5" s="2" t="s">
        <v>10</v>
      </c>
      <c r="B5" s="8" t="s">
        <v>11</v>
      </c>
      <c r="C5" s="9" t="s">
        <v>15</v>
      </c>
      <c r="D5" s="61">
        <v>1872</v>
      </c>
    </row>
    <row r="6" spans="1:8" x14ac:dyDescent="0.2">
      <c r="A6" s="2" t="s">
        <v>10</v>
      </c>
      <c r="B6" s="8" t="s">
        <v>11</v>
      </c>
      <c r="C6" s="9" t="s">
        <v>16</v>
      </c>
    </row>
    <row r="7" spans="1:8" x14ac:dyDescent="0.2">
      <c r="A7" s="2" t="s">
        <v>10</v>
      </c>
      <c r="B7" s="8" t="s">
        <v>11</v>
      </c>
      <c r="C7" s="9" t="s">
        <v>17</v>
      </c>
      <c r="D7" s="61">
        <v>3102</v>
      </c>
    </row>
    <row r="8" spans="1:8" x14ac:dyDescent="0.2">
      <c r="A8" s="2" t="s">
        <v>10</v>
      </c>
      <c r="B8" s="8" t="s">
        <v>11</v>
      </c>
      <c r="C8" s="9" t="s">
        <v>18</v>
      </c>
    </row>
    <row r="9" spans="1:8" x14ac:dyDescent="0.2">
      <c r="B9" s="8"/>
      <c r="C9" s="9" t="s">
        <v>97</v>
      </c>
      <c r="D9" s="61">
        <v>4841</v>
      </c>
      <c r="E9" s="41"/>
    </row>
    <row r="10" spans="1:8" x14ac:dyDescent="0.2">
      <c r="B10" s="8"/>
      <c r="C10" s="9" t="s">
        <v>99</v>
      </c>
      <c r="D10" s="61">
        <v>192</v>
      </c>
      <c r="E10" s="41"/>
    </row>
    <row r="11" spans="1:8" x14ac:dyDescent="0.2">
      <c r="B11" s="8"/>
      <c r="C11" s="9" t="s">
        <v>100</v>
      </c>
      <c r="D11" s="61">
        <v>46</v>
      </c>
      <c r="E11" s="41"/>
    </row>
    <row r="12" spans="1:8" x14ac:dyDescent="0.2">
      <c r="B12" s="8"/>
      <c r="C12" s="9" t="s">
        <v>101</v>
      </c>
      <c r="D12" s="61">
        <v>4</v>
      </c>
      <c r="E12" s="41"/>
    </row>
    <row r="13" spans="1:8" x14ac:dyDescent="0.2">
      <c r="B13" s="8"/>
      <c r="C13" s="9" t="s">
        <v>102</v>
      </c>
      <c r="D13" s="61">
        <v>76</v>
      </c>
      <c r="E13" s="41"/>
    </row>
    <row r="14" spans="1:8" x14ac:dyDescent="0.2">
      <c r="B14" s="8"/>
      <c r="C14" s="9" t="s">
        <v>103</v>
      </c>
      <c r="D14" s="61">
        <v>792</v>
      </c>
      <c r="E14" s="41"/>
    </row>
    <row r="15" spans="1:8" x14ac:dyDescent="0.2">
      <c r="A15" s="4" t="s">
        <v>10</v>
      </c>
      <c r="B15" s="10" t="s">
        <v>11</v>
      </c>
      <c r="C15" s="11" t="s">
        <v>19</v>
      </c>
      <c r="D15" s="71">
        <v>2381</v>
      </c>
      <c r="E15" s="55"/>
      <c r="G15" s="2" t="s">
        <v>10</v>
      </c>
      <c r="H15" s="70">
        <f>SUM(D2:D15)</f>
        <v>14219</v>
      </c>
    </row>
    <row r="16" spans="1:8" x14ac:dyDescent="0.2">
      <c r="A16" s="2" t="s">
        <v>4</v>
      </c>
      <c r="B16" s="8" t="s">
        <v>20</v>
      </c>
      <c r="C16" s="9" t="s">
        <v>21</v>
      </c>
    </row>
    <row r="17" spans="1:8" x14ac:dyDescent="0.2">
      <c r="A17" s="2" t="s">
        <v>3</v>
      </c>
      <c r="B17" s="8" t="s">
        <v>20</v>
      </c>
      <c r="C17" s="9" t="s">
        <v>22</v>
      </c>
      <c r="D17" s="61">
        <v>1447</v>
      </c>
    </row>
    <row r="18" spans="1:8" x14ac:dyDescent="0.2">
      <c r="A18" s="2" t="s">
        <v>1</v>
      </c>
      <c r="B18" s="8" t="s">
        <v>20</v>
      </c>
      <c r="C18" s="9" t="s">
        <v>23</v>
      </c>
      <c r="D18" s="57">
        <v>89</v>
      </c>
    </row>
    <row r="19" spans="1:8" x14ac:dyDescent="0.2">
      <c r="A19" s="2" t="s">
        <v>1</v>
      </c>
      <c r="B19" s="8" t="s">
        <v>20</v>
      </c>
      <c r="C19" s="9" t="s">
        <v>24</v>
      </c>
      <c r="D19" s="57">
        <v>2864</v>
      </c>
    </row>
    <row r="20" spans="1:8" x14ac:dyDescent="0.2">
      <c r="A20" s="2" t="s">
        <v>2</v>
      </c>
      <c r="B20" s="8" t="s">
        <v>20</v>
      </c>
      <c r="C20" s="9" t="s">
        <v>25</v>
      </c>
      <c r="D20" s="61">
        <v>7503</v>
      </c>
    </row>
    <row r="21" spans="1:8" x14ac:dyDescent="0.2">
      <c r="A21" s="2" t="s">
        <v>2</v>
      </c>
      <c r="B21" s="8" t="s">
        <v>20</v>
      </c>
      <c r="C21" s="9" t="s">
        <v>105</v>
      </c>
      <c r="D21" s="57">
        <v>237</v>
      </c>
    </row>
    <row r="22" spans="1:8" x14ac:dyDescent="0.2">
      <c r="A22" s="2" t="s">
        <v>2</v>
      </c>
      <c r="B22" s="8" t="s">
        <v>20</v>
      </c>
      <c r="C22" s="9" t="s">
        <v>93</v>
      </c>
      <c r="D22" s="57">
        <v>282</v>
      </c>
    </row>
    <row r="23" spans="1:8" x14ac:dyDescent="0.2">
      <c r="A23" s="2" t="s">
        <v>2</v>
      </c>
      <c r="B23" s="8" t="s">
        <v>20</v>
      </c>
      <c r="C23" s="9" t="s">
        <v>106</v>
      </c>
      <c r="D23" s="57">
        <v>392</v>
      </c>
    </row>
    <row r="24" spans="1:8" x14ac:dyDescent="0.2">
      <c r="A24" s="2" t="s">
        <v>1</v>
      </c>
      <c r="B24" s="8" t="s">
        <v>20</v>
      </c>
      <c r="C24" s="9" t="s">
        <v>107</v>
      </c>
      <c r="D24" s="57">
        <v>3</v>
      </c>
      <c r="G24" s="2" t="s">
        <v>4</v>
      </c>
      <c r="H24" s="66">
        <f>+D26</f>
        <v>169</v>
      </c>
    </row>
    <row r="25" spans="1:8" x14ac:dyDescent="0.2">
      <c r="A25" s="2" t="s">
        <v>1</v>
      </c>
      <c r="B25" s="8" t="s">
        <v>20</v>
      </c>
      <c r="C25" s="9" t="s">
        <v>94</v>
      </c>
      <c r="D25" s="57">
        <v>320</v>
      </c>
      <c r="G25" s="2" t="s">
        <v>3</v>
      </c>
      <c r="H25" s="62">
        <f>+D17</f>
        <v>1447</v>
      </c>
    </row>
    <row r="26" spans="1:8" x14ac:dyDescent="0.2">
      <c r="A26" s="2" t="s">
        <v>4</v>
      </c>
      <c r="B26" s="8" t="s">
        <v>20</v>
      </c>
      <c r="C26" s="2" t="s">
        <v>108</v>
      </c>
      <c r="D26" s="57">
        <v>169</v>
      </c>
      <c r="G26" s="2" t="s">
        <v>2</v>
      </c>
      <c r="H26" s="65">
        <f>+D21+D20+D22+D23</f>
        <v>8414</v>
      </c>
    </row>
    <row r="27" spans="1:8" x14ac:dyDescent="0.2">
      <c r="A27" s="4" t="s">
        <v>1</v>
      </c>
      <c r="B27" s="10" t="s">
        <v>20</v>
      </c>
      <c r="C27" s="11" t="s">
        <v>95</v>
      </c>
      <c r="D27" s="4"/>
      <c r="E27" s="4"/>
      <c r="G27" s="2" t="s">
        <v>1</v>
      </c>
      <c r="H27" s="66">
        <f>+D27+D25+D18+D19+D24</f>
        <v>3276</v>
      </c>
    </row>
    <row r="28" spans="1:8" x14ac:dyDescent="0.2">
      <c r="A28" s="2" t="s">
        <v>5</v>
      </c>
      <c r="B28" s="8" t="s">
        <v>26</v>
      </c>
      <c r="C28" s="9" t="s">
        <v>27</v>
      </c>
    </row>
    <row r="29" spans="1:8" x14ac:dyDescent="0.2">
      <c r="A29" s="2" t="s">
        <v>8</v>
      </c>
      <c r="B29" s="8" t="s">
        <v>26</v>
      </c>
      <c r="C29" s="9" t="s">
        <v>28</v>
      </c>
    </row>
    <row r="30" spans="1:8" x14ac:dyDescent="0.2">
      <c r="A30" s="2" t="s">
        <v>8</v>
      </c>
      <c r="B30" s="8" t="s">
        <v>26</v>
      </c>
      <c r="C30" s="9" t="s">
        <v>45</v>
      </c>
      <c r="D30" s="61">
        <v>1789</v>
      </c>
    </row>
    <row r="31" spans="1:8" x14ac:dyDescent="0.2">
      <c r="A31" s="2" t="s">
        <v>8</v>
      </c>
      <c r="B31" s="8" t="s">
        <v>26</v>
      </c>
      <c r="C31" s="9" t="s">
        <v>30</v>
      </c>
      <c r="D31" s="61">
        <v>4858</v>
      </c>
    </row>
    <row r="32" spans="1:8" x14ac:dyDescent="0.2">
      <c r="A32" s="2" t="s">
        <v>8</v>
      </c>
      <c r="B32" s="8" t="s">
        <v>26</v>
      </c>
      <c r="C32" s="9" t="s">
        <v>31</v>
      </c>
      <c r="D32" s="61">
        <v>10109</v>
      </c>
      <c r="E32" s="2" t="s">
        <v>104</v>
      </c>
    </row>
    <row r="33" spans="1:8" x14ac:dyDescent="0.2">
      <c r="A33" s="2" t="s">
        <v>8</v>
      </c>
      <c r="B33" s="8" t="s">
        <v>26</v>
      </c>
      <c r="C33" s="9" t="s">
        <v>46</v>
      </c>
    </row>
    <row r="34" spans="1:8" x14ac:dyDescent="0.2">
      <c r="A34" s="2" t="s">
        <v>8</v>
      </c>
      <c r="B34" s="8" t="s">
        <v>26</v>
      </c>
      <c r="C34" s="9" t="s">
        <v>47</v>
      </c>
    </row>
    <row r="35" spans="1:8" x14ac:dyDescent="0.2">
      <c r="A35" s="2" t="s">
        <v>8</v>
      </c>
      <c r="B35" s="8" t="s">
        <v>26</v>
      </c>
      <c r="C35" s="9" t="s">
        <v>32</v>
      </c>
    </row>
    <row r="36" spans="1:8" x14ac:dyDescent="0.2">
      <c r="A36" s="2" t="s">
        <v>8</v>
      </c>
      <c r="B36" s="8" t="s">
        <v>26</v>
      </c>
      <c r="C36" s="9" t="s">
        <v>33</v>
      </c>
      <c r="G36" s="2" t="s">
        <v>5</v>
      </c>
      <c r="H36" s="66">
        <f>+D28</f>
        <v>0</v>
      </c>
    </row>
    <row r="37" spans="1:8" x14ac:dyDescent="0.2">
      <c r="A37" s="2" t="s">
        <v>7</v>
      </c>
      <c r="B37" s="8" t="s">
        <v>26</v>
      </c>
      <c r="C37" s="9" t="s">
        <v>34</v>
      </c>
      <c r="D37" s="61">
        <v>4687</v>
      </c>
      <c r="G37" s="2" t="s">
        <v>8</v>
      </c>
      <c r="H37" s="65">
        <f>SUM(D31:D36,D39:D40)</f>
        <v>16153</v>
      </c>
    </row>
    <row r="38" spans="1:8" x14ac:dyDescent="0.2">
      <c r="A38" s="2" t="s">
        <v>9</v>
      </c>
      <c r="B38" s="8" t="s">
        <v>26</v>
      </c>
      <c r="C38" s="9" t="s">
        <v>35</v>
      </c>
      <c r="D38" s="61">
        <v>6095</v>
      </c>
      <c r="G38" s="2" t="s">
        <v>7</v>
      </c>
      <c r="H38" s="65">
        <f>+D37</f>
        <v>4687</v>
      </c>
    </row>
    <row r="39" spans="1:8" x14ac:dyDescent="0.2">
      <c r="A39" s="2" t="s">
        <v>8</v>
      </c>
      <c r="C39" s="2" t="s">
        <v>109</v>
      </c>
      <c r="D39" s="57">
        <v>375</v>
      </c>
      <c r="G39" s="2" t="s">
        <v>9</v>
      </c>
      <c r="H39" s="62">
        <f>+D38</f>
        <v>6095</v>
      </c>
    </row>
    <row r="40" spans="1:8" x14ac:dyDescent="0.2">
      <c r="A40" s="4" t="s">
        <v>8</v>
      </c>
      <c r="B40" s="4"/>
      <c r="C40" s="4" t="s">
        <v>110</v>
      </c>
      <c r="D40" s="51">
        <v>811</v>
      </c>
    </row>
    <row r="41" spans="1:8" x14ac:dyDescent="0.2">
      <c r="A41" s="2" t="s">
        <v>129</v>
      </c>
      <c r="D41" s="2">
        <f>SUM(D2:D40)</f>
        <v>56249</v>
      </c>
    </row>
    <row r="42" spans="1:8" x14ac:dyDescent="0.2">
      <c r="A42" s="2" t="s">
        <v>128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9"/>
  <sheetViews>
    <sheetView workbookViewId="0">
      <selection activeCell="D29" sqref="D29"/>
    </sheetView>
  </sheetViews>
  <sheetFormatPr defaultColWidth="8.83203125" defaultRowHeight="12.75" x14ac:dyDescent="0.2"/>
  <cols>
    <col min="1" max="1" width="16.5" style="2" bestFit="1" customWidth="1"/>
    <col min="2" max="2" width="19.33203125" style="2" bestFit="1" customWidth="1"/>
    <col min="3" max="3" width="29.6640625" style="2" bestFit="1" customWidth="1"/>
    <col min="4" max="4" width="17.83203125" style="2" bestFit="1" customWidth="1"/>
    <col min="5" max="16384" width="8.83203125" style="2"/>
  </cols>
  <sheetData>
    <row r="1" spans="1:4" x14ac:dyDescent="0.2">
      <c r="A1" s="33" t="s">
        <v>0</v>
      </c>
      <c r="B1" s="40" t="s">
        <v>50</v>
      </c>
      <c r="C1" s="40" t="s">
        <v>49</v>
      </c>
      <c r="D1" s="33" t="s">
        <v>48</v>
      </c>
    </row>
    <row r="2" spans="1:4" x14ac:dyDescent="0.2">
      <c r="A2" s="2" t="s">
        <v>10</v>
      </c>
      <c r="B2" s="8" t="s">
        <v>11</v>
      </c>
      <c r="C2" s="9" t="s">
        <v>90</v>
      </c>
      <c r="D2" s="2">
        <v>2880</v>
      </c>
    </row>
    <row r="3" spans="1:4" x14ac:dyDescent="0.2">
      <c r="A3" s="2" t="s">
        <v>10</v>
      </c>
      <c r="B3" s="8" t="s">
        <v>11</v>
      </c>
      <c r="C3" s="9" t="s">
        <v>12</v>
      </c>
    </row>
    <row r="4" spans="1:4" x14ac:dyDescent="0.2">
      <c r="A4" s="2" t="s">
        <v>10</v>
      </c>
      <c r="B4" s="8" t="s">
        <v>11</v>
      </c>
      <c r="C4" s="9" t="s">
        <v>13</v>
      </c>
    </row>
    <row r="5" spans="1:4" x14ac:dyDescent="0.2">
      <c r="A5" s="2" t="s">
        <v>10</v>
      </c>
      <c r="B5" s="8" t="s">
        <v>11</v>
      </c>
      <c r="C5" s="9" t="s">
        <v>14</v>
      </c>
      <c r="D5" s="2">
        <v>958</v>
      </c>
    </row>
    <row r="6" spans="1:4" x14ac:dyDescent="0.2">
      <c r="A6" s="2" t="s">
        <v>10</v>
      </c>
      <c r="B6" s="8" t="s">
        <v>11</v>
      </c>
      <c r="C6" s="9" t="s">
        <v>15</v>
      </c>
    </row>
    <row r="7" spans="1:4" x14ac:dyDescent="0.2">
      <c r="A7" s="2" t="s">
        <v>10</v>
      </c>
      <c r="B7" s="8" t="s">
        <v>11</v>
      </c>
      <c r="C7" s="9" t="s">
        <v>16</v>
      </c>
      <c r="D7" s="2">
        <v>1032</v>
      </c>
    </row>
    <row r="8" spans="1:4" x14ac:dyDescent="0.2">
      <c r="A8" s="2" t="s">
        <v>10</v>
      </c>
      <c r="B8" s="8" t="s">
        <v>11</v>
      </c>
      <c r="C8" s="9" t="s">
        <v>17</v>
      </c>
      <c r="D8" s="2">
        <v>3191</v>
      </c>
    </row>
    <row r="9" spans="1:4" x14ac:dyDescent="0.2">
      <c r="A9" s="2" t="s">
        <v>10</v>
      </c>
      <c r="B9" s="8" t="s">
        <v>11</v>
      </c>
      <c r="C9" s="9" t="s">
        <v>18</v>
      </c>
      <c r="D9" s="2">
        <v>4004</v>
      </c>
    </row>
    <row r="10" spans="1:4" x14ac:dyDescent="0.2">
      <c r="A10" s="2" t="s">
        <v>10</v>
      </c>
      <c r="B10" s="8" t="s">
        <v>11</v>
      </c>
      <c r="C10" s="9" t="s">
        <v>91</v>
      </c>
      <c r="D10" s="2">
        <v>1538</v>
      </c>
    </row>
    <row r="11" spans="1:4" x14ac:dyDescent="0.2">
      <c r="A11" s="2" t="s">
        <v>10</v>
      </c>
      <c r="B11" s="8" t="s">
        <v>11</v>
      </c>
      <c r="C11" s="9" t="s">
        <v>19</v>
      </c>
      <c r="D11" s="2">
        <v>81</v>
      </c>
    </row>
    <row r="12" spans="1:4" x14ac:dyDescent="0.2">
      <c r="A12" s="2" t="s">
        <v>4</v>
      </c>
      <c r="B12" s="8" t="s">
        <v>20</v>
      </c>
      <c r="C12" s="9" t="s">
        <v>21</v>
      </c>
      <c r="D12" s="39">
        <v>567</v>
      </c>
    </row>
    <row r="13" spans="1:4" x14ac:dyDescent="0.2">
      <c r="A13" s="2" t="s">
        <v>3</v>
      </c>
      <c r="B13" s="8" t="s">
        <v>20</v>
      </c>
      <c r="C13" s="9" t="s">
        <v>22</v>
      </c>
      <c r="D13" s="2">
        <v>1081</v>
      </c>
    </row>
    <row r="14" spans="1:4" x14ac:dyDescent="0.2">
      <c r="A14" s="2" t="s">
        <v>1</v>
      </c>
      <c r="B14" s="8" t="s">
        <v>20</v>
      </c>
      <c r="C14" s="39" t="s">
        <v>89</v>
      </c>
      <c r="D14" s="2">
        <v>275</v>
      </c>
    </row>
    <row r="15" spans="1:4" x14ac:dyDescent="0.2">
      <c r="A15" s="2" t="s">
        <v>1</v>
      </c>
      <c r="B15" s="8" t="s">
        <v>20</v>
      </c>
      <c r="C15" s="9" t="s">
        <v>23</v>
      </c>
    </row>
    <row r="16" spans="1:4" x14ac:dyDescent="0.2">
      <c r="A16" s="2" t="s">
        <v>1</v>
      </c>
      <c r="B16" s="8" t="s">
        <v>20</v>
      </c>
      <c r="C16" s="9" t="s">
        <v>24</v>
      </c>
      <c r="D16" s="39">
        <v>2922</v>
      </c>
    </row>
    <row r="17" spans="1:4" x14ac:dyDescent="0.2">
      <c r="A17" s="2" t="s">
        <v>2</v>
      </c>
      <c r="B17" s="8" t="s">
        <v>20</v>
      </c>
      <c r="C17" s="9" t="s">
        <v>25</v>
      </c>
      <c r="D17" s="2">
        <v>4568</v>
      </c>
    </row>
    <row r="18" spans="1:4" x14ac:dyDescent="0.2">
      <c r="A18" s="2" t="s">
        <v>5</v>
      </c>
      <c r="B18" s="8" t="s">
        <v>26</v>
      </c>
      <c r="C18" s="9" t="s">
        <v>27</v>
      </c>
    </row>
    <row r="19" spans="1:4" x14ac:dyDescent="0.2">
      <c r="A19" s="2" t="s">
        <v>8</v>
      </c>
      <c r="B19" s="8" t="s">
        <v>26</v>
      </c>
      <c r="C19" s="9" t="s">
        <v>28</v>
      </c>
    </row>
    <row r="20" spans="1:4" x14ac:dyDescent="0.2">
      <c r="A20" s="2" t="s">
        <v>8</v>
      </c>
      <c r="B20" s="8" t="s">
        <v>26</v>
      </c>
      <c r="C20" s="9" t="s">
        <v>92</v>
      </c>
      <c r="D20" s="2">
        <v>1866</v>
      </c>
    </row>
    <row r="21" spans="1:4" x14ac:dyDescent="0.2">
      <c r="A21" s="2" t="s">
        <v>8</v>
      </c>
      <c r="B21" s="8" t="s">
        <v>26</v>
      </c>
      <c r="C21" s="9" t="s">
        <v>30</v>
      </c>
      <c r="D21" s="2">
        <v>1744</v>
      </c>
    </row>
    <row r="22" spans="1:4" x14ac:dyDescent="0.2">
      <c r="A22" s="2" t="s">
        <v>8</v>
      </c>
      <c r="B22" s="8" t="s">
        <v>26</v>
      </c>
      <c r="C22" s="9" t="s">
        <v>31</v>
      </c>
    </row>
    <row r="23" spans="1:4" x14ac:dyDescent="0.2">
      <c r="A23" s="2" t="s">
        <v>8</v>
      </c>
      <c r="B23" s="8" t="s">
        <v>26</v>
      </c>
      <c r="C23" s="9" t="s">
        <v>46</v>
      </c>
      <c r="D23" s="2">
        <v>2745</v>
      </c>
    </row>
    <row r="24" spans="1:4" x14ac:dyDescent="0.2">
      <c r="A24" s="2" t="s">
        <v>8</v>
      </c>
      <c r="B24" s="8" t="s">
        <v>26</v>
      </c>
      <c r="C24" s="9" t="s">
        <v>47</v>
      </c>
      <c r="D24" s="2">
        <v>2918</v>
      </c>
    </row>
    <row r="25" spans="1:4" x14ac:dyDescent="0.2">
      <c r="A25" s="2" t="s">
        <v>8</v>
      </c>
      <c r="B25" s="8" t="s">
        <v>26</v>
      </c>
      <c r="C25" s="9" t="s">
        <v>32</v>
      </c>
      <c r="D25" s="2">
        <v>467</v>
      </c>
    </row>
    <row r="26" spans="1:4" x14ac:dyDescent="0.2">
      <c r="A26" s="2" t="s">
        <v>8</v>
      </c>
      <c r="B26" s="8" t="s">
        <v>26</v>
      </c>
      <c r="C26" s="9" t="s">
        <v>33</v>
      </c>
      <c r="D26" s="73">
        <v>1150</v>
      </c>
    </row>
    <row r="27" spans="1:4" x14ac:dyDescent="0.2">
      <c r="A27" s="2" t="s">
        <v>7</v>
      </c>
      <c r="B27" s="8" t="s">
        <v>26</v>
      </c>
      <c r="C27" s="9" t="s">
        <v>34</v>
      </c>
      <c r="D27" s="73">
        <v>2686</v>
      </c>
    </row>
    <row r="28" spans="1:4" x14ac:dyDescent="0.2">
      <c r="A28" s="4" t="s">
        <v>9</v>
      </c>
      <c r="B28" s="10" t="s">
        <v>26</v>
      </c>
      <c r="C28" s="11" t="s">
        <v>35</v>
      </c>
      <c r="D28" s="4">
        <v>7812</v>
      </c>
    </row>
    <row r="29" spans="1:4" x14ac:dyDescent="0.2">
      <c r="A29" s="2" t="s">
        <v>137</v>
      </c>
      <c r="D29" s="2">
        <f>SUM(D2:D28)</f>
        <v>44485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5"/>
  <sheetViews>
    <sheetView topLeftCell="A20" workbookViewId="0">
      <selection activeCell="C40" sqref="C40"/>
    </sheetView>
  </sheetViews>
  <sheetFormatPr defaultColWidth="8.83203125" defaultRowHeight="12.75" x14ac:dyDescent="0.2"/>
  <cols>
    <col min="1" max="1" width="16.5" style="2" bestFit="1" customWidth="1"/>
    <col min="2" max="2" width="19.33203125" style="2" bestFit="1" customWidth="1"/>
    <col min="3" max="3" width="29.6640625" style="2" bestFit="1" customWidth="1"/>
    <col min="4" max="4" width="17.83203125" style="2" bestFit="1" customWidth="1"/>
    <col min="5" max="16384" width="8.83203125" style="2"/>
  </cols>
  <sheetData>
    <row r="1" spans="1:8" x14ac:dyDescent="0.2">
      <c r="A1" s="12" t="s">
        <v>0</v>
      </c>
      <c r="B1" s="5" t="s">
        <v>50</v>
      </c>
      <c r="C1" s="5" t="s">
        <v>49</v>
      </c>
      <c r="D1" s="12" t="s">
        <v>48</v>
      </c>
    </row>
    <row r="2" spans="1:8" x14ac:dyDescent="0.2">
      <c r="A2" s="3" t="s">
        <v>10</v>
      </c>
      <c r="B2" s="6" t="s">
        <v>11</v>
      </c>
      <c r="C2" s="7" t="s">
        <v>12</v>
      </c>
      <c r="D2" s="3"/>
    </row>
    <row r="3" spans="1:8" x14ac:dyDescent="0.2">
      <c r="A3" s="2" t="s">
        <v>10</v>
      </c>
      <c r="B3" s="8" t="s">
        <v>11</v>
      </c>
      <c r="C3" s="9" t="s">
        <v>13</v>
      </c>
    </row>
    <row r="4" spans="1:8" x14ac:dyDescent="0.2">
      <c r="A4" s="2" t="s">
        <v>10</v>
      </c>
      <c r="B4" s="8" t="s">
        <v>11</v>
      </c>
      <c r="C4" s="9" t="s">
        <v>118</v>
      </c>
      <c r="D4" s="57">
        <v>686</v>
      </c>
    </row>
    <row r="5" spans="1:8" x14ac:dyDescent="0.2">
      <c r="A5" s="2" t="s">
        <v>10</v>
      </c>
      <c r="B5" s="8" t="s">
        <v>11</v>
      </c>
      <c r="C5" s="9" t="s">
        <v>117</v>
      </c>
      <c r="D5" s="61">
        <v>1998</v>
      </c>
    </row>
    <row r="6" spans="1:8" x14ac:dyDescent="0.2">
      <c r="A6" s="2" t="s">
        <v>10</v>
      </c>
      <c r="B6" s="8" t="s">
        <v>11</v>
      </c>
      <c r="C6" s="9" t="s">
        <v>16</v>
      </c>
      <c r="D6" s="57">
        <v>938</v>
      </c>
    </row>
    <row r="7" spans="1:8" x14ac:dyDescent="0.2">
      <c r="A7" s="2" t="s">
        <v>10</v>
      </c>
      <c r="B7" s="8" t="s">
        <v>11</v>
      </c>
      <c r="C7" s="9" t="s">
        <v>17</v>
      </c>
      <c r="D7" s="61">
        <v>3108</v>
      </c>
    </row>
    <row r="8" spans="1:8" x14ac:dyDescent="0.2">
      <c r="A8" s="2" t="s">
        <v>10</v>
      </c>
      <c r="B8" s="8" t="s">
        <v>11</v>
      </c>
      <c r="C8" s="9" t="s">
        <v>18</v>
      </c>
    </row>
    <row r="9" spans="1:8" x14ac:dyDescent="0.2">
      <c r="A9" s="2" t="s">
        <v>10</v>
      </c>
      <c r="B9" s="8" t="s">
        <v>11</v>
      </c>
      <c r="C9" s="9" t="s">
        <v>97</v>
      </c>
      <c r="D9" s="41"/>
      <c r="E9" s="41"/>
    </row>
    <row r="10" spans="1:8" x14ac:dyDescent="0.2">
      <c r="A10" s="2" t="s">
        <v>10</v>
      </c>
      <c r="B10" s="8" t="s">
        <v>11</v>
      </c>
      <c r="C10" s="9" t="s">
        <v>99</v>
      </c>
      <c r="D10" s="41"/>
      <c r="E10" s="41"/>
      <c r="F10" s="41"/>
    </row>
    <row r="11" spans="1:8" x14ac:dyDescent="0.2">
      <c r="A11" s="2" t="s">
        <v>10</v>
      </c>
      <c r="B11" s="8" t="s">
        <v>11</v>
      </c>
      <c r="C11" s="9" t="s">
        <v>100</v>
      </c>
      <c r="D11" s="41"/>
      <c r="E11" s="41"/>
    </row>
    <row r="12" spans="1:8" x14ac:dyDescent="0.2">
      <c r="A12" s="2" t="s">
        <v>10</v>
      </c>
      <c r="B12" s="8" t="s">
        <v>11</v>
      </c>
      <c r="C12" s="9" t="s">
        <v>101</v>
      </c>
      <c r="D12" s="41"/>
      <c r="E12" s="41"/>
    </row>
    <row r="13" spans="1:8" x14ac:dyDescent="0.2">
      <c r="A13" s="2" t="s">
        <v>10</v>
      </c>
      <c r="B13" s="8" t="s">
        <v>11</v>
      </c>
      <c r="C13" s="9" t="s">
        <v>102</v>
      </c>
      <c r="D13" s="41"/>
      <c r="E13" s="41"/>
    </row>
    <row r="14" spans="1:8" x14ac:dyDescent="0.2">
      <c r="A14" s="2" t="s">
        <v>10</v>
      </c>
      <c r="B14" s="8" t="s">
        <v>11</v>
      </c>
      <c r="C14" s="9" t="s">
        <v>124</v>
      </c>
      <c r="D14" s="61">
        <v>22</v>
      </c>
      <c r="E14" s="41"/>
    </row>
    <row r="15" spans="1:8" x14ac:dyDescent="0.2">
      <c r="A15" s="2" t="s">
        <v>10</v>
      </c>
      <c r="B15" s="8" t="s">
        <v>11</v>
      </c>
      <c r="C15" s="9" t="s">
        <v>123</v>
      </c>
      <c r="D15" s="61">
        <v>11253</v>
      </c>
      <c r="E15" s="41"/>
    </row>
    <row r="16" spans="1:8" x14ac:dyDescent="0.2">
      <c r="A16" s="4" t="s">
        <v>10</v>
      </c>
      <c r="B16" s="10" t="s">
        <v>11</v>
      </c>
      <c r="C16" s="11" t="s">
        <v>19</v>
      </c>
      <c r="D16" s="55"/>
      <c r="E16" s="55"/>
      <c r="G16" s="2" t="s">
        <v>10</v>
      </c>
      <c r="H16" s="66">
        <f>SUM(D2:D16)</f>
        <v>18005</v>
      </c>
    </row>
    <row r="17" spans="1:8" x14ac:dyDescent="0.2">
      <c r="A17" s="2" t="s">
        <v>4</v>
      </c>
      <c r="B17" s="8" t="s">
        <v>20</v>
      </c>
      <c r="C17" s="9" t="s">
        <v>21</v>
      </c>
    </row>
    <row r="18" spans="1:8" x14ac:dyDescent="0.2">
      <c r="A18" s="2" t="s">
        <v>3</v>
      </c>
      <c r="B18" s="8" t="s">
        <v>20</v>
      </c>
      <c r="C18" s="9" t="s">
        <v>22</v>
      </c>
      <c r="D18" s="61">
        <v>1545</v>
      </c>
    </row>
    <row r="19" spans="1:8" x14ac:dyDescent="0.2">
      <c r="A19" s="2" t="s">
        <v>1</v>
      </c>
      <c r="B19" s="8" t="s">
        <v>20</v>
      </c>
      <c r="C19" s="9" t="s">
        <v>23</v>
      </c>
      <c r="D19" s="57">
        <v>87</v>
      </c>
    </row>
    <row r="20" spans="1:8" x14ac:dyDescent="0.2">
      <c r="A20" s="2" t="s">
        <v>1</v>
      </c>
      <c r="B20" s="8" t="s">
        <v>20</v>
      </c>
      <c r="C20" s="9" t="s">
        <v>24</v>
      </c>
      <c r="D20" s="61">
        <v>3716</v>
      </c>
    </row>
    <row r="21" spans="1:8" x14ac:dyDescent="0.2">
      <c r="A21" s="2" t="s">
        <v>1</v>
      </c>
      <c r="B21" s="8" t="s">
        <v>20</v>
      </c>
      <c r="C21" s="9" t="s">
        <v>119</v>
      </c>
    </row>
    <row r="22" spans="1:8" x14ac:dyDescent="0.2">
      <c r="A22" s="2" t="s">
        <v>2</v>
      </c>
      <c r="B22" s="8" t="s">
        <v>20</v>
      </c>
      <c r="C22" s="9" t="s">
        <v>25</v>
      </c>
      <c r="D22" s="57">
        <v>7220</v>
      </c>
    </row>
    <row r="23" spans="1:8" x14ac:dyDescent="0.2">
      <c r="A23" s="2" t="s">
        <v>2</v>
      </c>
      <c r="B23" s="8" t="s">
        <v>20</v>
      </c>
      <c r="C23" s="9" t="s">
        <v>105</v>
      </c>
      <c r="D23" s="61">
        <v>807</v>
      </c>
    </row>
    <row r="24" spans="1:8" x14ac:dyDescent="0.2">
      <c r="A24" s="2" t="s">
        <v>2</v>
      </c>
      <c r="B24" s="8" t="s">
        <v>20</v>
      </c>
      <c r="C24" s="9" t="s">
        <v>93</v>
      </c>
      <c r="D24" s="57">
        <v>391</v>
      </c>
    </row>
    <row r="25" spans="1:8" x14ac:dyDescent="0.2">
      <c r="A25" s="2" t="s">
        <v>2</v>
      </c>
      <c r="B25" s="8" t="s">
        <v>20</v>
      </c>
      <c r="C25" s="9" t="s">
        <v>106</v>
      </c>
    </row>
    <row r="26" spans="1:8" x14ac:dyDescent="0.2">
      <c r="A26" s="2" t="s">
        <v>1</v>
      </c>
      <c r="B26" s="8" t="s">
        <v>20</v>
      </c>
      <c r="C26" s="9" t="s">
        <v>107</v>
      </c>
      <c r="G26" s="2" t="s">
        <v>4</v>
      </c>
      <c r="H26" s="66">
        <f>+D28</f>
        <v>493</v>
      </c>
    </row>
    <row r="27" spans="1:8" x14ac:dyDescent="0.2">
      <c r="A27" s="2" t="s">
        <v>1</v>
      </c>
      <c r="B27" s="8" t="s">
        <v>20</v>
      </c>
      <c r="C27" s="9" t="s">
        <v>94</v>
      </c>
      <c r="D27" s="57">
        <v>293</v>
      </c>
      <c r="G27" s="2" t="s">
        <v>3</v>
      </c>
      <c r="H27" s="65">
        <f>+D18</f>
        <v>1545</v>
      </c>
    </row>
    <row r="28" spans="1:8" x14ac:dyDescent="0.2">
      <c r="A28" s="2" t="s">
        <v>4</v>
      </c>
      <c r="B28" s="8" t="s">
        <v>20</v>
      </c>
      <c r="C28" s="2" t="s">
        <v>108</v>
      </c>
      <c r="D28" s="57">
        <v>493</v>
      </c>
      <c r="G28" s="2" t="s">
        <v>2</v>
      </c>
      <c r="H28" s="65">
        <f>+D22+D23+D24+D25</f>
        <v>8418</v>
      </c>
    </row>
    <row r="29" spans="1:8" x14ac:dyDescent="0.2">
      <c r="A29" s="4" t="s">
        <v>1</v>
      </c>
      <c r="B29" s="10" t="s">
        <v>20</v>
      </c>
      <c r="C29" s="11" t="s">
        <v>95</v>
      </c>
      <c r="D29" s="4"/>
      <c r="E29" s="4"/>
      <c r="G29" s="2" t="s">
        <v>1</v>
      </c>
      <c r="H29" s="65">
        <f>+D29+D27+D19+D26+D20+D21</f>
        <v>4096</v>
      </c>
    </row>
    <row r="30" spans="1:8" x14ac:dyDescent="0.2">
      <c r="A30" s="2" t="s">
        <v>5</v>
      </c>
      <c r="B30" s="8" t="s">
        <v>26</v>
      </c>
      <c r="C30" s="9" t="s">
        <v>27</v>
      </c>
    </row>
    <row r="31" spans="1:8" x14ac:dyDescent="0.2">
      <c r="A31" s="2" t="s">
        <v>8</v>
      </c>
      <c r="B31" s="8" t="s">
        <v>26</v>
      </c>
      <c r="C31" s="9" t="s">
        <v>120</v>
      </c>
      <c r="D31" s="57">
        <v>1</v>
      </c>
    </row>
    <row r="32" spans="1:8" x14ac:dyDescent="0.2">
      <c r="A32" s="2" t="s">
        <v>8</v>
      </c>
      <c r="B32" s="8" t="s">
        <v>26</v>
      </c>
      <c r="C32" s="9" t="s">
        <v>28</v>
      </c>
    </row>
    <row r="33" spans="1:8" x14ac:dyDescent="0.2">
      <c r="A33" s="2" t="s">
        <v>8</v>
      </c>
      <c r="B33" s="8" t="s">
        <v>26</v>
      </c>
      <c r="C33" s="9" t="s">
        <v>45</v>
      </c>
      <c r="D33" s="61">
        <v>1798</v>
      </c>
    </row>
    <row r="34" spans="1:8" x14ac:dyDescent="0.2">
      <c r="A34" s="2" t="s">
        <v>8</v>
      </c>
      <c r="B34" s="8" t="s">
        <v>26</v>
      </c>
      <c r="C34" s="9" t="s">
        <v>30</v>
      </c>
      <c r="D34" s="61">
        <v>3147</v>
      </c>
    </row>
    <row r="35" spans="1:8" x14ac:dyDescent="0.2">
      <c r="A35" s="2" t="s">
        <v>8</v>
      </c>
      <c r="B35" s="8" t="s">
        <v>26</v>
      </c>
      <c r="C35" s="9" t="s">
        <v>31</v>
      </c>
      <c r="D35" s="61">
        <v>3901</v>
      </c>
      <c r="E35" s="2" t="s">
        <v>104</v>
      </c>
    </row>
    <row r="36" spans="1:8" x14ac:dyDescent="0.2">
      <c r="A36" s="2" t="s">
        <v>8</v>
      </c>
      <c r="B36" s="8" t="s">
        <v>26</v>
      </c>
      <c r="C36" s="9" t="s">
        <v>46</v>
      </c>
    </row>
    <row r="37" spans="1:8" x14ac:dyDescent="0.2">
      <c r="A37" s="2" t="s">
        <v>8</v>
      </c>
      <c r="B37" s="8" t="s">
        <v>26</v>
      </c>
      <c r="C37" s="9" t="s">
        <v>47</v>
      </c>
    </row>
    <row r="38" spans="1:8" x14ac:dyDescent="0.2">
      <c r="A38" s="2" t="s">
        <v>8</v>
      </c>
      <c r="B38" s="8" t="s">
        <v>26</v>
      </c>
      <c r="C38" s="9" t="s">
        <v>32</v>
      </c>
    </row>
    <row r="39" spans="1:8" x14ac:dyDescent="0.2">
      <c r="A39" s="2" t="s">
        <v>8</v>
      </c>
      <c r="B39" s="8" t="s">
        <v>26</v>
      </c>
      <c r="C39" s="9" t="s">
        <v>33</v>
      </c>
      <c r="G39" s="2" t="s">
        <v>5</v>
      </c>
      <c r="H39" s="64">
        <f>+D30</f>
        <v>0</v>
      </c>
    </row>
    <row r="40" spans="1:8" x14ac:dyDescent="0.2">
      <c r="A40" s="2" t="s">
        <v>7</v>
      </c>
      <c r="B40" s="8" t="s">
        <v>26</v>
      </c>
      <c r="C40" s="9" t="s">
        <v>34</v>
      </c>
      <c r="D40" s="61">
        <v>4337</v>
      </c>
      <c r="G40" s="2" t="s">
        <v>8</v>
      </c>
      <c r="H40" s="63">
        <f>SUM(D32:D39,D42:D43,D31)</f>
        <v>9310</v>
      </c>
    </row>
    <row r="41" spans="1:8" x14ac:dyDescent="0.2">
      <c r="A41" s="2" t="s">
        <v>9</v>
      </c>
      <c r="B41" s="8" t="s">
        <v>26</v>
      </c>
      <c r="C41" s="9" t="s">
        <v>35</v>
      </c>
      <c r="D41" s="61">
        <v>11987</v>
      </c>
      <c r="G41" s="2" t="s">
        <v>7</v>
      </c>
      <c r="H41" s="65">
        <f>+D40</f>
        <v>4337</v>
      </c>
    </row>
    <row r="42" spans="1:8" x14ac:dyDescent="0.2">
      <c r="A42" s="2" t="s">
        <v>8</v>
      </c>
      <c r="B42" s="8" t="s">
        <v>26</v>
      </c>
      <c r="C42" s="2" t="s">
        <v>109</v>
      </c>
      <c r="D42" s="57">
        <v>461</v>
      </c>
      <c r="G42" s="2" t="s">
        <v>9</v>
      </c>
      <c r="H42" s="65">
        <f>+D41</f>
        <v>11987</v>
      </c>
    </row>
    <row r="43" spans="1:8" x14ac:dyDescent="0.2">
      <c r="A43" s="4" t="s">
        <v>8</v>
      </c>
      <c r="B43" s="10" t="s">
        <v>26</v>
      </c>
      <c r="C43" s="4" t="s">
        <v>110</v>
      </c>
      <c r="D43" s="51">
        <v>2</v>
      </c>
    </row>
    <row r="44" spans="1:8" x14ac:dyDescent="0.2">
      <c r="A44" s="2" t="s">
        <v>130</v>
      </c>
      <c r="D44" s="2">
        <f>SUM(D2:D43)</f>
        <v>58191</v>
      </c>
    </row>
    <row r="45" spans="1:8" x14ac:dyDescent="0.2">
      <c r="A45" s="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6"/>
  <sheetViews>
    <sheetView topLeftCell="A14" workbookViewId="0">
      <selection activeCell="C16" sqref="C16"/>
    </sheetView>
  </sheetViews>
  <sheetFormatPr defaultColWidth="8.83203125" defaultRowHeight="12.75" x14ac:dyDescent="0.2"/>
  <cols>
    <col min="1" max="1" width="16.5" style="2" bestFit="1" customWidth="1"/>
    <col min="2" max="2" width="19.33203125" style="2" bestFit="1" customWidth="1"/>
    <col min="3" max="3" width="29.6640625" style="2" bestFit="1" customWidth="1"/>
    <col min="4" max="4" width="17.83203125" style="2" bestFit="1" customWidth="1"/>
    <col min="5" max="16384" width="8.83203125" style="2"/>
  </cols>
  <sheetData>
    <row r="1" spans="1:6" x14ac:dyDescent="0.2">
      <c r="A1" s="12" t="s">
        <v>0</v>
      </c>
      <c r="B1" s="5" t="s">
        <v>50</v>
      </c>
      <c r="C1" s="5" t="s">
        <v>49</v>
      </c>
      <c r="D1" s="12" t="s">
        <v>48</v>
      </c>
    </row>
    <row r="2" spans="1:6" x14ac:dyDescent="0.2">
      <c r="A2" s="3" t="s">
        <v>10</v>
      </c>
      <c r="B2" s="6" t="s">
        <v>11</v>
      </c>
      <c r="C2" s="7" t="s">
        <v>12</v>
      </c>
      <c r="D2" s="3"/>
    </row>
    <row r="3" spans="1:6" x14ac:dyDescent="0.2">
      <c r="A3" s="2" t="s">
        <v>10</v>
      </c>
      <c r="B3" s="8" t="s">
        <v>11</v>
      </c>
      <c r="C3" s="9" t="s">
        <v>13</v>
      </c>
    </row>
    <row r="4" spans="1:6" x14ac:dyDescent="0.2">
      <c r="A4" s="2" t="s">
        <v>10</v>
      </c>
      <c r="B4" s="8" t="s">
        <v>11</v>
      </c>
      <c r="C4" s="9" t="s">
        <v>14</v>
      </c>
      <c r="D4" s="2">
        <v>803</v>
      </c>
    </row>
    <row r="5" spans="1:6" x14ac:dyDescent="0.2">
      <c r="A5" s="2" t="s">
        <v>10</v>
      </c>
      <c r="B5" s="8" t="s">
        <v>11</v>
      </c>
      <c r="C5" s="9" t="s">
        <v>15</v>
      </c>
      <c r="D5" s="2">
        <v>2558</v>
      </c>
    </row>
    <row r="6" spans="1:6" x14ac:dyDescent="0.2">
      <c r="A6" s="2" t="s">
        <v>10</v>
      </c>
      <c r="B6" s="8" t="s">
        <v>11</v>
      </c>
      <c r="C6" s="9" t="s">
        <v>16</v>
      </c>
      <c r="D6" s="2">
        <v>1150</v>
      </c>
    </row>
    <row r="7" spans="1:6" x14ac:dyDescent="0.2">
      <c r="A7" s="2" t="s">
        <v>10</v>
      </c>
      <c r="B7" s="8" t="s">
        <v>11</v>
      </c>
      <c r="C7" s="9" t="s">
        <v>17</v>
      </c>
      <c r="D7" s="2">
        <v>2902</v>
      </c>
    </row>
    <row r="8" spans="1:6" x14ac:dyDescent="0.2">
      <c r="A8" s="2" t="s">
        <v>10</v>
      </c>
      <c r="B8" s="8" t="s">
        <v>11</v>
      </c>
      <c r="C8" s="9" t="s">
        <v>18</v>
      </c>
      <c r="D8" s="2">
        <v>4746</v>
      </c>
    </row>
    <row r="9" spans="1:6" x14ac:dyDescent="0.2">
      <c r="A9" s="2" t="s">
        <v>10</v>
      </c>
      <c r="B9" s="8" t="s">
        <v>11</v>
      </c>
      <c r="C9" s="9" t="s">
        <v>19</v>
      </c>
      <c r="D9" s="2">
        <v>706</v>
      </c>
      <c r="F9" s="2">
        <f>SUM(D2:D9)</f>
        <v>12865</v>
      </c>
    </row>
    <row r="10" spans="1:6" x14ac:dyDescent="0.2">
      <c r="A10" s="2" t="s">
        <v>4</v>
      </c>
      <c r="B10" s="8" t="s">
        <v>20</v>
      </c>
      <c r="C10" s="9" t="s">
        <v>21</v>
      </c>
      <c r="D10" s="2">
        <v>1419</v>
      </c>
    </row>
    <row r="11" spans="1:6" x14ac:dyDescent="0.2">
      <c r="A11" s="2" t="s">
        <v>3</v>
      </c>
      <c r="B11" s="8" t="s">
        <v>20</v>
      </c>
      <c r="C11" s="9" t="s">
        <v>22</v>
      </c>
      <c r="D11" s="2">
        <v>924</v>
      </c>
    </row>
    <row r="12" spans="1:6" x14ac:dyDescent="0.2">
      <c r="A12" s="2" t="s">
        <v>1</v>
      </c>
      <c r="B12" s="8" t="s">
        <v>20</v>
      </c>
      <c r="C12" s="9" t="s">
        <v>23</v>
      </c>
    </row>
    <row r="13" spans="1:6" x14ac:dyDescent="0.2">
      <c r="A13" s="2" t="s">
        <v>1</v>
      </c>
      <c r="B13" s="8" t="s">
        <v>20</v>
      </c>
      <c r="C13" s="9" t="s">
        <v>24</v>
      </c>
      <c r="D13" s="2">
        <v>3411</v>
      </c>
    </row>
    <row r="14" spans="1:6" x14ac:dyDescent="0.2">
      <c r="A14" s="2" t="s">
        <v>2</v>
      </c>
      <c r="B14" s="8" t="s">
        <v>20</v>
      </c>
      <c r="C14" s="9" t="s">
        <v>25</v>
      </c>
      <c r="D14" s="2">
        <v>4506</v>
      </c>
    </row>
    <row r="15" spans="1:6" x14ac:dyDescent="0.2">
      <c r="A15" s="2" t="s">
        <v>5</v>
      </c>
      <c r="B15" s="8" t="s">
        <v>26</v>
      </c>
      <c r="C15" s="9" t="s">
        <v>27</v>
      </c>
    </row>
    <row r="16" spans="1:6" x14ac:dyDescent="0.2">
      <c r="A16" s="2" t="s">
        <v>8</v>
      </c>
      <c r="B16" s="8" t="s">
        <v>26</v>
      </c>
      <c r="C16" s="9" t="s">
        <v>28</v>
      </c>
    </row>
    <row r="17" spans="1:4" x14ac:dyDescent="0.2">
      <c r="A17" s="2" t="s">
        <v>8</v>
      </c>
      <c r="B17" s="8" t="s">
        <v>26</v>
      </c>
      <c r="C17" s="9" t="s">
        <v>45</v>
      </c>
      <c r="D17" s="2">
        <v>2116</v>
      </c>
    </row>
    <row r="18" spans="1:4" x14ac:dyDescent="0.2">
      <c r="A18" s="2" t="s">
        <v>8</v>
      </c>
      <c r="B18" s="8" t="s">
        <v>26</v>
      </c>
      <c r="C18" s="9" t="s">
        <v>30</v>
      </c>
      <c r="D18" s="2">
        <v>249</v>
      </c>
    </row>
    <row r="19" spans="1:4" x14ac:dyDescent="0.2">
      <c r="A19" s="2" t="s">
        <v>8</v>
      </c>
      <c r="B19" s="8" t="s">
        <v>26</v>
      </c>
      <c r="C19" s="9" t="s">
        <v>31</v>
      </c>
    </row>
    <row r="20" spans="1:4" x14ac:dyDescent="0.2">
      <c r="A20" s="2" t="s">
        <v>8</v>
      </c>
      <c r="B20" s="8" t="s">
        <v>26</v>
      </c>
      <c r="C20" s="9" t="s">
        <v>46</v>
      </c>
      <c r="D20" s="2">
        <v>2373</v>
      </c>
    </row>
    <row r="21" spans="1:4" x14ac:dyDescent="0.2">
      <c r="A21" s="2" t="s">
        <v>8</v>
      </c>
      <c r="B21" s="8" t="s">
        <v>26</v>
      </c>
      <c r="C21" s="9" t="s">
        <v>47</v>
      </c>
      <c r="D21" s="2">
        <v>2173</v>
      </c>
    </row>
    <row r="22" spans="1:4" x14ac:dyDescent="0.2">
      <c r="A22" s="2" t="s">
        <v>8</v>
      </c>
      <c r="B22" s="8" t="s">
        <v>26</v>
      </c>
      <c r="C22" s="9" t="s">
        <v>32</v>
      </c>
    </row>
    <row r="23" spans="1:4" x14ac:dyDescent="0.2">
      <c r="A23" s="2" t="s">
        <v>8</v>
      </c>
      <c r="B23" s="8" t="s">
        <v>26</v>
      </c>
      <c r="C23" s="9" t="s">
        <v>33</v>
      </c>
      <c r="D23" s="2">
        <v>4537</v>
      </c>
    </row>
    <row r="24" spans="1:4" x14ac:dyDescent="0.2">
      <c r="A24" s="2" t="s">
        <v>7</v>
      </c>
      <c r="B24" s="8" t="s">
        <v>26</v>
      </c>
      <c r="C24" s="9" t="s">
        <v>34</v>
      </c>
      <c r="D24" s="2">
        <v>3109</v>
      </c>
    </row>
    <row r="25" spans="1:4" x14ac:dyDescent="0.2">
      <c r="A25" s="4" t="s">
        <v>9</v>
      </c>
      <c r="B25" s="10" t="s">
        <v>26</v>
      </c>
      <c r="C25" s="11" t="s">
        <v>35</v>
      </c>
      <c r="D25" s="4">
        <v>7601</v>
      </c>
    </row>
    <row r="26" spans="1:4" x14ac:dyDescent="0.2">
      <c r="A26" s="2" t="s">
        <v>136</v>
      </c>
      <c r="D26" s="2">
        <f>SUM(D2:D25)</f>
        <v>45283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42"/>
  <sheetViews>
    <sheetView topLeftCell="A22" workbookViewId="0">
      <selection activeCell="D40" sqref="D40"/>
    </sheetView>
  </sheetViews>
  <sheetFormatPr defaultColWidth="8.83203125" defaultRowHeight="12.75" x14ac:dyDescent="0.2"/>
  <cols>
    <col min="1" max="1" width="16.5" style="2" bestFit="1" customWidth="1"/>
    <col min="2" max="2" width="19.33203125" style="2" bestFit="1" customWidth="1"/>
    <col min="3" max="3" width="29.6640625" style="2" bestFit="1" customWidth="1"/>
    <col min="4" max="4" width="17.83203125" style="2" bestFit="1" customWidth="1"/>
    <col min="5" max="16384" width="8.83203125" style="2"/>
  </cols>
  <sheetData>
    <row r="1" spans="1:8" x14ac:dyDescent="0.2">
      <c r="A1" s="12" t="s">
        <v>0</v>
      </c>
      <c r="B1" s="5" t="s">
        <v>50</v>
      </c>
      <c r="C1" s="5" t="s">
        <v>49</v>
      </c>
      <c r="D1" s="12" t="s">
        <v>48</v>
      </c>
    </row>
    <row r="2" spans="1:8" x14ac:dyDescent="0.2">
      <c r="A2" s="3" t="s">
        <v>10</v>
      </c>
      <c r="B2" s="6" t="s">
        <v>11</v>
      </c>
      <c r="C2" s="7" t="s">
        <v>12</v>
      </c>
      <c r="D2" s="3"/>
    </row>
    <row r="3" spans="1:8" x14ac:dyDescent="0.2">
      <c r="A3" s="2" t="s">
        <v>10</v>
      </c>
      <c r="B3" s="8" t="s">
        <v>11</v>
      </c>
      <c r="C3" s="9" t="s">
        <v>13</v>
      </c>
    </row>
    <row r="4" spans="1:8" x14ac:dyDescent="0.2">
      <c r="A4" s="2" t="s">
        <v>10</v>
      </c>
      <c r="B4" s="8" t="s">
        <v>11</v>
      </c>
      <c r="C4" s="9" t="s">
        <v>14</v>
      </c>
      <c r="D4" s="57">
        <v>977</v>
      </c>
    </row>
    <row r="5" spans="1:8" x14ac:dyDescent="0.2">
      <c r="A5" s="2" t="s">
        <v>10</v>
      </c>
      <c r="B5" s="8" t="s">
        <v>11</v>
      </c>
      <c r="C5" s="9" t="s">
        <v>15</v>
      </c>
      <c r="D5" s="61">
        <v>2641</v>
      </c>
    </row>
    <row r="6" spans="1:8" x14ac:dyDescent="0.2">
      <c r="A6" s="2" t="s">
        <v>10</v>
      </c>
      <c r="B6" s="8" t="s">
        <v>11</v>
      </c>
      <c r="C6" s="9" t="s">
        <v>16</v>
      </c>
    </row>
    <row r="7" spans="1:8" x14ac:dyDescent="0.2">
      <c r="A7" s="2" t="s">
        <v>10</v>
      </c>
      <c r="B7" s="8" t="s">
        <v>11</v>
      </c>
      <c r="C7" s="9" t="s">
        <v>17</v>
      </c>
      <c r="D7" s="61">
        <v>3716</v>
      </c>
    </row>
    <row r="8" spans="1:8" x14ac:dyDescent="0.2">
      <c r="A8" s="2" t="s">
        <v>10</v>
      </c>
      <c r="B8" s="8" t="s">
        <v>11</v>
      </c>
      <c r="C8" s="9" t="s">
        <v>18</v>
      </c>
    </row>
    <row r="9" spans="1:8" x14ac:dyDescent="0.2">
      <c r="A9" s="2" t="s">
        <v>10</v>
      </c>
      <c r="B9" s="8" t="s">
        <v>11</v>
      </c>
      <c r="C9" s="9" t="s">
        <v>96</v>
      </c>
      <c r="D9" s="61">
        <v>2332</v>
      </c>
    </row>
    <row r="10" spans="1:8" x14ac:dyDescent="0.2">
      <c r="A10" s="2" t="s">
        <v>10</v>
      </c>
      <c r="B10" s="8" t="s">
        <v>11</v>
      </c>
      <c r="C10" s="9" t="s">
        <v>97</v>
      </c>
      <c r="D10" s="61">
        <v>7727</v>
      </c>
      <c r="E10" s="41"/>
    </row>
    <row r="11" spans="1:8" x14ac:dyDescent="0.2">
      <c r="A11" s="2" t="s">
        <v>10</v>
      </c>
      <c r="B11" s="8" t="s">
        <v>11</v>
      </c>
      <c r="C11" s="9" t="s">
        <v>99</v>
      </c>
      <c r="D11" s="41"/>
      <c r="E11" s="41"/>
    </row>
    <row r="12" spans="1:8" x14ac:dyDescent="0.2">
      <c r="A12" s="2" t="s">
        <v>10</v>
      </c>
      <c r="B12" s="8" t="s">
        <v>11</v>
      </c>
      <c r="C12" s="9" t="s">
        <v>100</v>
      </c>
      <c r="D12" s="41"/>
      <c r="E12" s="41"/>
    </row>
    <row r="13" spans="1:8" x14ac:dyDescent="0.2">
      <c r="A13" s="2" t="s">
        <v>10</v>
      </c>
      <c r="B13" s="8" t="s">
        <v>11</v>
      </c>
      <c r="C13" s="9" t="s">
        <v>101</v>
      </c>
      <c r="D13" s="41"/>
      <c r="E13" s="41"/>
    </row>
    <row r="14" spans="1:8" x14ac:dyDescent="0.2">
      <c r="A14" s="2" t="s">
        <v>10</v>
      </c>
      <c r="B14" s="8" t="s">
        <v>11</v>
      </c>
      <c r="C14" s="9" t="s">
        <v>102</v>
      </c>
      <c r="D14" s="41"/>
      <c r="E14" s="41"/>
    </row>
    <row r="15" spans="1:8" x14ac:dyDescent="0.2">
      <c r="A15" s="2" t="s">
        <v>10</v>
      </c>
      <c r="B15" s="8" t="s">
        <v>11</v>
      </c>
      <c r="C15" s="9" t="s">
        <v>103</v>
      </c>
      <c r="D15" s="41"/>
      <c r="E15" s="41"/>
      <c r="F15" s="41"/>
      <c r="G15" s="41"/>
    </row>
    <row r="16" spans="1:8" s="4" customFormat="1" x14ac:dyDescent="0.2">
      <c r="A16" s="4" t="s">
        <v>10</v>
      </c>
      <c r="B16" s="10" t="s">
        <v>11</v>
      </c>
      <c r="C16" s="11" t="s">
        <v>19</v>
      </c>
      <c r="D16" s="71">
        <v>1583</v>
      </c>
      <c r="E16" s="55"/>
      <c r="F16" s="2" t="s">
        <v>10</v>
      </c>
      <c r="G16" s="66">
        <f>SUM(D2:D16)</f>
        <v>18976</v>
      </c>
      <c r="H16" s="4">
        <f>+G16-[1]Sheet1!$E$47</f>
        <v>2969</v>
      </c>
    </row>
    <row r="17" spans="1:7" x14ac:dyDescent="0.2">
      <c r="A17" s="2" t="s">
        <v>4</v>
      </c>
      <c r="B17" s="8" t="s">
        <v>20</v>
      </c>
      <c r="C17" s="9" t="s">
        <v>21</v>
      </c>
    </row>
    <row r="18" spans="1:7" x14ac:dyDescent="0.2">
      <c r="A18" s="2" t="s">
        <v>3</v>
      </c>
      <c r="B18" s="8" t="s">
        <v>20</v>
      </c>
      <c r="C18" s="9" t="s">
        <v>22</v>
      </c>
      <c r="D18" s="61">
        <v>1390</v>
      </c>
    </row>
    <row r="19" spans="1:7" x14ac:dyDescent="0.2">
      <c r="A19" s="2" t="s">
        <v>1</v>
      </c>
      <c r="B19" s="8" t="s">
        <v>20</v>
      </c>
      <c r="C19" s="9" t="s">
        <v>23</v>
      </c>
      <c r="D19" s="57">
        <v>329</v>
      </c>
    </row>
    <row r="20" spans="1:7" x14ac:dyDescent="0.2">
      <c r="A20" s="2" t="s">
        <v>1</v>
      </c>
      <c r="B20" s="8" t="s">
        <v>20</v>
      </c>
      <c r="C20" s="9" t="s">
        <v>24</v>
      </c>
      <c r="D20" s="61">
        <v>3530</v>
      </c>
    </row>
    <row r="21" spans="1:7" x14ac:dyDescent="0.2">
      <c r="A21" s="2" t="s">
        <v>2</v>
      </c>
      <c r="B21" s="8" t="s">
        <v>20</v>
      </c>
      <c r="C21" s="9" t="s">
        <v>25</v>
      </c>
      <c r="D21" s="61">
        <v>7335</v>
      </c>
    </row>
    <row r="22" spans="1:7" x14ac:dyDescent="0.2">
      <c r="A22" s="2" t="s">
        <v>2</v>
      </c>
      <c r="B22" s="8" t="s">
        <v>20</v>
      </c>
      <c r="C22" s="9" t="s">
        <v>105</v>
      </c>
      <c r="D22" s="41"/>
    </row>
    <row r="23" spans="1:7" x14ac:dyDescent="0.2">
      <c r="A23" s="2" t="s">
        <v>2</v>
      </c>
      <c r="B23" s="8" t="s">
        <v>20</v>
      </c>
      <c r="C23" s="9" t="s">
        <v>93</v>
      </c>
      <c r="D23" s="57">
        <v>120</v>
      </c>
    </row>
    <row r="24" spans="1:7" x14ac:dyDescent="0.2">
      <c r="A24" s="2" t="s">
        <v>2</v>
      </c>
      <c r="B24" s="8" t="s">
        <v>20</v>
      </c>
      <c r="C24" s="9" t="s">
        <v>106</v>
      </c>
    </row>
    <row r="25" spans="1:7" x14ac:dyDescent="0.2">
      <c r="A25" s="2" t="s">
        <v>1</v>
      </c>
      <c r="B25" s="8" t="s">
        <v>20</v>
      </c>
      <c r="C25" s="9" t="s">
        <v>107</v>
      </c>
      <c r="F25" s="2" t="s">
        <v>4</v>
      </c>
      <c r="G25" s="66">
        <f>+D27+D17</f>
        <v>1</v>
      </c>
    </row>
    <row r="26" spans="1:7" x14ac:dyDescent="0.2">
      <c r="A26" s="2" t="s">
        <v>1</v>
      </c>
      <c r="B26" s="8" t="s">
        <v>20</v>
      </c>
      <c r="C26" s="9" t="s">
        <v>94</v>
      </c>
      <c r="D26" s="57">
        <v>22</v>
      </c>
      <c r="F26" s="2" t="s">
        <v>3</v>
      </c>
      <c r="G26" s="65">
        <f>+D18</f>
        <v>1390</v>
      </c>
    </row>
    <row r="27" spans="1:7" x14ac:dyDescent="0.2">
      <c r="A27" s="2" t="s">
        <v>4</v>
      </c>
      <c r="B27" s="8" t="s">
        <v>20</v>
      </c>
      <c r="C27" s="2" t="s">
        <v>108</v>
      </c>
      <c r="D27" s="57">
        <v>1</v>
      </c>
      <c r="F27" s="2" t="s">
        <v>2</v>
      </c>
      <c r="G27" s="63">
        <f>SUM(D21:D24)</f>
        <v>7455</v>
      </c>
    </row>
    <row r="28" spans="1:7" s="4" customFormat="1" x14ac:dyDescent="0.2">
      <c r="A28" s="4" t="s">
        <v>1</v>
      </c>
      <c r="B28" s="10" t="s">
        <v>20</v>
      </c>
      <c r="C28" s="11" t="s">
        <v>95</v>
      </c>
      <c r="F28" s="2" t="s">
        <v>1</v>
      </c>
      <c r="G28" s="63">
        <f>+D28+D26+D25+D20+D19</f>
        <v>3881</v>
      </c>
    </row>
    <row r="29" spans="1:7" x14ac:dyDescent="0.2">
      <c r="A29" s="2" t="s">
        <v>5</v>
      </c>
      <c r="B29" s="8" t="s">
        <v>26</v>
      </c>
      <c r="C29" s="9" t="s">
        <v>27</v>
      </c>
    </row>
    <row r="30" spans="1:7" x14ac:dyDescent="0.2">
      <c r="A30" s="2" t="s">
        <v>8</v>
      </c>
      <c r="B30" s="8" t="s">
        <v>26</v>
      </c>
      <c r="C30" s="9" t="s">
        <v>28</v>
      </c>
    </row>
    <row r="31" spans="1:7" x14ac:dyDescent="0.2">
      <c r="A31" s="2" t="s">
        <v>8</v>
      </c>
      <c r="B31" s="8" t="s">
        <v>26</v>
      </c>
      <c r="C31" s="9" t="s">
        <v>45</v>
      </c>
      <c r="D31" s="61">
        <v>2257</v>
      </c>
    </row>
    <row r="32" spans="1:7" x14ac:dyDescent="0.2">
      <c r="A32" s="2" t="s">
        <v>8</v>
      </c>
      <c r="B32" s="8" t="s">
        <v>26</v>
      </c>
      <c r="C32" s="9" t="s">
        <v>30</v>
      </c>
      <c r="D32" s="41"/>
    </row>
    <row r="33" spans="1:7" x14ac:dyDescent="0.2">
      <c r="A33" s="2" t="s">
        <v>8</v>
      </c>
      <c r="B33" s="8" t="s">
        <v>26</v>
      </c>
      <c r="C33" s="9" t="s">
        <v>31</v>
      </c>
      <c r="D33" s="61">
        <v>4121</v>
      </c>
    </row>
    <row r="34" spans="1:7" x14ac:dyDescent="0.2">
      <c r="A34" s="2" t="s">
        <v>8</v>
      </c>
      <c r="B34" s="8" t="s">
        <v>26</v>
      </c>
      <c r="C34" s="9" t="s">
        <v>46</v>
      </c>
    </row>
    <row r="35" spans="1:7" x14ac:dyDescent="0.2">
      <c r="A35" s="2" t="s">
        <v>8</v>
      </c>
      <c r="B35" s="8" t="s">
        <v>26</v>
      </c>
      <c r="C35" s="9" t="s">
        <v>47</v>
      </c>
    </row>
    <row r="36" spans="1:7" x14ac:dyDescent="0.2">
      <c r="A36" s="2" t="s">
        <v>8</v>
      </c>
      <c r="B36" s="8" t="s">
        <v>26</v>
      </c>
      <c r="C36" s="9" t="s">
        <v>32</v>
      </c>
    </row>
    <row r="37" spans="1:7" x14ac:dyDescent="0.2">
      <c r="A37" s="2" t="s">
        <v>8</v>
      </c>
      <c r="B37" s="8" t="s">
        <v>26</v>
      </c>
      <c r="C37" s="9" t="s">
        <v>33</v>
      </c>
      <c r="F37" s="2" t="s">
        <v>5</v>
      </c>
      <c r="G37" s="69">
        <f>+D29</f>
        <v>0</v>
      </c>
    </row>
    <row r="38" spans="1:7" x14ac:dyDescent="0.2">
      <c r="A38" s="2" t="s">
        <v>7</v>
      </c>
      <c r="B38" s="8" t="s">
        <v>26</v>
      </c>
      <c r="C38" s="9" t="s">
        <v>34</v>
      </c>
      <c r="D38" s="61">
        <v>6807</v>
      </c>
      <c r="F38" s="2" t="s">
        <v>8</v>
      </c>
      <c r="G38" s="63">
        <f>SUM(D30:D37,D40:D41)</f>
        <v>9086</v>
      </c>
    </row>
    <row r="39" spans="1:7" x14ac:dyDescent="0.2">
      <c r="A39" s="2" t="s">
        <v>9</v>
      </c>
      <c r="B39" s="8" t="s">
        <v>26</v>
      </c>
      <c r="C39" s="9" t="s">
        <v>35</v>
      </c>
      <c r="D39" s="61">
        <v>6266</v>
      </c>
      <c r="F39" s="2" t="s">
        <v>7</v>
      </c>
      <c r="G39" s="65">
        <f>+D38</f>
        <v>6807</v>
      </c>
    </row>
    <row r="40" spans="1:7" x14ac:dyDescent="0.2">
      <c r="A40" s="2" t="s">
        <v>8</v>
      </c>
      <c r="B40" s="8" t="s">
        <v>26</v>
      </c>
      <c r="C40" s="2" t="s">
        <v>109</v>
      </c>
      <c r="D40" s="61">
        <v>2689</v>
      </c>
      <c r="F40" s="2" t="s">
        <v>9</v>
      </c>
      <c r="G40" s="65">
        <f>+D39</f>
        <v>6266</v>
      </c>
    </row>
    <row r="41" spans="1:7" x14ac:dyDescent="0.2">
      <c r="A41" s="4" t="s">
        <v>8</v>
      </c>
      <c r="B41" s="8" t="s">
        <v>26</v>
      </c>
      <c r="C41" s="4" t="s">
        <v>110</v>
      </c>
      <c r="D41" s="51">
        <v>19</v>
      </c>
    </row>
    <row r="42" spans="1:7" x14ac:dyDescent="0.2">
      <c r="A42" s="2" t="s">
        <v>122</v>
      </c>
      <c r="D42" s="2">
        <f>SUM(D2:D41)</f>
        <v>53862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26"/>
  <sheetViews>
    <sheetView workbookViewId="0">
      <selection activeCell="D25" sqref="D25"/>
    </sheetView>
  </sheetViews>
  <sheetFormatPr defaultColWidth="8.83203125" defaultRowHeight="12.75" x14ac:dyDescent="0.2"/>
  <cols>
    <col min="1" max="1" width="16.5" style="2" bestFit="1" customWidth="1"/>
    <col min="2" max="2" width="19.33203125" style="2" bestFit="1" customWidth="1"/>
    <col min="3" max="3" width="29.6640625" style="2" bestFit="1" customWidth="1"/>
    <col min="4" max="4" width="17.83203125" style="2" bestFit="1" customWidth="1"/>
    <col min="5" max="16384" width="8.83203125" style="2"/>
  </cols>
  <sheetData>
    <row r="1" spans="1:4" x14ac:dyDescent="0.2">
      <c r="A1" s="12" t="s">
        <v>0</v>
      </c>
      <c r="B1" s="5" t="s">
        <v>50</v>
      </c>
      <c r="C1" s="5" t="s">
        <v>49</v>
      </c>
      <c r="D1" s="12" t="s">
        <v>48</v>
      </c>
    </row>
    <row r="2" spans="1:4" x14ac:dyDescent="0.2">
      <c r="A2" s="3" t="s">
        <v>10</v>
      </c>
      <c r="B2" s="6" t="s">
        <v>11</v>
      </c>
      <c r="C2" s="7" t="s">
        <v>12</v>
      </c>
      <c r="D2" s="3"/>
    </row>
    <row r="3" spans="1:4" x14ac:dyDescent="0.2">
      <c r="A3" s="2" t="s">
        <v>10</v>
      </c>
      <c r="B3" s="8" t="s">
        <v>11</v>
      </c>
      <c r="C3" s="9" t="s">
        <v>13</v>
      </c>
    </row>
    <row r="4" spans="1:4" x14ac:dyDescent="0.2">
      <c r="A4" s="2" t="s">
        <v>10</v>
      </c>
      <c r="B4" s="8" t="s">
        <v>11</v>
      </c>
      <c r="C4" s="9" t="s">
        <v>14</v>
      </c>
      <c r="D4" s="2">
        <v>745</v>
      </c>
    </row>
    <row r="5" spans="1:4" x14ac:dyDescent="0.2">
      <c r="A5" s="2" t="s">
        <v>10</v>
      </c>
      <c r="B5" s="8" t="s">
        <v>11</v>
      </c>
      <c r="C5" s="9" t="s">
        <v>15</v>
      </c>
      <c r="D5" s="2">
        <v>2383</v>
      </c>
    </row>
    <row r="6" spans="1:4" x14ac:dyDescent="0.2">
      <c r="A6" s="2" t="s">
        <v>10</v>
      </c>
      <c r="B6" s="8" t="s">
        <v>11</v>
      </c>
      <c r="C6" s="9" t="s">
        <v>16</v>
      </c>
      <c r="D6" s="2">
        <v>1029</v>
      </c>
    </row>
    <row r="7" spans="1:4" x14ac:dyDescent="0.2">
      <c r="A7" s="2" t="s">
        <v>10</v>
      </c>
      <c r="B7" s="8" t="s">
        <v>11</v>
      </c>
      <c r="C7" s="9" t="s">
        <v>17</v>
      </c>
      <c r="D7" s="2">
        <v>2071</v>
      </c>
    </row>
    <row r="8" spans="1:4" x14ac:dyDescent="0.2">
      <c r="A8" s="2" t="s">
        <v>10</v>
      </c>
      <c r="B8" s="8" t="s">
        <v>11</v>
      </c>
      <c r="C8" s="9" t="s">
        <v>18</v>
      </c>
      <c r="D8" s="2">
        <v>4497</v>
      </c>
    </row>
    <row r="9" spans="1:4" x14ac:dyDescent="0.2">
      <c r="A9" s="2" t="s">
        <v>10</v>
      </c>
      <c r="B9" s="8" t="s">
        <v>11</v>
      </c>
      <c r="C9" s="9" t="s">
        <v>19</v>
      </c>
      <c r="D9" s="2">
        <v>60</v>
      </c>
    </row>
    <row r="10" spans="1:4" x14ac:dyDescent="0.2">
      <c r="A10" s="2" t="s">
        <v>4</v>
      </c>
      <c r="B10" s="8" t="s">
        <v>20</v>
      </c>
      <c r="C10" s="9" t="s">
        <v>21</v>
      </c>
      <c r="D10" s="2">
        <v>903</v>
      </c>
    </row>
    <row r="11" spans="1:4" x14ac:dyDescent="0.2">
      <c r="A11" s="2" t="s">
        <v>3</v>
      </c>
      <c r="B11" s="8" t="s">
        <v>20</v>
      </c>
      <c r="C11" s="9" t="s">
        <v>22</v>
      </c>
      <c r="D11" s="2">
        <v>1239</v>
      </c>
    </row>
    <row r="12" spans="1:4" x14ac:dyDescent="0.2">
      <c r="A12" s="2" t="s">
        <v>1</v>
      </c>
      <c r="B12" s="8" t="s">
        <v>20</v>
      </c>
      <c r="C12" s="9" t="s">
        <v>23</v>
      </c>
    </row>
    <row r="13" spans="1:4" x14ac:dyDescent="0.2">
      <c r="A13" s="2" t="s">
        <v>1</v>
      </c>
      <c r="B13" s="8" t="s">
        <v>20</v>
      </c>
      <c r="C13" s="9" t="s">
        <v>24</v>
      </c>
      <c r="D13" s="2">
        <v>3103</v>
      </c>
    </row>
    <row r="14" spans="1:4" x14ac:dyDescent="0.2">
      <c r="A14" s="2" t="s">
        <v>2</v>
      </c>
      <c r="B14" s="8" t="s">
        <v>20</v>
      </c>
      <c r="C14" s="9" t="s">
        <v>25</v>
      </c>
      <c r="D14" s="2">
        <v>4561</v>
      </c>
    </row>
    <row r="15" spans="1:4" x14ac:dyDescent="0.2">
      <c r="A15" s="2" t="s">
        <v>5</v>
      </c>
      <c r="B15" s="8" t="s">
        <v>26</v>
      </c>
      <c r="C15" s="9" t="s">
        <v>27</v>
      </c>
    </row>
    <row r="16" spans="1:4" x14ac:dyDescent="0.2">
      <c r="A16" s="2" t="s">
        <v>8</v>
      </c>
      <c r="B16" s="8" t="s">
        <v>26</v>
      </c>
      <c r="C16" s="9" t="s">
        <v>28</v>
      </c>
    </row>
    <row r="17" spans="1:4" x14ac:dyDescent="0.2">
      <c r="A17" s="2" t="s">
        <v>8</v>
      </c>
      <c r="B17" s="8" t="s">
        <v>26</v>
      </c>
      <c r="C17" s="9" t="s">
        <v>45</v>
      </c>
      <c r="D17" s="2">
        <v>2401</v>
      </c>
    </row>
    <row r="18" spans="1:4" x14ac:dyDescent="0.2">
      <c r="A18" s="2" t="s">
        <v>8</v>
      </c>
      <c r="B18" s="8" t="s">
        <v>26</v>
      </c>
      <c r="C18" s="9" t="s">
        <v>30</v>
      </c>
      <c r="D18" s="2">
        <v>308</v>
      </c>
    </row>
    <row r="19" spans="1:4" x14ac:dyDescent="0.2">
      <c r="A19" s="2" t="s">
        <v>8</v>
      </c>
      <c r="B19" s="8" t="s">
        <v>26</v>
      </c>
      <c r="C19" s="9" t="s">
        <v>31</v>
      </c>
    </row>
    <row r="20" spans="1:4" x14ac:dyDescent="0.2">
      <c r="A20" s="2" t="s">
        <v>8</v>
      </c>
      <c r="B20" s="8" t="s">
        <v>26</v>
      </c>
      <c r="C20" s="9" t="s">
        <v>46</v>
      </c>
      <c r="D20" s="2">
        <v>2753</v>
      </c>
    </row>
    <row r="21" spans="1:4" x14ac:dyDescent="0.2">
      <c r="A21" s="2" t="s">
        <v>8</v>
      </c>
      <c r="B21" s="8" t="s">
        <v>26</v>
      </c>
      <c r="C21" s="9" t="s">
        <v>47</v>
      </c>
      <c r="D21" s="2">
        <v>2514</v>
      </c>
    </row>
    <row r="22" spans="1:4" x14ac:dyDescent="0.2">
      <c r="A22" s="2" t="s">
        <v>8</v>
      </c>
      <c r="B22" s="8" t="s">
        <v>26</v>
      </c>
      <c r="C22" s="9" t="s">
        <v>32</v>
      </c>
    </row>
    <row r="23" spans="1:4" x14ac:dyDescent="0.2">
      <c r="A23" s="2" t="s">
        <v>8</v>
      </c>
      <c r="B23" s="8" t="s">
        <v>26</v>
      </c>
      <c r="C23" s="9" t="s">
        <v>33</v>
      </c>
      <c r="D23" s="2">
        <v>4816</v>
      </c>
    </row>
    <row r="24" spans="1:4" x14ac:dyDescent="0.2">
      <c r="A24" s="2" t="s">
        <v>7</v>
      </c>
      <c r="B24" s="8" t="s">
        <v>26</v>
      </c>
      <c r="C24" s="9" t="s">
        <v>34</v>
      </c>
      <c r="D24" s="2">
        <v>3773</v>
      </c>
    </row>
    <row r="25" spans="1:4" x14ac:dyDescent="0.2">
      <c r="A25" s="4" t="s">
        <v>9</v>
      </c>
      <c r="B25" s="10" t="s">
        <v>26</v>
      </c>
      <c r="C25" s="11" t="s">
        <v>35</v>
      </c>
      <c r="D25" s="4">
        <v>6737</v>
      </c>
    </row>
    <row r="26" spans="1:4" x14ac:dyDescent="0.2">
      <c r="A26" s="2" t="s">
        <v>135</v>
      </c>
      <c r="D26" s="2">
        <f>SUM(D2:D25)</f>
        <v>43893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35"/>
  <sheetViews>
    <sheetView topLeftCell="A16" workbookViewId="0">
      <selection activeCell="D32" sqref="D32"/>
    </sheetView>
  </sheetViews>
  <sheetFormatPr defaultColWidth="8.83203125" defaultRowHeight="12.75" x14ac:dyDescent="0.2"/>
  <cols>
    <col min="1" max="1" width="16.5" style="2" bestFit="1" customWidth="1"/>
    <col min="2" max="2" width="19.33203125" style="2" bestFit="1" customWidth="1"/>
    <col min="3" max="3" width="29.6640625" style="2" bestFit="1" customWidth="1"/>
    <col min="4" max="4" width="17.83203125" style="2" bestFit="1" customWidth="1"/>
    <col min="5" max="16384" width="8.83203125" style="2"/>
  </cols>
  <sheetData>
    <row r="1" spans="1:22" x14ac:dyDescent="0.2">
      <c r="A1" s="35"/>
      <c r="B1" s="169" t="s">
        <v>50</v>
      </c>
      <c r="C1" s="171" t="s">
        <v>49</v>
      </c>
      <c r="D1" s="12"/>
    </row>
    <row r="2" spans="1:22" ht="13.9" customHeight="1" x14ac:dyDescent="0.2">
      <c r="A2" s="33" t="s">
        <v>0</v>
      </c>
      <c r="B2" s="170"/>
      <c r="C2" s="172"/>
      <c r="D2" s="46"/>
      <c r="E2" s="48"/>
      <c r="F2" s="48"/>
      <c r="G2" s="46"/>
      <c r="H2" s="46"/>
      <c r="I2" s="46"/>
      <c r="J2" s="46"/>
      <c r="K2" s="46"/>
      <c r="L2" s="46"/>
      <c r="M2" s="42"/>
      <c r="N2" s="42"/>
      <c r="O2" s="42"/>
      <c r="P2" s="42"/>
      <c r="Q2" s="42"/>
      <c r="R2" s="42"/>
      <c r="S2" s="42"/>
      <c r="T2" s="42"/>
      <c r="U2" s="42"/>
      <c r="V2" s="42"/>
    </row>
    <row r="3" spans="1:22" ht="13.9" customHeight="1" x14ac:dyDescent="0.2">
      <c r="A3" s="2" t="s">
        <v>10</v>
      </c>
      <c r="B3" s="6" t="s">
        <v>11</v>
      </c>
      <c r="C3" s="7" t="s">
        <v>12</v>
      </c>
      <c r="D3" s="46"/>
      <c r="E3" s="48"/>
      <c r="F3" s="48"/>
      <c r="G3" s="46"/>
      <c r="H3" s="46"/>
      <c r="I3" s="46"/>
      <c r="J3" s="46"/>
      <c r="K3" s="46"/>
      <c r="L3" s="46"/>
      <c r="M3" s="42"/>
      <c r="N3" s="42"/>
      <c r="O3" s="42"/>
      <c r="P3" s="42"/>
      <c r="Q3" s="42"/>
      <c r="R3" s="42"/>
      <c r="S3" s="42"/>
      <c r="T3" s="42"/>
      <c r="U3" s="42"/>
      <c r="V3" s="42"/>
    </row>
    <row r="4" spans="1:22" ht="13.9" customHeight="1" x14ac:dyDescent="0.2">
      <c r="A4" s="2" t="s">
        <v>10</v>
      </c>
      <c r="B4" s="8" t="s">
        <v>11</v>
      </c>
      <c r="C4" s="9" t="s">
        <v>13</v>
      </c>
      <c r="D4" s="46"/>
      <c r="E4" s="48"/>
      <c r="F4" s="48"/>
      <c r="G4" s="46"/>
      <c r="H4" s="46"/>
      <c r="I4" s="46"/>
      <c r="J4" s="46"/>
      <c r="K4" s="46"/>
      <c r="L4" s="46"/>
      <c r="M4" s="42"/>
      <c r="N4" s="42"/>
      <c r="O4" s="42"/>
      <c r="P4" s="42"/>
      <c r="Q4" s="42"/>
      <c r="R4" s="42"/>
      <c r="S4" s="42"/>
      <c r="T4" s="42"/>
      <c r="U4" s="42"/>
      <c r="V4" s="42"/>
    </row>
    <row r="5" spans="1:22" ht="13.9" customHeight="1" x14ac:dyDescent="0.2">
      <c r="A5" s="2" t="s">
        <v>10</v>
      </c>
      <c r="B5" s="8" t="s">
        <v>11</v>
      </c>
      <c r="C5" s="9" t="s">
        <v>14</v>
      </c>
      <c r="D5" s="46">
        <v>988</v>
      </c>
      <c r="E5" s="48"/>
      <c r="F5" s="48"/>
      <c r="G5" s="46"/>
      <c r="H5" s="46"/>
      <c r="I5" s="46"/>
      <c r="J5" s="46"/>
      <c r="K5" s="46"/>
      <c r="L5" s="46"/>
      <c r="M5" s="42"/>
      <c r="N5" s="42"/>
      <c r="O5" s="42"/>
      <c r="P5" s="43"/>
      <c r="Q5" s="43"/>
      <c r="R5" s="43"/>
      <c r="S5" s="43"/>
      <c r="T5" s="42"/>
      <c r="U5" s="42"/>
      <c r="V5" s="42"/>
    </row>
    <row r="6" spans="1:22" ht="13.9" customHeight="1" x14ac:dyDescent="0.2">
      <c r="A6" s="2" t="s">
        <v>10</v>
      </c>
      <c r="B6" s="8" t="s">
        <v>11</v>
      </c>
      <c r="C6" s="9" t="s">
        <v>15</v>
      </c>
      <c r="D6" s="46"/>
      <c r="E6" s="48"/>
      <c r="F6" s="48"/>
      <c r="G6" s="46"/>
      <c r="H6" s="46"/>
      <c r="I6" s="46"/>
      <c r="J6" s="46"/>
      <c r="K6" s="46"/>
      <c r="L6" s="46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ht="13.9" customHeight="1" x14ac:dyDescent="0.2">
      <c r="A7" s="2" t="s">
        <v>10</v>
      </c>
      <c r="B7" s="8" t="s">
        <v>11</v>
      </c>
      <c r="C7" s="9" t="s">
        <v>16</v>
      </c>
      <c r="D7" s="46"/>
      <c r="E7" s="48"/>
      <c r="F7" s="48"/>
      <c r="G7" s="46"/>
      <c r="H7" s="46"/>
      <c r="I7" s="46"/>
      <c r="J7" s="46"/>
      <c r="K7" s="46"/>
      <c r="L7" s="46"/>
      <c r="M7" s="43"/>
      <c r="N7" s="43"/>
      <c r="O7" s="43"/>
      <c r="P7" s="43"/>
      <c r="Q7" s="43"/>
      <c r="R7" s="43"/>
      <c r="S7" s="43"/>
      <c r="T7" s="42"/>
      <c r="U7" s="42"/>
      <c r="V7" s="42"/>
    </row>
    <row r="8" spans="1:22" ht="13.9" customHeight="1" x14ac:dyDescent="0.2">
      <c r="A8" s="2" t="s">
        <v>10</v>
      </c>
      <c r="B8" s="8" t="s">
        <v>11</v>
      </c>
      <c r="C8" s="9" t="s">
        <v>17</v>
      </c>
      <c r="D8" s="50">
        <v>2555</v>
      </c>
      <c r="E8" s="48"/>
      <c r="F8" s="48"/>
      <c r="G8" s="46"/>
      <c r="H8" s="46"/>
      <c r="I8" s="46"/>
      <c r="J8" s="46"/>
      <c r="K8" s="46"/>
      <c r="L8" s="46"/>
      <c r="M8" s="43"/>
      <c r="N8" s="43"/>
      <c r="O8" s="43"/>
      <c r="P8" s="43"/>
      <c r="Q8" s="43"/>
      <c r="R8" s="43"/>
      <c r="S8" s="43"/>
      <c r="T8" s="42"/>
      <c r="U8" s="42"/>
      <c r="V8" s="42"/>
    </row>
    <row r="9" spans="1:22" ht="13.9" customHeight="1" x14ac:dyDescent="0.2">
      <c r="A9" s="2" t="s">
        <v>10</v>
      </c>
      <c r="B9" s="8" t="s">
        <v>11</v>
      </c>
      <c r="C9" s="9" t="s">
        <v>18</v>
      </c>
      <c r="E9" s="48"/>
      <c r="F9" s="48"/>
      <c r="G9" s="48"/>
      <c r="H9" s="48"/>
      <c r="I9" s="48"/>
      <c r="J9" s="48"/>
      <c r="K9" s="48"/>
      <c r="L9" s="48"/>
      <c r="M9" s="44"/>
      <c r="N9" s="44"/>
      <c r="O9" s="44"/>
      <c r="P9" s="45"/>
      <c r="Q9" s="45"/>
      <c r="R9" s="45"/>
      <c r="S9" s="45"/>
      <c r="T9" s="45"/>
      <c r="U9" s="45"/>
      <c r="V9" s="45"/>
    </row>
    <row r="10" spans="1:22" ht="13.9" customHeight="1" x14ac:dyDescent="0.2">
      <c r="A10" s="2" t="s">
        <v>10</v>
      </c>
      <c r="B10" s="8" t="s">
        <v>11</v>
      </c>
      <c r="C10" s="9" t="s">
        <v>96</v>
      </c>
      <c r="D10" s="47">
        <v>476</v>
      </c>
      <c r="E10" s="48"/>
      <c r="G10" s="48"/>
      <c r="H10" s="48"/>
      <c r="I10" s="48"/>
      <c r="J10" s="48"/>
      <c r="K10" s="48"/>
      <c r="L10" s="48"/>
      <c r="M10" s="43"/>
      <c r="N10" s="43"/>
      <c r="O10" s="43"/>
      <c r="P10" s="42"/>
      <c r="Q10" s="42"/>
      <c r="R10" s="42"/>
      <c r="S10" s="42"/>
      <c r="T10" s="42"/>
      <c r="U10" s="42"/>
      <c r="V10" s="42"/>
    </row>
    <row r="11" spans="1:22" ht="13.9" customHeight="1" x14ac:dyDescent="0.2">
      <c r="B11" s="8"/>
      <c r="C11" s="9" t="s">
        <v>97</v>
      </c>
      <c r="D11" s="49">
        <v>4646</v>
      </c>
      <c r="E11" s="48"/>
      <c r="F11" s="49"/>
      <c r="G11" s="48"/>
      <c r="H11" s="48"/>
      <c r="I11" s="48"/>
      <c r="J11" s="48"/>
      <c r="K11" s="48"/>
      <c r="L11" s="48"/>
      <c r="M11" s="43"/>
      <c r="N11" s="43"/>
      <c r="O11" s="43"/>
      <c r="P11" s="42"/>
      <c r="Q11" s="42"/>
      <c r="R11" s="42"/>
      <c r="S11" s="42"/>
      <c r="T11" s="42"/>
      <c r="U11" s="42"/>
      <c r="V11" s="42"/>
    </row>
    <row r="12" spans="1:22" x14ac:dyDescent="0.2">
      <c r="A12" s="2" t="s">
        <v>10</v>
      </c>
      <c r="B12" s="8" t="s">
        <v>11</v>
      </c>
      <c r="C12" s="9" t="s">
        <v>19</v>
      </c>
      <c r="D12" s="18">
        <v>1228</v>
      </c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  <c r="Q12" s="17"/>
      <c r="R12" s="17"/>
      <c r="S12" s="17"/>
    </row>
    <row r="13" spans="1:22" x14ac:dyDescent="0.2">
      <c r="A13" s="2" t="s">
        <v>4</v>
      </c>
      <c r="B13" s="8" t="s">
        <v>20</v>
      </c>
      <c r="C13" s="9" t="s">
        <v>21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  <c r="Q13" s="17"/>
      <c r="R13" s="17"/>
      <c r="S13" s="17"/>
    </row>
    <row r="14" spans="1:22" x14ac:dyDescent="0.2">
      <c r="A14" s="2" t="s">
        <v>3</v>
      </c>
      <c r="B14" s="8" t="s">
        <v>20</v>
      </c>
      <c r="C14" s="9" t="s">
        <v>22</v>
      </c>
      <c r="D14" s="18">
        <v>1249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  <c r="Q14" s="17"/>
      <c r="R14" s="17"/>
      <c r="S14" s="17"/>
    </row>
    <row r="15" spans="1:22" x14ac:dyDescent="0.2">
      <c r="A15" s="2" t="s">
        <v>1</v>
      </c>
      <c r="B15" s="8" t="s">
        <v>20</v>
      </c>
      <c r="C15" s="9" t="s">
        <v>23</v>
      </c>
      <c r="D15" s="18">
        <v>105</v>
      </c>
      <c r="E15" s="19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9"/>
      <c r="Q15" s="17"/>
      <c r="R15" s="17"/>
      <c r="S15" s="17"/>
    </row>
    <row r="16" spans="1:22" x14ac:dyDescent="0.2">
      <c r="A16" s="2" t="s">
        <v>1</v>
      </c>
      <c r="B16" s="8" t="s">
        <v>20</v>
      </c>
      <c r="C16" s="9" t="s">
        <v>24</v>
      </c>
      <c r="D16" s="18">
        <v>2586</v>
      </c>
      <c r="E16" s="18"/>
      <c r="F16" s="18"/>
      <c r="G16" s="19"/>
      <c r="H16" s="18"/>
      <c r="I16" s="18"/>
      <c r="J16" s="18"/>
      <c r="K16" s="19"/>
      <c r="L16" s="18"/>
      <c r="M16" s="19"/>
      <c r="N16" s="19"/>
      <c r="O16" s="19"/>
      <c r="P16" s="19"/>
      <c r="Q16" s="17"/>
      <c r="R16" s="17"/>
      <c r="S16" s="17"/>
    </row>
    <row r="17" spans="1:19" x14ac:dyDescent="0.2">
      <c r="A17" s="2" t="s">
        <v>1</v>
      </c>
      <c r="B17" s="8" t="s">
        <v>20</v>
      </c>
      <c r="C17" s="9" t="s">
        <v>94</v>
      </c>
      <c r="D17" s="18">
        <v>252</v>
      </c>
      <c r="E17" s="18"/>
      <c r="G17" s="19"/>
      <c r="H17" s="18"/>
      <c r="I17" s="18"/>
      <c r="J17" s="18"/>
      <c r="K17" s="19"/>
      <c r="L17" s="18"/>
      <c r="M17" s="19"/>
      <c r="N17" s="19"/>
      <c r="O17" s="19"/>
      <c r="P17" s="19"/>
      <c r="Q17" s="17"/>
      <c r="R17" s="17"/>
      <c r="S17" s="17"/>
    </row>
    <row r="18" spans="1:19" x14ac:dyDescent="0.2">
      <c r="A18" s="2" t="s">
        <v>1</v>
      </c>
      <c r="B18" s="8" t="s">
        <v>20</v>
      </c>
      <c r="C18" s="9" t="s">
        <v>95</v>
      </c>
      <c r="D18" s="18">
        <v>4</v>
      </c>
      <c r="E18" s="18"/>
      <c r="F18" s="18"/>
      <c r="G18" s="19"/>
      <c r="H18" s="18"/>
      <c r="I18" s="18"/>
      <c r="J18" s="18"/>
      <c r="K18" s="19"/>
      <c r="L18" s="18"/>
      <c r="M18" s="19"/>
      <c r="N18" s="19"/>
      <c r="O18" s="19"/>
      <c r="P18" s="19"/>
      <c r="Q18" s="17"/>
      <c r="R18" s="17"/>
      <c r="S18" s="17"/>
    </row>
    <row r="19" spans="1:19" x14ac:dyDescent="0.2">
      <c r="A19" s="2" t="s">
        <v>2</v>
      </c>
      <c r="B19" s="8" t="s">
        <v>20</v>
      </c>
      <c r="C19" s="9" t="s">
        <v>25</v>
      </c>
      <c r="D19" s="18">
        <v>5900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7"/>
      <c r="S19" s="17"/>
    </row>
    <row r="20" spans="1:19" x14ac:dyDescent="0.2">
      <c r="A20" s="2" t="s">
        <v>2</v>
      </c>
      <c r="B20" s="8" t="s">
        <v>20</v>
      </c>
      <c r="C20" s="9" t="s">
        <v>93</v>
      </c>
      <c r="D20" s="18">
        <v>241</v>
      </c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7"/>
      <c r="S20" s="17"/>
    </row>
    <row r="21" spans="1:19" x14ac:dyDescent="0.2">
      <c r="B21" s="8"/>
      <c r="C21" s="9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7"/>
      <c r="S21" s="17"/>
    </row>
    <row r="22" spans="1:19" x14ac:dyDescent="0.2">
      <c r="A22" s="2" t="s">
        <v>5</v>
      </c>
      <c r="B22" s="8" t="s">
        <v>26</v>
      </c>
      <c r="C22" s="9" t="s">
        <v>27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9"/>
      <c r="Q22" s="19"/>
      <c r="R22" s="17"/>
      <c r="S22" s="17"/>
    </row>
    <row r="23" spans="1:19" x14ac:dyDescent="0.2">
      <c r="A23" s="2" t="s">
        <v>8</v>
      </c>
      <c r="B23" s="8" t="s">
        <v>26</v>
      </c>
      <c r="C23" s="9" t="s">
        <v>28</v>
      </c>
      <c r="D23" s="19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9"/>
      <c r="Q23" s="19"/>
      <c r="R23" s="17"/>
      <c r="S23" s="17"/>
    </row>
    <row r="24" spans="1:19" x14ac:dyDescent="0.2">
      <c r="A24" s="2" t="s">
        <v>8</v>
      </c>
      <c r="B24" s="8" t="s">
        <v>26</v>
      </c>
      <c r="C24" s="9" t="s">
        <v>45</v>
      </c>
      <c r="D24" s="18">
        <v>2040</v>
      </c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7"/>
      <c r="S24" s="17"/>
    </row>
    <row r="25" spans="1:19" x14ac:dyDescent="0.2">
      <c r="A25" s="2" t="s">
        <v>8</v>
      </c>
      <c r="B25" s="8" t="s">
        <v>26</v>
      </c>
      <c r="C25" s="9" t="s">
        <v>30</v>
      </c>
      <c r="D25" s="19"/>
      <c r="E25" s="19"/>
      <c r="F25" s="18"/>
      <c r="G25" s="19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7"/>
      <c r="S25" s="17"/>
    </row>
    <row r="26" spans="1:19" x14ac:dyDescent="0.2">
      <c r="A26" s="2" t="s">
        <v>8</v>
      </c>
      <c r="B26" s="8" t="s">
        <v>26</v>
      </c>
      <c r="C26" s="9" t="s">
        <v>31</v>
      </c>
      <c r="D26" s="18">
        <v>3269</v>
      </c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9"/>
      <c r="Q26" s="19"/>
      <c r="R26" s="17"/>
      <c r="S26" s="17"/>
    </row>
    <row r="27" spans="1:19" x14ac:dyDescent="0.2">
      <c r="A27" s="2" t="s">
        <v>8</v>
      </c>
      <c r="B27" s="8" t="s">
        <v>26</v>
      </c>
      <c r="C27" s="9" t="s">
        <v>46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9"/>
      <c r="Q27" s="19"/>
      <c r="R27" s="17"/>
      <c r="S27" s="17"/>
    </row>
    <row r="28" spans="1:19" x14ac:dyDescent="0.2">
      <c r="A28" s="2" t="s">
        <v>8</v>
      </c>
      <c r="B28" s="8" t="s">
        <v>26</v>
      </c>
      <c r="C28" s="9" t="s">
        <v>47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9"/>
      <c r="Q28" s="19"/>
      <c r="R28" s="17"/>
      <c r="S28" s="17"/>
    </row>
    <row r="29" spans="1:19" x14ac:dyDescent="0.2">
      <c r="A29" s="2" t="s">
        <v>8</v>
      </c>
      <c r="B29" s="8" t="s">
        <v>26</v>
      </c>
      <c r="C29" s="9" t="s">
        <v>32</v>
      </c>
      <c r="D29" s="18"/>
      <c r="E29" s="19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9"/>
      <c r="Q29" s="19"/>
      <c r="R29" s="17"/>
      <c r="S29" s="17"/>
    </row>
    <row r="30" spans="1:19" x14ac:dyDescent="0.2">
      <c r="A30" s="2" t="s">
        <v>8</v>
      </c>
      <c r="B30" s="8" t="s">
        <v>26</v>
      </c>
      <c r="C30" s="9" t="s">
        <v>33</v>
      </c>
      <c r="D30" s="19"/>
      <c r="E30" s="18"/>
      <c r="F30" s="18"/>
      <c r="G30" s="18"/>
      <c r="H30" s="18"/>
      <c r="I30" s="18"/>
      <c r="J30" s="19"/>
      <c r="K30" s="18"/>
      <c r="L30" s="18"/>
      <c r="M30" s="18"/>
      <c r="N30" s="18"/>
      <c r="O30" s="18"/>
      <c r="P30" s="19"/>
      <c r="Q30" s="19"/>
      <c r="R30" s="17"/>
      <c r="S30" s="17"/>
    </row>
    <row r="31" spans="1:19" x14ac:dyDescent="0.2">
      <c r="A31" s="2" t="s">
        <v>8</v>
      </c>
      <c r="B31" s="8" t="s">
        <v>26</v>
      </c>
      <c r="C31" s="9" t="s">
        <v>151</v>
      </c>
      <c r="D31" s="19">
        <v>3065</v>
      </c>
      <c r="E31" s="18"/>
      <c r="F31" s="18"/>
      <c r="G31" s="18"/>
      <c r="H31" s="18"/>
      <c r="I31" s="18"/>
      <c r="J31" s="19"/>
      <c r="K31" s="18"/>
      <c r="L31" s="18"/>
      <c r="M31" s="18"/>
      <c r="N31" s="18"/>
      <c r="O31" s="18"/>
      <c r="P31" s="19"/>
      <c r="Q31" s="19"/>
      <c r="R31" s="17"/>
      <c r="S31" s="17"/>
    </row>
    <row r="32" spans="1:19" x14ac:dyDescent="0.2">
      <c r="A32" s="2" t="s">
        <v>7</v>
      </c>
      <c r="B32" s="8" t="s">
        <v>26</v>
      </c>
      <c r="C32" s="9" t="s">
        <v>34</v>
      </c>
      <c r="D32" s="22">
        <v>9292</v>
      </c>
      <c r="E32" s="22"/>
      <c r="F32" s="23"/>
      <c r="G32" s="22"/>
      <c r="H32" s="22"/>
      <c r="I32" s="22"/>
      <c r="J32" s="22"/>
      <c r="K32" s="22"/>
      <c r="L32" s="22"/>
      <c r="M32" s="22"/>
      <c r="N32" s="22"/>
      <c r="O32" s="22"/>
      <c r="P32" s="23"/>
      <c r="Q32" s="23"/>
      <c r="R32" s="24"/>
      <c r="S32" s="24"/>
    </row>
    <row r="33" spans="1:4" x14ac:dyDescent="0.2">
      <c r="A33" s="4" t="s">
        <v>9</v>
      </c>
      <c r="B33" s="10" t="s">
        <v>26</v>
      </c>
      <c r="C33" s="11" t="s">
        <v>35</v>
      </c>
      <c r="D33" s="51" t="s">
        <v>98</v>
      </c>
    </row>
    <row r="34" spans="1:4" x14ac:dyDescent="0.2">
      <c r="B34" s="8"/>
      <c r="C34" s="9"/>
      <c r="D34" s="2">
        <f>SUM(D3:D32)</f>
        <v>37896</v>
      </c>
    </row>
    <row r="35" spans="1:4" x14ac:dyDescent="0.2">
      <c r="A35" s="2" t="s">
        <v>131</v>
      </c>
      <c r="B35" s="10"/>
      <c r="C35" s="11"/>
      <c r="D35" s="4"/>
    </row>
  </sheetData>
  <mergeCells count="2">
    <mergeCell ref="B1:B2"/>
    <mergeCell ref="C1:C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31"/>
  <sheetViews>
    <sheetView topLeftCell="A10" workbookViewId="0">
      <selection activeCell="H17" sqref="H17:H24"/>
    </sheetView>
  </sheetViews>
  <sheetFormatPr defaultColWidth="8.83203125" defaultRowHeight="12.75" x14ac:dyDescent="0.2"/>
  <cols>
    <col min="1" max="1" width="16.5" style="2" bestFit="1" customWidth="1"/>
    <col min="2" max="2" width="19.33203125" style="2" bestFit="1" customWidth="1"/>
    <col min="3" max="3" width="29.6640625" style="2" bestFit="1" customWidth="1"/>
    <col min="4" max="18" width="8.83203125" style="2"/>
    <col min="19" max="19" width="12.5" style="2" customWidth="1"/>
    <col min="20" max="16384" width="8.83203125" style="2"/>
  </cols>
  <sheetData>
    <row r="1" spans="1:19" s="12" customFormat="1" x14ac:dyDescent="0.2">
      <c r="A1" s="35"/>
      <c r="B1" s="169" t="s">
        <v>50</v>
      </c>
      <c r="C1" s="171" t="s">
        <v>49</v>
      </c>
      <c r="D1" s="171" t="s">
        <v>56</v>
      </c>
      <c r="E1" s="171"/>
      <c r="F1" s="171"/>
      <c r="G1" s="171"/>
      <c r="H1" s="171"/>
      <c r="I1" s="171" t="s">
        <v>57</v>
      </c>
      <c r="J1" s="171"/>
      <c r="K1" s="171"/>
      <c r="L1" s="171"/>
      <c r="M1" s="171"/>
      <c r="N1" s="171"/>
      <c r="O1" s="171"/>
      <c r="P1" s="169" t="s">
        <v>58</v>
      </c>
      <c r="Q1" s="171" t="s">
        <v>59</v>
      </c>
    </row>
    <row r="2" spans="1:19" s="12" customFormat="1" ht="51" x14ac:dyDescent="0.2">
      <c r="A2" s="33" t="s">
        <v>0</v>
      </c>
      <c r="B2" s="170"/>
      <c r="C2" s="172"/>
      <c r="D2" s="36" t="s">
        <v>60</v>
      </c>
      <c r="E2" s="36" t="s">
        <v>61</v>
      </c>
      <c r="F2" s="36" t="s">
        <v>62</v>
      </c>
      <c r="G2" s="36" t="s">
        <v>63</v>
      </c>
      <c r="H2" s="36" t="s">
        <v>64</v>
      </c>
      <c r="I2" s="37" t="s">
        <v>65</v>
      </c>
      <c r="J2" s="36" t="s">
        <v>66</v>
      </c>
      <c r="K2" s="36" t="s">
        <v>67</v>
      </c>
      <c r="L2" s="36" t="s">
        <v>68</v>
      </c>
      <c r="M2" s="36" t="s">
        <v>69</v>
      </c>
      <c r="N2" s="36" t="s">
        <v>70</v>
      </c>
      <c r="O2" s="36" t="s">
        <v>71</v>
      </c>
      <c r="P2" s="170"/>
      <c r="Q2" s="172"/>
      <c r="S2" s="38" t="s">
        <v>48</v>
      </c>
    </row>
    <row r="3" spans="1:19" x14ac:dyDescent="0.2">
      <c r="A3" s="2" t="s">
        <v>10</v>
      </c>
      <c r="B3" s="6" t="s">
        <v>11</v>
      </c>
      <c r="C3" s="7" t="s">
        <v>12</v>
      </c>
      <c r="D3" s="20">
        <v>26</v>
      </c>
      <c r="E3" s="20">
        <v>20</v>
      </c>
      <c r="F3" s="20">
        <v>0</v>
      </c>
      <c r="G3" s="20">
        <v>6</v>
      </c>
      <c r="H3" s="52">
        <v>52</v>
      </c>
      <c r="I3" s="20">
        <v>0</v>
      </c>
      <c r="J3" s="20">
        <v>0</v>
      </c>
      <c r="K3" s="20">
        <v>3</v>
      </c>
      <c r="L3" s="20">
        <v>0</v>
      </c>
      <c r="M3" s="20">
        <v>0</v>
      </c>
      <c r="N3" s="20">
        <v>0</v>
      </c>
      <c r="O3" s="21"/>
      <c r="P3" s="20">
        <v>3</v>
      </c>
      <c r="Q3" s="21"/>
      <c r="R3" s="21"/>
      <c r="S3" s="21"/>
    </row>
    <row r="4" spans="1:19" x14ac:dyDescent="0.2">
      <c r="A4" s="2" t="s">
        <v>10</v>
      </c>
      <c r="B4" s="8" t="s">
        <v>11</v>
      </c>
      <c r="C4" s="9" t="s">
        <v>13</v>
      </c>
      <c r="D4" s="18">
        <v>0</v>
      </c>
      <c r="E4" s="18">
        <v>0</v>
      </c>
      <c r="F4" s="18">
        <v>0</v>
      </c>
      <c r="G4" s="18">
        <v>0</v>
      </c>
      <c r="H4" s="53">
        <v>0</v>
      </c>
      <c r="I4" s="18">
        <v>0</v>
      </c>
      <c r="J4" s="18">
        <v>0</v>
      </c>
      <c r="K4" s="18">
        <v>0</v>
      </c>
      <c r="L4" s="18">
        <v>0</v>
      </c>
      <c r="M4" s="18">
        <v>0</v>
      </c>
      <c r="N4" s="18">
        <v>0</v>
      </c>
      <c r="O4" s="173"/>
      <c r="P4" s="18">
        <v>4</v>
      </c>
      <c r="Q4" s="17"/>
      <c r="R4" s="17"/>
      <c r="S4" s="17"/>
    </row>
    <row r="5" spans="1:19" x14ac:dyDescent="0.2">
      <c r="A5" s="2" t="s">
        <v>10</v>
      </c>
      <c r="B5" s="8" t="s">
        <v>11</v>
      </c>
      <c r="C5" s="9" t="s">
        <v>14</v>
      </c>
      <c r="D5" s="18">
        <v>447</v>
      </c>
      <c r="E5" s="18">
        <v>92</v>
      </c>
      <c r="F5" s="18">
        <v>38</v>
      </c>
      <c r="G5" s="18">
        <v>145</v>
      </c>
      <c r="H5" s="53">
        <v>722</v>
      </c>
      <c r="I5" s="18">
        <v>0</v>
      </c>
      <c r="J5" s="18">
        <v>80</v>
      </c>
      <c r="K5" s="18">
        <v>4</v>
      </c>
      <c r="L5" s="18">
        <v>1</v>
      </c>
      <c r="M5" s="18">
        <v>0</v>
      </c>
      <c r="N5" s="18">
        <v>3</v>
      </c>
      <c r="O5" s="173"/>
      <c r="P5" s="19">
        <v>3621</v>
      </c>
      <c r="Q5" s="17"/>
      <c r="R5" s="17"/>
      <c r="S5" s="17">
        <v>768</v>
      </c>
    </row>
    <row r="6" spans="1:19" x14ac:dyDescent="0.2">
      <c r="A6" s="2" t="s">
        <v>10</v>
      </c>
      <c r="B6" s="8" t="s">
        <v>11</v>
      </c>
      <c r="C6" s="9" t="s">
        <v>15</v>
      </c>
      <c r="D6" s="18">
        <v>3</v>
      </c>
      <c r="E6" s="19">
        <v>1209</v>
      </c>
      <c r="F6" s="18">
        <v>56</v>
      </c>
      <c r="G6" s="19">
        <v>1910</v>
      </c>
      <c r="H6" s="53">
        <v>3178</v>
      </c>
      <c r="I6" s="18">
        <v>218</v>
      </c>
      <c r="J6" s="18">
        <v>364</v>
      </c>
      <c r="K6" s="18">
        <v>83</v>
      </c>
      <c r="L6" s="18">
        <v>424</v>
      </c>
      <c r="M6" s="18">
        <v>42</v>
      </c>
      <c r="N6" s="18">
        <v>141</v>
      </c>
      <c r="O6" s="18"/>
      <c r="P6" s="19">
        <v>4701</v>
      </c>
      <c r="Q6" s="17"/>
      <c r="R6" s="17"/>
      <c r="S6" s="17">
        <v>3178</v>
      </c>
    </row>
    <row r="7" spans="1:19" x14ac:dyDescent="0.2">
      <c r="A7" s="2" t="s">
        <v>10</v>
      </c>
      <c r="B7" s="8" t="s">
        <v>11</v>
      </c>
      <c r="C7" s="9" t="s">
        <v>16</v>
      </c>
      <c r="D7" s="18">
        <v>1</v>
      </c>
      <c r="E7" s="18">
        <v>0</v>
      </c>
      <c r="F7" s="19">
        <v>1038</v>
      </c>
      <c r="G7" s="18">
        <v>0</v>
      </c>
      <c r="H7" s="53">
        <v>1039</v>
      </c>
      <c r="I7" s="19">
        <v>1142</v>
      </c>
      <c r="J7" s="18">
        <v>1</v>
      </c>
      <c r="K7" s="18">
        <v>0</v>
      </c>
      <c r="L7" s="18">
        <v>0</v>
      </c>
      <c r="M7" s="18">
        <v>44</v>
      </c>
      <c r="N7" s="18">
        <v>204</v>
      </c>
      <c r="O7" s="18"/>
      <c r="P7" s="18">
        <v>228</v>
      </c>
      <c r="Q7" s="17"/>
      <c r="R7" s="17"/>
      <c r="S7" s="17">
        <v>1039</v>
      </c>
    </row>
    <row r="8" spans="1:19" x14ac:dyDescent="0.2">
      <c r="A8" s="2" t="s">
        <v>10</v>
      </c>
      <c r="B8" s="8" t="s">
        <v>11</v>
      </c>
      <c r="C8" s="9" t="s">
        <v>17</v>
      </c>
      <c r="D8" s="19">
        <v>1896</v>
      </c>
      <c r="E8" s="18">
        <v>2</v>
      </c>
      <c r="F8" s="18">
        <v>0</v>
      </c>
      <c r="G8" s="18">
        <v>5</v>
      </c>
      <c r="H8" s="53">
        <v>1903</v>
      </c>
      <c r="I8" s="18">
        <v>0</v>
      </c>
      <c r="J8" s="18">
        <v>143</v>
      </c>
      <c r="K8" s="18">
        <v>0</v>
      </c>
      <c r="L8" s="18">
        <v>0</v>
      </c>
      <c r="M8" s="18">
        <v>0</v>
      </c>
      <c r="N8" s="18">
        <v>0</v>
      </c>
      <c r="O8" s="19"/>
      <c r="P8" s="18">
        <v>551</v>
      </c>
      <c r="Q8" s="17"/>
      <c r="R8" s="17"/>
      <c r="S8" s="17">
        <v>1904</v>
      </c>
    </row>
    <row r="9" spans="1:19" x14ac:dyDescent="0.2">
      <c r="A9" s="2" t="s">
        <v>10</v>
      </c>
      <c r="B9" s="8" t="s">
        <v>11</v>
      </c>
      <c r="C9" s="9" t="s">
        <v>18</v>
      </c>
      <c r="D9" s="18">
        <v>923</v>
      </c>
      <c r="E9" s="19">
        <v>2566</v>
      </c>
      <c r="F9" s="18">
        <v>220</v>
      </c>
      <c r="G9" s="18">
        <v>2</v>
      </c>
      <c r="H9" s="53">
        <v>3711</v>
      </c>
      <c r="I9" s="18">
        <v>0</v>
      </c>
      <c r="J9" s="18">
        <v>67</v>
      </c>
      <c r="K9" s="18">
        <v>85</v>
      </c>
      <c r="L9" s="18">
        <v>1</v>
      </c>
      <c r="M9" s="18">
        <v>0</v>
      </c>
      <c r="N9" s="18">
        <v>2</v>
      </c>
      <c r="O9" s="19"/>
      <c r="P9" s="19">
        <v>11904</v>
      </c>
      <c r="Q9" s="17"/>
      <c r="R9" s="17"/>
      <c r="S9" s="17">
        <v>3712</v>
      </c>
    </row>
    <row r="10" spans="1:19" x14ac:dyDescent="0.2">
      <c r="A10" s="2" t="s">
        <v>10</v>
      </c>
      <c r="B10" s="8" t="s">
        <v>11</v>
      </c>
      <c r="C10" s="9" t="s">
        <v>19</v>
      </c>
      <c r="D10" s="18">
        <v>146</v>
      </c>
      <c r="E10" s="18">
        <v>500</v>
      </c>
      <c r="F10" s="18">
        <v>139</v>
      </c>
      <c r="G10" s="18">
        <v>19</v>
      </c>
      <c r="H10" s="53">
        <v>804</v>
      </c>
      <c r="I10" s="18">
        <v>0</v>
      </c>
      <c r="J10" s="18">
        <v>20</v>
      </c>
      <c r="K10" s="18">
        <v>42</v>
      </c>
      <c r="L10" s="18">
        <v>0</v>
      </c>
      <c r="M10" s="18">
        <v>0</v>
      </c>
      <c r="N10" s="18">
        <v>0</v>
      </c>
      <c r="O10" s="18"/>
      <c r="P10" s="18">
        <v>30</v>
      </c>
      <c r="Q10" s="17"/>
      <c r="R10" s="17"/>
      <c r="S10" s="17">
        <v>856</v>
      </c>
    </row>
    <row r="11" spans="1:19" x14ac:dyDescent="0.2">
      <c r="A11" s="2" t="s">
        <v>4</v>
      </c>
      <c r="B11" s="8" t="s">
        <v>20</v>
      </c>
      <c r="C11" s="9" t="s">
        <v>21</v>
      </c>
      <c r="D11" s="18">
        <v>242</v>
      </c>
      <c r="E11" s="18">
        <v>154</v>
      </c>
      <c r="F11" s="18">
        <v>442</v>
      </c>
      <c r="G11" s="18">
        <v>10</v>
      </c>
      <c r="H11" s="53">
        <v>848</v>
      </c>
      <c r="I11" s="18">
        <v>0</v>
      </c>
      <c r="J11" s="18">
        <v>0</v>
      </c>
      <c r="K11" s="18">
        <v>3</v>
      </c>
      <c r="L11" s="18">
        <v>0</v>
      </c>
      <c r="M11" s="18">
        <v>0</v>
      </c>
      <c r="N11" s="18">
        <v>0</v>
      </c>
      <c r="O11" s="18"/>
      <c r="P11" s="19">
        <v>1605</v>
      </c>
      <c r="Q11" s="17"/>
      <c r="R11" s="17"/>
      <c r="S11" s="17">
        <v>848</v>
      </c>
    </row>
    <row r="12" spans="1:19" x14ac:dyDescent="0.2">
      <c r="A12" s="2" t="s">
        <v>3</v>
      </c>
      <c r="B12" s="8" t="s">
        <v>20</v>
      </c>
      <c r="C12" s="9" t="s">
        <v>22</v>
      </c>
      <c r="D12" s="18">
        <v>836</v>
      </c>
      <c r="E12" s="18">
        <v>49</v>
      </c>
      <c r="F12" s="18">
        <v>11</v>
      </c>
      <c r="G12" s="18">
        <v>64</v>
      </c>
      <c r="H12" s="53">
        <v>960</v>
      </c>
      <c r="I12" s="18">
        <v>137</v>
      </c>
      <c r="J12" s="18">
        <v>92</v>
      </c>
      <c r="K12" s="18">
        <v>1</v>
      </c>
      <c r="L12" s="18">
        <v>150</v>
      </c>
      <c r="M12" s="18">
        <v>0</v>
      </c>
      <c r="N12" s="18">
        <v>1</v>
      </c>
      <c r="O12" s="18"/>
      <c r="P12" s="19">
        <v>2392</v>
      </c>
      <c r="Q12" s="17"/>
      <c r="R12" s="17"/>
      <c r="S12" s="17">
        <v>961</v>
      </c>
    </row>
    <row r="13" spans="1:19" x14ac:dyDescent="0.2">
      <c r="A13" s="2" t="s">
        <v>1</v>
      </c>
      <c r="B13" s="8" t="s">
        <v>20</v>
      </c>
      <c r="C13" s="9" t="s">
        <v>23</v>
      </c>
      <c r="D13" s="18">
        <v>12</v>
      </c>
      <c r="E13" s="18">
        <v>0</v>
      </c>
      <c r="F13" s="18">
        <v>0</v>
      </c>
      <c r="G13" s="18">
        <v>1</v>
      </c>
      <c r="H13" s="53">
        <v>13</v>
      </c>
      <c r="I13" s="18">
        <v>61</v>
      </c>
      <c r="J13" s="18">
        <v>112</v>
      </c>
      <c r="K13" s="18">
        <v>0</v>
      </c>
      <c r="L13" s="18">
        <v>0</v>
      </c>
      <c r="M13" s="18">
        <v>0</v>
      </c>
      <c r="N13" s="18">
        <v>0</v>
      </c>
      <c r="O13" s="18"/>
      <c r="P13" s="19">
        <v>1991</v>
      </c>
      <c r="Q13" s="17"/>
      <c r="R13" s="17"/>
      <c r="S13" s="17"/>
    </row>
    <row r="14" spans="1:19" x14ac:dyDescent="0.2">
      <c r="A14" s="2" t="s">
        <v>1</v>
      </c>
      <c r="B14" s="8" t="s">
        <v>20</v>
      </c>
      <c r="C14" s="9" t="s">
        <v>24</v>
      </c>
      <c r="D14" s="18">
        <v>201</v>
      </c>
      <c r="E14" s="19">
        <v>2919</v>
      </c>
      <c r="F14" s="18">
        <v>116</v>
      </c>
      <c r="G14" s="18">
        <v>143</v>
      </c>
      <c r="H14" s="53">
        <v>3379</v>
      </c>
      <c r="I14" s="18">
        <v>0</v>
      </c>
      <c r="J14" s="18">
        <v>11</v>
      </c>
      <c r="K14" s="18">
        <v>7</v>
      </c>
      <c r="L14" s="18">
        <v>0</v>
      </c>
      <c r="M14" s="18">
        <v>0</v>
      </c>
      <c r="N14" s="18">
        <v>0</v>
      </c>
      <c r="O14" s="18"/>
      <c r="P14" s="19">
        <v>3962</v>
      </c>
      <c r="Q14" s="17"/>
      <c r="R14" s="17"/>
      <c r="S14" s="17">
        <v>3379</v>
      </c>
    </row>
    <row r="15" spans="1:19" x14ac:dyDescent="0.2">
      <c r="A15" s="2" t="s">
        <v>2</v>
      </c>
      <c r="B15" s="8" t="s">
        <v>20</v>
      </c>
      <c r="C15" s="9" t="s">
        <v>25</v>
      </c>
      <c r="D15" s="18">
        <v>47</v>
      </c>
      <c r="E15" s="18">
        <v>101</v>
      </c>
      <c r="F15" s="18">
        <v>1</v>
      </c>
      <c r="G15" s="19">
        <v>4571</v>
      </c>
      <c r="H15" s="53">
        <v>4720</v>
      </c>
      <c r="I15" s="18">
        <v>60</v>
      </c>
      <c r="J15" s="18">
        <v>0</v>
      </c>
      <c r="K15" s="19">
        <v>3035</v>
      </c>
      <c r="L15" s="18">
        <v>31</v>
      </c>
      <c r="M15" s="19">
        <v>2955</v>
      </c>
      <c r="N15" s="19">
        <v>1562</v>
      </c>
      <c r="O15" s="19"/>
      <c r="P15" s="19">
        <v>2852</v>
      </c>
      <c r="Q15" s="17"/>
      <c r="R15" s="17"/>
      <c r="S15" s="17">
        <v>4720</v>
      </c>
    </row>
    <row r="16" spans="1:19" x14ac:dyDescent="0.2">
      <c r="A16" s="2" t="s">
        <v>5</v>
      </c>
      <c r="B16" s="8" t="s">
        <v>26</v>
      </c>
      <c r="C16" s="9" t="s">
        <v>27</v>
      </c>
      <c r="D16" s="18">
        <v>12</v>
      </c>
      <c r="E16" s="18">
        <v>0</v>
      </c>
      <c r="F16" s="18">
        <v>0</v>
      </c>
      <c r="G16" s="18">
        <v>0</v>
      </c>
      <c r="H16" s="53">
        <v>12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/>
      <c r="P16" s="18">
        <v>0</v>
      </c>
      <c r="Q16" s="18"/>
      <c r="R16" s="17"/>
      <c r="S16" s="17"/>
    </row>
    <row r="17" spans="1:19" x14ac:dyDescent="0.2">
      <c r="A17" s="2" t="s">
        <v>8</v>
      </c>
      <c r="B17" s="8" t="s">
        <v>26</v>
      </c>
      <c r="C17" s="9" t="s">
        <v>28</v>
      </c>
      <c r="D17" s="18">
        <v>0</v>
      </c>
      <c r="E17" s="18">
        <v>0</v>
      </c>
      <c r="F17" s="18">
        <v>0</v>
      </c>
      <c r="G17" s="18">
        <v>0</v>
      </c>
      <c r="H17" s="53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/>
      <c r="P17" s="19">
        <v>1076</v>
      </c>
      <c r="Q17" s="19"/>
      <c r="R17" s="17"/>
      <c r="S17" s="17"/>
    </row>
    <row r="18" spans="1:19" x14ac:dyDescent="0.2">
      <c r="A18" s="2" t="s">
        <v>8</v>
      </c>
      <c r="B18" s="8" t="s">
        <v>26</v>
      </c>
      <c r="C18" s="9" t="s">
        <v>45</v>
      </c>
      <c r="D18" s="19">
        <v>2257</v>
      </c>
      <c r="E18" s="18">
        <v>19</v>
      </c>
      <c r="F18" s="18">
        <v>2</v>
      </c>
      <c r="G18" s="18">
        <v>74</v>
      </c>
      <c r="H18" s="53">
        <v>2352</v>
      </c>
      <c r="I18" s="18">
        <v>0</v>
      </c>
      <c r="J18" s="18">
        <v>55</v>
      </c>
      <c r="K18" s="18">
        <v>4</v>
      </c>
      <c r="L18" s="18">
        <v>0</v>
      </c>
      <c r="M18" s="18">
        <v>0</v>
      </c>
      <c r="N18" s="18">
        <v>14</v>
      </c>
      <c r="O18" s="18"/>
      <c r="P18" s="19">
        <v>4838</v>
      </c>
      <c r="Q18" s="19"/>
      <c r="R18" s="17"/>
      <c r="S18" s="17">
        <v>2352</v>
      </c>
    </row>
    <row r="19" spans="1:19" x14ac:dyDescent="0.2">
      <c r="A19" s="2" t="s">
        <v>8</v>
      </c>
      <c r="B19" s="8" t="s">
        <v>26</v>
      </c>
      <c r="C19" s="9" t="s">
        <v>30</v>
      </c>
      <c r="D19" s="18">
        <v>0</v>
      </c>
      <c r="E19" s="18">
        <v>7</v>
      </c>
      <c r="F19" s="18">
        <v>318</v>
      </c>
      <c r="G19" s="18">
        <v>0</v>
      </c>
      <c r="H19" s="53">
        <v>325</v>
      </c>
      <c r="I19" s="18">
        <v>0</v>
      </c>
      <c r="J19" s="18">
        <v>0</v>
      </c>
      <c r="K19" s="18">
        <v>0</v>
      </c>
      <c r="L19" s="18">
        <v>7</v>
      </c>
      <c r="M19" s="18">
        <v>0</v>
      </c>
      <c r="N19" s="18">
        <v>0</v>
      </c>
      <c r="O19" s="18"/>
      <c r="P19" s="18">
        <v>55</v>
      </c>
      <c r="Q19" s="18"/>
      <c r="R19" s="17"/>
      <c r="S19" s="17">
        <v>325</v>
      </c>
    </row>
    <row r="20" spans="1:19" x14ac:dyDescent="0.2">
      <c r="A20" s="2" t="s">
        <v>8</v>
      </c>
      <c r="B20" s="8" t="s">
        <v>26</v>
      </c>
      <c r="C20" s="9" t="s">
        <v>31</v>
      </c>
      <c r="D20" s="19">
        <v>2513</v>
      </c>
      <c r="E20" s="19">
        <v>1464</v>
      </c>
      <c r="F20" s="18">
        <v>529</v>
      </c>
      <c r="G20" s="19">
        <v>2718</v>
      </c>
      <c r="H20" s="53">
        <v>7224</v>
      </c>
      <c r="I20" s="18">
        <v>0</v>
      </c>
      <c r="J20" s="18">
        <v>348</v>
      </c>
      <c r="K20" s="18">
        <v>159</v>
      </c>
      <c r="L20" s="18">
        <v>28</v>
      </c>
      <c r="M20" s="18">
        <v>23</v>
      </c>
      <c r="N20" s="18">
        <v>552</v>
      </c>
      <c r="O20" s="18"/>
      <c r="P20" s="18">
        <v>0</v>
      </c>
      <c r="Q20" s="18"/>
      <c r="R20" s="17"/>
      <c r="S20" s="17"/>
    </row>
    <row r="21" spans="1:19" x14ac:dyDescent="0.2">
      <c r="A21" s="2" t="s">
        <v>8</v>
      </c>
      <c r="B21" s="8" t="s">
        <v>26</v>
      </c>
      <c r="C21" s="9" t="s">
        <v>46</v>
      </c>
      <c r="D21" s="18">
        <v>0</v>
      </c>
      <c r="E21" s="18">
        <v>0</v>
      </c>
      <c r="F21" s="18">
        <v>0</v>
      </c>
      <c r="G21" s="18">
        <v>73</v>
      </c>
      <c r="H21" s="53">
        <v>73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/>
      <c r="P21" s="19">
        <v>2752</v>
      </c>
      <c r="Q21" s="19"/>
      <c r="R21" s="17"/>
      <c r="S21" s="17">
        <v>2799</v>
      </c>
    </row>
    <row r="22" spans="1:19" x14ac:dyDescent="0.2">
      <c r="A22" s="2" t="s">
        <v>8</v>
      </c>
      <c r="B22" s="8" t="s">
        <v>26</v>
      </c>
      <c r="C22" s="9" t="s">
        <v>47</v>
      </c>
      <c r="D22" s="18">
        <v>75</v>
      </c>
      <c r="E22" s="18">
        <v>0</v>
      </c>
      <c r="F22" s="18">
        <v>0</v>
      </c>
      <c r="G22" s="18">
        <v>0</v>
      </c>
      <c r="H22" s="53">
        <v>75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/>
      <c r="P22" s="19">
        <v>4332</v>
      </c>
      <c r="Q22" s="19"/>
      <c r="R22" s="17"/>
      <c r="S22" s="17">
        <v>2636</v>
      </c>
    </row>
    <row r="23" spans="1:19" x14ac:dyDescent="0.2">
      <c r="A23" s="2" t="s">
        <v>8</v>
      </c>
      <c r="B23" s="8" t="s">
        <v>26</v>
      </c>
      <c r="C23" s="9" t="s">
        <v>32</v>
      </c>
      <c r="D23" s="18">
        <v>0</v>
      </c>
      <c r="E23" s="18">
        <v>0</v>
      </c>
      <c r="F23" s="18">
        <v>0</v>
      </c>
      <c r="G23" s="18">
        <v>0</v>
      </c>
      <c r="H23" s="53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/>
      <c r="P23" s="19">
        <v>3809</v>
      </c>
      <c r="Q23" s="19"/>
      <c r="R23" s="17"/>
      <c r="S23" s="17"/>
    </row>
    <row r="24" spans="1:19" x14ac:dyDescent="0.2">
      <c r="A24" s="2" t="s">
        <v>8</v>
      </c>
      <c r="B24" s="8" t="s">
        <v>26</v>
      </c>
      <c r="C24" s="9" t="s">
        <v>33</v>
      </c>
      <c r="D24" s="18">
        <v>0</v>
      </c>
      <c r="E24" s="19">
        <v>2803</v>
      </c>
      <c r="F24" s="18">
        <v>0</v>
      </c>
      <c r="G24" s="18">
        <v>0</v>
      </c>
      <c r="H24" s="53">
        <v>2803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/>
      <c r="P24" s="19">
        <v>1379</v>
      </c>
      <c r="Q24" s="19"/>
      <c r="R24" s="17"/>
      <c r="S24" s="17">
        <v>4751</v>
      </c>
    </row>
    <row r="25" spans="1:19" x14ac:dyDescent="0.2">
      <c r="A25" s="2" t="s">
        <v>7</v>
      </c>
      <c r="B25" s="8" t="s">
        <v>26</v>
      </c>
      <c r="C25" s="9" t="s">
        <v>34</v>
      </c>
      <c r="D25" s="19">
        <v>3433</v>
      </c>
      <c r="E25" s="18">
        <v>139</v>
      </c>
      <c r="F25" s="18">
        <v>85</v>
      </c>
      <c r="G25" s="18">
        <v>392</v>
      </c>
      <c r="H25" s="53">
        <v>4049</v>
      </c>
      <c r="I25" s="18">
        <v>351</v>
      </c>
      <c r="J25" s="19">
        <v>1796</v>
      </c>
      <c r="K25" s="18">
        <v>11</v>
      </c>
      <c r="L25" s="18">
        <v>3</v>
      </c>
      <c r="M25" s="18">
        <v>0</v>
      </c>
      <c r="N25" s="18">
        <v>47</v>
      </c>
      <c r="O25" s="18"/>
      <c r="P25" s="19">
        <v>11293</v>
      </c>
      <c r="Q25" s="19"/>
      <c r="R25" s="17"/>
      <c r="S25" s="17">
        <v>4055</v>
      </c>
    </row>
    <row r="26" spans="1:19" x14ac:dyDescent="0.2">
      <c r="A26" s="4" t="s">
        <v>9</v>
      </c>
      <c r="B26" s="10" t="s">
        <v>26</v>
      </c>
      <c r="C26" s="11" t="s">
        <v>35</v>
      </c>
      <c r="D26" s="22">
        <v>69</v>
      </c>
      <c r="E26" s="22">
        <v>386</v>
      </c>
      <c r="F26" s="23">
        <v>6766</v>
      </c>
      <c r="G26" s="22">
        <v>223</v>
      </c>
      <c r="H26" s="54">
        <v>7444</v>
      </c>
      <c r="I26" s="22">
        <v>0</v>
      </c>
      <c r="J26" s="22">
        <v>10</v>
      </c>
      <c r="K26" s="22">
        <v>4</v>
      </c>
      <c r="L26" s="22">
        <v>333</v>
      </c>
      <c r="M26" s="22">
        <v>0</v>
      </c>
      <c r="N26" s="22">
        <v>42</v>
      </c>
      <c r="O26" s="22"/>
      <c r="P26" s="23">
        <v>5423</v>
      </c>
      <c r="Q26" s="23"/>
      <c r="R26" s="24"/>
      <c r="S26" s="24">
        <v>7444</v>
      </c>
    </row>
    <row r="27" spans="1:19" x14ac:dyDescent="0.2">
      <c r="A27" s="2" t="s">
        <v>132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</row>
    <row r="28" spans="1:19" x14ac:dyDescent="0.2"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</row>
    <row r="29" spans="1:19" x14ac:dyDescent="0.2">
      <c r="D29" s="17"/>
      <c r="E29" s="17"/>
      <c r="F29" s="17"/>
      <c r="G29" s="17"/>
      <c r="H29" s="17">
        <v>45686</v>
      </c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>
        <v>45727</v>
      </c>
    </row>
    <row r="31" spans="1:19" x14ac:dyDescent="0.2">
      <c r="H31" s="16"/>
    </row>
  </sheetData>
  <mergeCells count="7">
    <mergeCell ref="P1:P2"/>
    <mergeCell ref="Q1:Q2"/>
    <mergeCell ref="O4:O5"/>
    <mergeCell ref="B1:B2"/>
    <mergeCell ref="C1:C2"/>
    <mergeCell ref="D1:H1"/>
    <mergeCell ref="I1:O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27"/>
  <sheetViews>
    <sheetView topLeftCell="A4" workbookViewId="0">
      <selection activeCell="H17" sqref="H17:H22"/>
    </sheetView>
  </sheetViews>
  <sheetFormatPr defaultColWidth="8.83203125" defaultRowHeight="12.75" x14ac:dyDescent="0.2"/>
  <cols>
    <col min="1" max="1" width="16.5" style="2" bestFit="1" customWidth="1"/>
    <col min="2" max="2" width="19.33203125" style="2" bestFit="1" customWidth="1"/>
    <col min="3" max="3" width="26.83203125" style="2" bestFit="1" customWidth="1"/>
    <col min="4" max="14" width="8.83203125" style="2"/>
    <col min="15" max="15" width="8.83203125" style="57"/>
    <col min="16" max="16384" width="8.83203125" style="2"/>
  </cols>
  <sheetData>
    <row r="1" spans="1:17" s="12" customFormat="1" ht="25.5" x14ac:dyDescent="0.2">
      <c r="A1" s="35"/>
      <c r="B1" s="25" t="s">
        <v>72</v>
      </c>
      <c r="C1" s="25" t="s">
        <v>73</v>
      </c>
      <c r="D1" s="171" t="s">
        <v>74</v>
      </c>
      <c r="E1" s="171"/>
      <c r="F1" s="171"/>
      <c r="G1" s="171"/>
      <c r="H1" s="171"/>
      <c r="I1" s="171" t="s">
        <v>75</v>
      </c>
      <c r="J1" s="171"/>
      <c r="K1" s="171"/>
      <c r="L1" s="171"/>
      <c r="M1" s="171"/>
      <c r="N1" s="171"/>
      <c r="O1" s="171"/>
      <c r="P1" s="13" t="s">
        <v>76</v>
      </c>
      <c r="Q1" s="5" t="s">
        <v>77</v>
      </c>
    </row>
    <row r="2" spans="1:17" s="12" customFormat="1" ht="38.25" x14ac:dyDescent="0.2">
      <c r="A2" s="33" t="s">
        <v>0</v>
      </c>
      <c r="B2" s="26"/>
      <c r="C2" s="26"/>
      <c r="D2" s="14" t="s">
        <v>78</v>
      </c>
      <c r="E2" s="14" t="s">
        <v>79</v>
      </c>
      <c r="F2" s="14" t="s">
        <v>80</v>
      </c>
      <c r="G2" s="14" t="s">
        <v>81</v>
      </c>
      <c r="H2" s="14" t="s">
        <v>82</v>
      </c>
      <c r="I2" s="15" t="s">
        <v>83</v>
      </c>
      <c r="J2" s="14" t="s">
        <v>84</v>
      </c>
      <c r="K2" s="14" t="s">
        <v>85</v>
      </c>
      <c r="L2" s="14" t="s">
        <v>86</v>
      </c>
      <c r="M2" s="14" t="s">
        <v>87</v>
      </c>
      <c r="N2" s="14" t="s">
        <v>88</v>
      </c>
      <c r="O2" s="74" t="s">
        <v>82</v>
      </c>
      <c r="P2" s="14" t="s">
        <v>82</v>
      </c>
      <c r="Q2" s="34"/>
    </row>
    <row r="3" spans="1:17" x14ac:dyDescent="0.2">
      <c r="A3" s="2" t="s">
        <v>10</v>
      </c>
      <c r="B3" s="8" t="s">
        <v>11</v>
      </c>
      <c r="C3" s="9" t="s">
        <v>12</v>
      </c>
      <c r="D3" s="27">
        <v>27</v>
      </c>
      <c r="E3" s="27">
        <v>25</v>
      </c>
      <c r="F3" s="27">
        <v>13</v>
      </c>
      <c r="G3" s="27">
        <v>6</v>
      </c>
      <c r="H3" s="27">
        <v>71</v>
      </c>
      <c r="I3" s="27">
        <v>0</v>
      </c>
      <c r="J3" s="27">
        <v>0</v>
      </c>
      <c r="K3" s="27">
        <v>1</v>
      </c>
      <c r="L3" s="27">
        <v>0</v>
      </c>
      <c r="M3" s="27">
        <v>0</v>
      </c>
      <c r="N3" s="27">
        <v>0</v>
      </c>
      <c r="O3" s="75">
        <v>1</v>
      </c>
      <c r="P3" s="27">
        <v>4</v>
      </c>
      <c r="Q3" s="27">
        <v>76</v>
      </c>
    </row>
    <row r="4" spans="1:17" x14ac:dyDescent="0.2">
      <c r="A4" s="2" t="s">
        <v>10</v>
      </c>
      <c r="B4" s="8" t="s">
        <v>11</v>
      </c>
      <c r="C4" s="9" t="s">
        <v>13</v>
      </c>
      <c r="D4" s="27">
        <v>0</v>
      </c>
      <c r="E4" s="27">
        <v>0</v>
      </c>
      <c r="F4" s="27">
        <v>0</v>
      </c>
      <c r="G4" s="27">
        <v>0</v>
      </c>
      <c r="H4" s="27">
        <v>0</v>
      </c>
      <c r="I4" s="27">
        <v>0</v>
      </c>
      <c r="J4" s="27">
        <v>0</v>
      </c>
      <c r="K4" s="27">
        <v>0</v>
      </c>
      <c r="L4" s="27">
        <v>0</v>
      </c>
      <c r="M4" s="27">
        <v>0</v>
      </c>
      <c r="N4" s="27">
        <v>0</v>
      </c>
      <c r="O4" s="75">
        <v>0</v>
      </c>
      <c r="P4" s="28">
        <v>2827</v>
      </c>
      <c r="Q4" s="28">
        <v>2827</v>
      </c>
    </row>
    <row r="5" spans="1:17" x14ac:dyDescent="0.2">
      <c r="A5" s="2" t="s">
        <v>10</v>
      </c>
      <c r="B5" s="8" t="s">
        <v>11</v>
      </c>
      <c r="C5" s="9" t="s">
        <v>14</v>
      </c>
      <c r="D5" s="27">
        <v>549</v>
      </c>
      <c r="E5" s="27">
        <v>93</v>
      </c>
      <c r="F5" s="27">
        <v>38</v>
      </c>
      <c r="G5" s="27">
        <v>151</v>
      </c>
      <c r="H5" s="27">
        <v>831</v>
      </c>
      <c r="I5" s="27">
        <v>0</v>
      </c>
      <c r="J5" s="27">
        <v>93</v>
      </c>
      <c r="K5" s="27">
        <v>9</v>
      </c>
      <c r="L5" s="27">
        <v>1</v>
      </c>
      <c r="M5" s="27">
        <v>0</v>
      </c>
      <c r="N5" s="27">
        <v>3</v>
      </c>
      <c r="O5" s="75">
        <v>106</v>
      </c>
      <c r="P5" s="28">
        <v>3491</v>
      </c>
      <c r="Q5" s="28">
        <v>4428</v>
      </c>
    </row>
    <row r="6" spans="1:17" x14ac:dyDescent="0.2">
      <c r="A6" s="2" t="s">
        <v>10</v>
      </c>
      <c r="B6" s="8" t="s">
        <v>11</v>
      </c>
      <c r="C6" s="9" t="s">
        <v>15</v>
      </c>
      <c r="D6" s="27">
        <v>3</v>
      </c>
      <c r="E6" s="28">
        <v>1170</v>
      </c>
      <c r="F6" s="27">
        <v>48</v>
      </c>
      <c r="G6" s="28">
        <v>1165</v>
      </c>
      <c r="H6" s="28">
        <v>2386</v>
      </c>
      <c r="I6" s="27">
        <v>268</v>
      </c>
      <c r="J6" s="27">
        <v>27</v>
      </c>
      <c r="K6" s="27">
        <v>74</v>
      </c>
      <c r="L6" s="27">
        <v>141</v>
      </c>
      <c r="M6" s="27">
        <v>41</v>
      </c>
      <c r="N6" s="27">
        <v>91</v>
      </c>
      <c r="O6" s="75">
        <v>642</v>
      </c>
      <c r="P6" s="28">
        <v>4178</v>
      </c>
      <c r="Q6" s="28">
        <v>7206</v>
      </c>
    </row>
    <row r="7" spans="1:17" x14ac:dyDescent="0.2">
      <c r="A7" s="2" t="s">
        <v>10</v>
      </c>
      <c r="B7" s="8" t="s">
        <v>11</v>
      </c>
      <c r="C7" s="9" t="s">
        <v>16</v>
      </c>
      <c r="D7" s="27">
        <v>0</v>
      </c>
      <c r="E7" s="27">
        <v>0</v>
      </c>
      <c r="F7" s="28">
        <v>1114</v>
      </c>
      <c r="G7" s="27">
        <v>602</v>
      </c>
      <c r="H7" s="28">
        <v>1716</v>
      </c>
      <c r="I7" s="28">
        <v>1155</v>
      </c>
      <c r="J7" s="27">
        <v>0</v>
      </c>
      <c r="K7" s="27">
        <v>0</v>
      </c>
      <c r="L7" s="27">
        <v>0</v>
      </c>
      <c r="M7" s="27">
        <v>38</v>
      </c>
      <c r="N7" s="27">
        <v>200</v>
      </c>
      <c r="O7" s="76">
        <v>1393</v>
      </c>
      <c r="P7" s="27">
        <v>236</v>
      </c>
      <c r="Q7" s="28">
        <v>3345</v>
      </c>
    </row>
    <row r="8" spans="1:17" x14ac:dyDescent="0.2">
      <c r="A8" s="2" t="s">
        <v>10</v>
      </c>
      <c r="B8" s="8" t="s">
        <v>11</v>
      </c>
      <c r="C8" s="9" t="s">
        <v>17</v>
      </c>
      <c r="D8" s="27">
        <v>302</v>
      </c>
      <c r="E8" s="27">
        <v>2</v>
      </c>
      <c r="F8" s="27">
        <v>0</v>
      </c>
      <c r="G8" s="27">
        <v>6</v>
      </c>
      <c r="H8" s="27">
        <v>310</v>
      </c>
      <c r="I8" s="27">
        <v>0</v>
      </c>
      <c r="J8" s="27">
        <v>119</v>
      </c>
      <c r="K8" s="27">
        <v>0</v>
      </c>
      <c r="L8" s="27">
        <v>0</v>
      </c>
      <c r="M8" s="27">
        <v>0</v>
      </c>
      <c r="N8" s="27">
        <v>0</v>
      </c>
      <c r="O8" s="75">
        <v>119</v>
      </c>
      <c r="P8" s="27">
        <v>484</v>
      </c>
      <c r="Q8" s="27">
        <v>913</v>
      </c>
    </row>
    <row r="9" spans="1:17" x14ac:dyDescent="0.2">
      <c r="A9" s="2" t="s">
        <v>10</v>
      </c>
      <c r="B9" s="8" t="s">
        <v>11</v>
      </c>
      <c r="C9" s="9" t="s">
        <v>18</v>
      </c>
      <c r="D9" s="27">
        <v>477</v>
      </c>
      <c r="E9" s="28">
        <v>2490</v>
      </c>
      <c r="F9" s="27">
        <v>248</v>
      </c>
      <c r="G9" s="27">
        <v>2</v>
      </c>
      <c r="H9" s="28">
        <v>3217</v>
      </c>
      <c r="I9" s="27">
        <v>0</v>
      </c>
      <c r="J9" s="27">
        <v>73</v>
      </c>
      <c r="K9" s="27">
        <v>70</v>
      </c>
      <c r="L9" s="27">
        <v>220</v>
      </c>
      <c r="M9" s="27">
        <v>0</v>
      </c>
      <c r="N9" s="27">
        <v>1</v>
      </c>
      <c r="O9" s="75">
        <v>364</v>
      </c>
      <c r="P9" s="28">
        <v>11740</v>
      </c>
      <c r="Q9" s="28">
        <v>15321</v>
      </c>
    </row>
    <row r="10" spans="1:17" x14ac:dyDescent="0.2">
      <c r="A10" s="2" t="s">
        <v>10</v>
      </c>
      <c r="B10" s="8" t="s">
        <v>11</v>
      </c>
      <c r="C10" s="9" t="s">
        <v>19</v>
      </c>
      <c r="D10" s="27">
        <v>155</v>
      </c>
      <c r="E10" s="27">
        <v>310</v>
      </c>
      <c r="F10" s="27">
        <v>69</v>
      </c>
      <c r="G10" s="27">
        <v>31</v>
      </c>
      <c r="H10" s="27">
        <v>565</v>
      </c>
      <c r="I10" s="27">
        <v>0</v>
      </c>
      <c r="J10" s="27">
        <v>19</v>
      </c>
      <c r="K10" s="27">
        <v>23</v>
      </c>
      <c r="L10" s="27">
        <v>0</v>
      </c>
      <c r="M10" s="27">
        <v>1</v>
      </c>
      <c r="N10" s="27">
        <v>0</v>
      </c>
      <c r="O10" s="75">
        <v>43</v>
      </c>
      <c r="P10" s="27">
        <v>29</v>
      </c>
      <c r="Q10" s="27">
        <v>637</v>
      </c>
    </row>
    <row r="11" spans="1:17" x14ac:dyDescent="0.2">
      <c r="A11" s="2" t="s">
        <v>4</v>
      </c>
      <c r="B11" s="8" t="s">
        <v>20</v>
      </c>
      <c r="C11" s="9" t="s">
        <v>21</v>
      </c>
      <c r="D11" s="27">
        <v>162</v>
      </c>
      <c r="E11" s="27">
        <v>142</v>
      </c>
      <c r="F11" s="27">
        <v>401</v>
      </c>
      <c r="G11" s="27">
        <v>11</v>
      </c>
      <c r="H11" s="27">
        <v>716</v>
      </c>
      <c r="I11" s="27">
        <v>0</v>
      </c>
      <c r="J11" s="27">
        <v>0</v>
      </c>
      <c r="K11" s="27">
        <v>3</v>
      </c>
      <c r="L11" s="27">
        <v>0</v>
      </c>
      <c r="M11" s="27">
        <v>0</v>
      </c>
      <c r="N11" s="27">
        <v>0</v>
      </c>
      <c r="O11" s="75">
        <v>3</v>
      </c>
      <c r="P11" s="28">
        <v>1937</v>
      </c>
      <c r="Q11" s="28">
        <v>2656</v>
      </c>
    </row>
    <row r="12" spans="1:17" x14ac:dyDescent="0.2">
      <c r="A12" s="2" t="s">
        <v>3</v>
      </c>
      <c r="B12" s="8" t="s">
        <v>20</v>
      </c>
      <c r="C12" s="9" t="s">
        <v>22</v>
      </c>
      <c r="D12" s="27">
        <v>862</v>
      </c>
      <c r="E12" s="27">
        <v>46</v>
      </c>
      <c r="F12" s="27">
        <v>15</v>
      </c>
      <c r="G12" s="27">
        <v>64</v>
      </c>
      <c r="H12" s="27">
        <v>987</v>
      </c>
      <c r="I12" s="27">
        <v>116</v>
      </c>
      <c r="J12" s="27">
        <v>90</v>
      </c>
      <c r="K12" s="27">
        <v>2</v>
      </c>
      <c r="L12" s="27">
        <v>159</v>
      </c>
      <c r="M12" s="27">
        <v>0</v>
      </c>
      <c r="N12" s="27">
        <v>1</v>
      </c>
      <c r="O12" s="75">
        <v>368</v>
      </c>
      <c r="P12" s="28">
        <v>2301</v>
      </c>
      <c r="Q12" s="28">
        <v>3656</v>
      </c>
    </row>
    <row r="13" spans="1:17" x14ac:dyDescent="0.2">
      <c r="A13" s="2" t="s">
        <v>1</v>
      </c>
      <c r="B13" s="8" t="s">
        <v>20</v>
      </c>
      <c r="C13" s="9" t="s">
        <v>23</v>
      </c>
      <c r="D13" s="27">
        <v>8</v>
      </c>
      <c r="E13" s="27">
        <v>0</v>
      </c>
      <c r="F13" s="27">
        <v>0</v>
      </c>
      <c r="G13" s="27">
        <v>2</v>
      </c>
      <c r="H13" s="27">
        <v>10</v>
      </c>
      <c r="I13" s="27">
        <v>62</v>
      </c>
      <c r="J13" s="27">
        <v>110</v>
      </c>
      <c r="K13" s="27">
        <v>0</v>
      </c>
      <c r="L13" s="27">
        <v>0</v>
      </c>
      <c r="M13" s="27">
        <v>0</v>
      </c>
      <c r="N13" s="27">
        <v>0</v>
      </c>
      <c r="O13" s="75">
        <v>172</v>
      </c>
      <c r="P13" s="28">
        <v>1908</v>
      </c>
      <c r="Q13" s="28">
        <v>2090</v>
      </c>
    </row>
    <row r="14" spans="1:17" x14ac:dyDescent="0.2">
      <c r="A14" s="2" t="s">
        <v>1</v>
      </c>
      <c r="B14" s="8" t="s">
        <v>20</v>
      </c>
      <c r="C14" s="9" t="s">
        <v>24</v>
      </c>
      <c r="D14" s="28">
        <v>1386</v>
      </c>
      <c r="E14" s="28">
        <v>2995</v>
      </c>
      <c r="F14" s="27">
        <v>91</v>
      </c>
      <c r="G14" s="27">
        <v>132</v>
      </c>
      <c r="H14" s="28">
        <v>4604</v>
      </c>
      <c r="I14" s="27">
        <v>0</v>
      </c>
      <c r="J14" s="27">
        <v>9</v>
      </c>
      <c r="K14" s="27">
        <v>10</v>
      </c>
      <c r="L14" s="27">
        <v>0</v>
      </c>
      <c r="M14" s="27">
        <v>0</v>
      </c>
      <c r="N14" s="27">
        <v>0</v>
      </c>
      <c r="O14" s="75">
        <v>19</v>
      </c>
      <c r="P14" s="28">
        <v>3799</v>
      </c>
      <c r="Q14" s="28">
        <v>8422</v>
      </c>
    </row>
    <row r="15" spans="1:17" x14ac:dyDescent="0.2">
      <c r="A15" s="2" t="s">
        <v>2</v>
      </c>
      <c r="B15" s="8" t="s">
        <v>20</v>
      </c>
      <c r="C15" s="9" t="s">
        <v>25</v>
      </c>
      <c r="D15" s="27">
        <v>0</v>
      </c>
      <c r="E15" s="27">
        <v>103</v>
      </c>
      <c r="F15" s="27">
        <v>20</v>
      </c>
      <c r="G15" s="28">
        <v>4562</v>
      </c>
      <c r="H15" s="28">
        <v>4685</v>
      </c>
      <c r="I15" s="27">
        <v>50</v>
      </c>
      <c r="J15" s="27">
        <v>0</v>
      </c>
      <c r="K15" s="28">
        <v>3029</v>
      </c>
      <c r="L15" s="27">
        <v>31</v>
      </c>
      <c r="M15" s="28">
        <v>2825</v>
      </c>
      <c r="N15" s="28">
        <v>1558</v>
      </c>
      <c r="O15" s="76">
        <v>7493</v>
      </c>
      <c r="P15" s="28">
        <v>2777</v>
      </c>
      <c r="Q15" s="28">
        <v>14955</v>
      </c>
    </row>
    <row r="16" spans="1:17" x14ac:dyDescent="0.2">
      <c r="A16" s="2" t="s">
        <v>5</v>
      </c>
      <c r="B16" s="8" t="s">
        <v>26</v>
      </c>
      <c r="C16" s="9" t="s">
        <v>27</v>
      </c>
      <c r="D16" s="27">
        <v>8</v>
      </c>
      <c r="E16" s="27">
        <v>0</v>
      </c>
      <c r="F16" s="27">
        <v>0</v>
      </c>
      <c r="G16" s="27">
        <v>0</v>
      </c>
      <c r="H16" s="27">
        <v>8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75">
        <v>0</v>
      </c>
      <c r="P16" s="27">
        <v>0</v>
      </c>
      <c r="Q16" s="27">
        <v>8</v>
      </c>
    </row>
    <row r="17" spans="1:17" x14ac:dyDescent="0.2">
      <c r="A17" s="2" t="s">
        <v>8</v>
      </c>
      <c r="B17" s="8" t="s">
        <v>26</v>
      </c>
      <c r="C17" s="9" t="s">
        <v>28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75">
        <v>0</v>
      </c>
      <c r="P17" s="28">
        <v>1129</v>
      </c>
      <c r="Q17" s="28">
        <v>1129</v>
      </c>
    </row>
    <row r="18" spans="1:17" x14ac:dyDescent="0.2">
      <c r="A18" s="2" t="s">
        <v>8</v>
      </c>
      <c r="B18" s="8" t="s">
        <v>26</v>
      </c>
      <c r="C18" s="9" t="s">
        <v>29</v>
      </c>
      <c r="D18" s="28">
        <v>2260</v>
      </c>
      <c r="E18" s="27">
        <v>18</v>
      </c>
      <c r="F18" s="27">
        <v>5</v>
      </c>
      <c r="G18" s="27">
        <v>61</v>
      </c>
      <c r="H18" s="28">
        <v>2344</v>
      </c>
      <c r="I18" s="27">
        <v>0</v>
      </c>
      <c r="J18" s="27">
        <v>18</v>
      </c>
      <c r="K18" s="27">
        <v>4</v>
      </c>
      <c r="L18" s="27">
        <v>0</v>
      </c>
      <c r="M18" s="27">
        <v>0</v>
      </c>
      <c r="N18" s="27">
        <v>13</v>
      </c>
      <c r="O18" s="75">
        <v>35</v>
      </c>
      <c r="P18" s="28">
        <v>5972</v>
      </c>
      <c r="Q18" s="28">
        <v>8351</v>
      </c>
    </row>
    <row r="19" spans="1:17" x14ac:dyDescent="0.2">
      <c r="A19" s="2" t="s">
        <v>8</v>
      </c>
      <c r="B19" s="8" t="s">
        <v>26</v>
      </c>
      <c r="C19" s="9" t="s">
        <v>30</v>
      </c>
      <c r="D19" s="27">
        <v>0</v>
      </c>
      <c r="E19" s="27">
        <v>6</v>
      </c>
      <c r="F19" s="27">
        <v>357</v>
      </c>
      <c r="G19" s="27">
        <v>0</v>
      </c>
      <c r="H19" s="27">
        <v>363</v>
      </c>
      <c r="I19" s="27">
        <v>0</v>
      </c>
      <c r="J19" s="27">
        <v>0</v>
      </c>
      <c r="K19" s="27">
        <v>1</v>
      </c>
      <c r="L19" s="27">
        <v>2</v>
      </c>
      <c r="M19" s="27">
        <v>0</v>
      </c>
      <c r="N19" s="27">
        <v>0</v>
      </c>
      <c r="O19" s="75">
        <v>3</v>
      </c>
      <c r="P19" s="27">
        <v>180</v>
      </c>
      <c r="Q19" s="27">
        <v>546</v>
      </c>
    </row>
    <row r="20" spans="1:17" x14ac:dyDescent="0.2">
      <c r="A20" s="2" t="s">
        <v>8</v>
      </c>
      <c r="B20" s="8" t="s">
        <v>26</v>
      </c>
      <c r="C20" s="9" t="s">
        <v>31</v>
      </c>
      <c r="D20" s="28">
        <v>2955</v>
      </c>
      <c r="E20" s="28">
        <v>1527</v>
      </c>
      <c r="F20" s="27">
        <v>724</v>
      </c>
      <c r="G20" s="28">
        <v>2693</v>
      </c>
      <c r="H20" s="28">
        <v>7899</v>
      </c>
      <c r="I20" s="27">
        <v>0</v>
      </c>
      <c r="J20" s="27">
        <v>358</v>
      </c>
      <c r="K20" s="27">
        <v>158</v>
      </c>
      <c r="L20" s="27">
        <v>31</v>
      </c>
      <c r="M20" s="27">
        <v>23</v>
      </c>
      <c r="N20" s="27">
        <v>525</v>
      </c>
      <c r="O20" s="76">
        <v>1095</v>
      </c>
      <c r="P20" s="28">
        <v>6814</v>
      </c>
      <c r="Q20" s="28">
        <v>15808</v>
      </c>
    </row>
    <row r="21" spans="1:17" x14ac:dyDescent="0.2">
      <c r="A21" s="2" t="s">
        <v>8</v>
      </c>
      <c r="B21" s="8" t="s">
        <v>26</v>
      </c>
      <c r="C21" s="9" t="s">
        <v>32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75">
        <v>0</v>
      </c>
      <c r="P21" s="27">
        <v>832</v>
      </c>
      <c r="Q21" s="27">
        <v>832</v>
      </c>
    </row>
    <row r="22" spans="1:17" x14ac:dyDescent="0.2">
      <c r="A22" s="2" t="s">
        <v>8</v>
      </c>
      <c r="B22" s="8" t="s">
        <v>26</v>
      </c>
      <c r="C22" s="9" t="s">
        <v>33</v>
      </c>
      <c r="D22" s="27">
        <v>0</v>
      </c>
      <c r="E22" s="28">
        <v>2885</v>
      </c>
      <c r="F22" s="27">
        <v>0</v>
      </c>
      <c r="G22" s="27">
        <v>0</v>
      </c>
      <c r="H22" s="28">
        <v>2885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75">
        <v>0</v>
      </c>
      <c r="P22" s="27">
        <v>0</v>
      </c>
      <c r="Q22" s="28">
        <v>2885</v>
      </c>
    </row>
    <row r="23" spans="1:17" x14ac:dyDescent="0.2">
      <c r="A23" s="2" t="s">
        <v>7</v>
      </c>
      <c r="B23" s="8" t="s">
        <v>26</v>
      </c>
      <c r="C23" s="9" t="s">
        <v>34</v>
      </c>
      <c r="D23" s="28">
        <v>3445</v>
      </c>
      <c r="E23" s="27">
        <v>134</v>
      </c>
      <c r="F23" s="27">
        <v>84</v>
      </c>
      <c r="G23" s="27">
        <v>398</v>
      </c>
      <c r="H23" s="28">
        <v>4061</v>
      </c>
      <c r="I23" s="27">
        <v>375</v>
      </c>
      <c r="J23" s="28">
        <v>2066</v>
      </c>
      <c r="K23" s="27">
        <v>6</v>
      </c>
      <c r="L23" s="27">
        <v>2</v>
      </c>
      <c r="M23" s="27">
        <v>0</v>
      </c>
      <c r="N23" s="27">
        <v>54</v>
      </c>
      <c r="O23" s="76">
        <v>2503</v>
      </c>
      <c r="P23" s="28">
        <v>11297</v>
      </c>
      <c r="Q23" s="28">
        <v>17861</v>
      </c>
    </row>
    <row r="24" spans="1:17" x14ac:dyDescent="0.2">
      <c r="A24" s="4" t="s">
        <v>9</v>
      </c>
      <c r="B24" s="10" t="s">
        <v>26</v>
      </c>
      <c r="C24" s="11" t="s">
        <v>35</v>
      </c>
      <c r="D24" s="29">
        <v>64</v>
      </c>
      <c r="E24" s="29">
        <v>419</v>
      </c>
      <c r="F24" s="30">
        <v>7217</v>
      </c>
      <c r="G24" s="29">
        <v>219</v>
      </c>
      <c r="H24" s="30">
        <v>7919</v>
      </c>
      <c r="I24" s="29">
        <v>0</v>
      </c>
      <c r="J24" s="29">
        <v>12</v>
      </c>
      <c r="K24" s="29">
        <v>6</v>
      </c>
      <c r="L24" s="29">
        <v>347</v>
      </c>
      <c r="M24" s="29">
        <v>0</v>
      </c>
      <c r="N24" s="29">
        <v>39</v>
      </c>
      <c r="O24" s="158">
        <v>404</v>
      </c>
      <c r="P24" s="30">
        <v>5207</v>
      </c>
      <c r="Q24" s="30">
        <v>13530</v>
      </c>
    </row>
    <row r="25" spans="1:17" x14ac:dyDescent="0.2">
      <c r="A25" s="2" t="s">
        <v>134</v>
      </c>
    </row>
    <row r="27" spans="1:17" x14ac:dyDescent="0.2">
      <c r="H27" s="16">
        <f>SUM(H3:H24)</f>
        <v>45577</v>
      </c>
    </row>
  </sheetData>
  <mergeCells count="2">
    <mergeCell ref="D1:H1"/>
    <mergeCell ref="I1:O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27"/>
  <sheetViews>
    <sheetView zoomScale="85" zoomScaleNormal="85" workbookViewId="0">
      <selection activeCell="D3" sqref="D3:Q24"/>
    </sheetView>
  </sheetViews>
  <sheetFormatPr defaultColWidth="11.5" defaultRowHeight="12.75" x14ac:dyDescent="0.2"/>
  <cols>
    <col min="1" max="7" width="11.5" style="2"/>
    <col min="8" max="8" width="11.5" style="57"/>
    <col min="9" max="16384" width="11.5" style="2"/>
  </cols>
  <sheetData>
    <row r="1" spans="1:18" s="12" customFormat="1" x14ac:dyDescent="0.2">
      <c r="A1" s="35"/>
      <c r="B1" s="169" t="s">
        <v>50</v>
      </c>
      <c r="C1" s="171" t="s">
        <v>49</v>
      </c>
      <c r="D1" s="171" t="s">
        <v>56</v>
      </c>
      <c r="E1" s="171"/>
      <c r="F1" s="171"/>
      <c r="G1" s="171"/>
      <c r="H1" s="171"/>
      <c r="I1" s="171" t="s">
        <v>57</v>
      </c>
      <c r="J1" s="171"/>
      <c r="K1" s="171"/>
      <c r="L1" s="171"/>
      <c r="M1" s="171"/>
      <c r="N1" s="171"/>
      <c r="O1" s="171"/>
      <c r="P1" s="169" t="s">
        <v>58</v>
      </c>
      <c r="Q1" s="171" t="s">
        <v>59</v>
      </c>
    </row>
    <row r="2" spans="1:18" s="12" customFormat="1" ht="38.25" x14ac:dyDescent="0.2">
      <c r="A2" s="33" t="s">
        <v>0</v>
      </c>
      <c r="B2" s="175"/>
      <c r="C2" s="174"/>
      <c r="D2" s="14" t="s">
        <v>60</v>
      </c>
      <c r="E2" s="14" t="s">
        <v>61</v>
      </c>
      <c r="F2" s="14" t="s">
        <v>62</v>
      </c>
      <c r="G2" s="14" t="s">
        <v>63</v>
      </c>
      <c r="H2" s="74" t="s">
        <v>64</v>
      </c>
      <c r="I2" s="15" t="s">
        <v>65</v>
      </c>
      <c r="J2" s="14" t="s">
        <v>66</v>
      </c>
      <c r="K2" s="14" t="s">
        <v>67</v>
      </c>
      <c r="L2" s="14" t="s">
        <v>68</v>
      </c>
      <c r="M2" s="14" t="s">
        <v>69</v>
      </c>
      <c r="N2" s="14" t="s">
        <v>70</v>
      </c>
      <c r="O2" s="14" t="s">
        <v>71</v>
      </c>
      <c r="P2" s="175"/>
      <c r="Q2" s="174"/>
    </row>
    <row r="3" spans="1:18" ht="51" x14ac:dyDescent="0.2">
      <c r="A3" s="31" t="s">
        <v>11</v>
      </c>
      <c r="B3" s="31" t="s">
        <v>11</v>
      </c>
      <c r="C3" s="31" t="s">
        <v>12</v>
      </c>
      <c r="D3" s="27">
        <v>29</v>
      </c>
      <c r="E3" s="27">
        <v>24</v>
      </c>
      <c r="F3" s="27">
        <v>12</v>
      </c>
      <c r="G3" s="27">
        <v>21</v>
      </c>
      <c r="H3" s="75">
        <v>86</v>
      </c>
      <c r="I3" s="27">
        <v>0</v>
      </c>
      <c r="J3" s="27">
        <v>0</v>
      </c>
      <c r="K3" s="27">
        <v>1</v>
      </c>
      <c r="L3" s="27">
        <v>0</v>
      </c>
      <c r="M3" s="27">
        <v>0</v>
      </c>
      <c r="N3" s="27">
        <v>0</v>
      </c>
      <c r="O3" s="27">
        <v>1</v>
      </c>
      <c r="P3" s="27">
        <v>5</v>
      </c>
      <c r="Q3" s="27">
        <v>92</v>
      </c>
    </row>
    <row r="4" spans="1:18" ht="51" x14ac:dyDescent="0.2">
      <c r="A4" s="31" t="s">
        <v>11</v>
      </c>
      <c r="B4" s="31" t="s">
        <v>11</v>
      </c>
      <c r="C4" s="31" t="s">
        <v>51</v>
      </c>
      <c r="D4" s="27">
        <v>0</v>
      </c>
      <c r="E4" s="27">
        <v>0</v>
      </c>
      <c r="F4" s="27">
        <v>0</v>
      </c>
      <c r="G4" s="27">
        <v>0</v>
      </c>
      <c r="H4" s="75">
        <v>0</v>
      </c>
      <c r="I4" s="27">
        <v>0</v>
      </c>
      <c r="J4" s="27">
        <v>0</v>
      </c>
      <c r="K4" s="27">
        <v>0</v>
      </c>
      <c r="L4" s="27">
        <v>0</v>
      </c>
      <c r="M4" s="27">
        <v>0</v>
      </c>
      <c r="N4" s="27">
        <v>0</v>
      </c>
      <c r="O4" s="27">
        <v>0</v>
      </c>
      <c r="P4" s="27">
        <v>69</v>
      </c>
      <c r="Q4" s="27">
        <v>69</v>
      </c>
    </row>
    <row r="5" spans="1:18" ht="38.25" x14ac:dyDescent="0.2">
      <c r="A5" s="31" t="s">
        <v>11</v>
      </c>
      <c r="B5" s="31" t="s">
        <v>11</v>
      </c>
      <c r="C5" s="31" t="s">
        <v>14</v>
      </c>
      <c r="D5" s="27">
        <v>708</v>
      </c>
      <c r="E5" s="27">
        <v>90</v>
      </c>
      <c r="F5" s="27">
        <v>41</v>
      </c>
      <c r="G5" s="27">
        <v>148</v>
      </c>
      <c r="H5" s="75">
        <v>987</v>
      </c>
      <c r="I5" s="27">
        <v>0</v>
      </c>
      <c r="J5" s="27">
        <v>115</v>
      </c>
      <c r="K5" s="27">
        <v>4</v>
      </c>
      <c r="L5" s="27">
        <v>1</v>
      </c>
      <c r="M5" s="27">
        <v>0</v>
      </c>
      <c r="N5" s="27">
        <v>3</v>
      </c>
      <c r="O5" s="27">
        <v>123</v>
      </c>
      <c r="P5" s="28">
        <v>3337</v>
      </c>
      <c r="Q5" s="28">
        <v>4447</v>
      </c>
    </row>
    <row r="6" spans="1:18" ht="38.25" x14ac:dyDescent="0.2">
      <c r="A6" s="31" t="s">
        <v>11</v>
      </c>
      <c r="B6" s="31" t="s">
        <v>11</v>
      </c>
      <c r="C6" s="31" t="s">
        <v>15</v>
      </c>
      <c r="D6" s="27">
        <v>5</v>
      </c>
      <c r="E6" s="28">
        <v>1199</v>
      </c>
      <c r="F6" s="27">
        <v>42</v>
      </c>
      <c r="G6" s="28">
        <v>1097</v>
      </c>
      <c r="H6" s="76">
        <v>2343</v>
      </c>
      <c r="I6" s="27">
        <v>280</v>
      </c>
      <c r="J6" s="27">
        <v>30</v>
      </c>
      <c r="K6" s="27">
        <v>91</v>
      </c>
      <c r="L6" s="27">
        <v>408</v>
      </c>
      <c r="M6" s="27">
        <v>41</v>
      </c>
      <c r="N6" s="27">
        <v>74</v>
      </c>
      <c r="O6" s="27">
        <v>924</v>
      </c>
      <c r="P6" s="28">
        <v>4771</v>
      </c>
      <c r="Q6" s="28">
        <v>8038</v>
      </c>
    </row>
    <row r="7" spans="1:18" ht="38.25" x14ac:dyDescent="0.2">
      <c r="A7" s="31" t="s">
        <v>11</v>
      </c>
      <c r="B7" s="31" t="s">
        <v>11</v>
      </c>
      <c r="C7" s="31" t="s">
        <v>52</v>
      </c>
      <c r="D7" s="27">
        <v>1</v>
      </c>
      <c r="E7" s="27">
        <v>0</v>
      </c>
      <c r="F7" s="28">
        <v>1123</v>
      </c>
      <c r="G7" s="27">
        <v>590</v>
      </c>
      <c r="H7" s="76">
        <v>1714</v>
      </c>
      <c r="I7" s="28">
        <v>1169</v>
      </c>
      <c r="J7" s="27">
        <v>0</v>
      </c>
      <c r="K7" s="27">
        <v>0</v>
      </c>
      <c r="L7" s="27">
        <v>1</v>
      </c>
      <c r="M7" s="27">
        <v>41</v>
      </c>
      <c r="N7" s="27">
        <v>192</v>
      </c>
      <c r="O7" s="28">
        <v>1403</v>
      </c>
      <c r="P7" s="27">
        <v>231</v>
      </c>
      <c r="Q7" s="28">
        <v>3348</v>
      </c>
    </row>
    <row r="8" spans="1:18" ht="38.25" x14ac:dyDescent="0.2">
      <c r="A8" s="31" t="s">
        <v>11</v>
      </c>
      <c r="B8" s="31" t="s">
        <v>11</v>
      </c>
      <c r="C8" s="31" t="s">
        <v>17</v>
      </c>
      <c r="D8" s="27">
        <v>287</v>
      </c>
      <c r="E8" s="27">
        <v>1</v>
      </c>
      <c r="F8" s="27">
        <v>0</v>
      </c>
      <c r="G8" s="27">
        <v>4</v>
      </c>
      <c r="H8" s="75">
        <v>292</v>
      </c>
      <c r="I8" s="27">
        <v>0</v>
      </c>
      <c r="J8" s="27">
        <v>34</v>
      </c>
      <c r="K8" s="27">
        <v>0</v>
      </c>
      <c r="L8" s="27">
        <v>0</v>
      </c>
      <c r="M8" s="27">
        <v>0</v>
      </c>
      <c r="N8" s="27">
        <v>0</v>
      </c>
      <c r="O8" s="27">
        <v>34</v>
      </c>
      <c r="P8" s="27">
        <v>560</v>
      </c>
      <c r="Q8" s="27">
        <v>886</v>
      </c>
    </row>
    <row r="9" spans="1:18" ht="51" x14ac:dyDescent="0.2">
      <c r="A9" s="31" t="s">
        <v>11</v>
      </c>
      <c r="B9" s="31" t="s">
        <v>11</v>
      </c>
      <c r="C9" s="31" t="s">
        <v>18</v>
      </c>
      <c r="D9" s="27">
        <v>450</v>
      </c>
      <c r="E9" s="28">
        <v>2505</v>
      </c>
      <c r="F9" s="27">
        <v>161</v>
      </c>
      <c r="G9" s="27">
        <v>2</v>
      </c>
      <c r="H9" s="76">
        <v>3118</v>
      </c>
      <c r="I9" s="27">
        <v>0</v>
      </c>
      <c r="J9" s="27">
        <v>79</v>
      </c>
      <c r="K9" s="27">
        <v>69</v>
      </c>
      <c r="L9" s="27">
        <v>8</v>
      </c>
      <c r="M9" s="27">
        <v>0</v>
      </c>
      <c r="N9" s="27">
        <v>1</v>
      </c>
      <c r="O9" s="27">
        <v>157</v>
      </c>
      <c r="P9" s="28">
        <v>11939</v>
      </c>
      <c r="Q9" s="28">
        <v>15214</v>
      </c>
    </row>
    <row r="10" spans="1:18" ht="38.25" x14ac:dyDescent="0.2">
      <c r="A10" s="31" t="s">
        <v>11</v>
      </c>
      <c r="B10" s="31" t="s">
        <v>11</v>
      </c>
      <c r="C10" s="31" t="s">
        <v>19</v>
      </c>
      <c r="D10" s="27">
        <v>146</v>
      </c>
      <c r="E10" s="27">
        <v>347</v>
      </c>
      <c r="F10" s="27">
        <v>54</v>
      </c>
      <c r="G10" s="27">
        <v>15</v>
      </c>
      <c r="H10" s="75">
        <v>562</v>
      </c>
      <c r="I10" s="27">
        <v>0</v>
      </c>
      <c r="J10" s="27">
        <v>19</v>
      </c>
      <c r="K10" s="27">
        <v>38</v>
      </c>
      <c r="L10" s="27">
        <v>0</v>
      </c>
      <c r="M10" s="27">
        <v>1</v>
      </c>
      <c r="N10" s="27">
        <v>0</v>
      </c>
      <c r="O10" s="27">
        <v>58</v>
      </c>
      <c r="P10" s="27">
        <v>27</v>
      </c>
      <c r="Q10" s="27">
        <v>647</v>
      </c>
      <c r="R10" s="16"/>
    </row>
    <row r="11" spans="1:18" ht="38.25" x14ac:dyDescent="0.2">
      <c r="A11" s="2" t="s">
        <v>4</v>
      </c>
      <c r="B11" s="31" t="s">
        <v>20</v>
      </c>
      <c r="C11" s="31" t="s">
        <v>21</v>
      </c>
      <c r="D11" s="27">
        <v>147</v>
      </c>
      <c r="E11" s="27">
        <v>139</v>
      </c>
      <c r="F11" s="27">
        <v>440</v>
      </c>
      <c r="G11" s="27">
        <v>11</v>
      </c>
      <c r="H11" s="75">
        <v>737</v>
      </c>
      <c r="I11" s="27">
        <v>0</v>
      </c>
      <c r="J11" s="27">
        <v>0</v>
      </c>
      <c r="K11" s="27">
        <v>2</v>
      </c>
      <c r="L11" s="27">
        <v>0</v>
      </c>
      <c r="M11" s="27">
        <v>0</v>
      </c>
      <c r="N11" s="27">
        <v>0</v>
      </c>
      <c r="O11" s="27">
        <v>2</v>
      </c>
      <c r="P11" s="28">
        <v>1948</v>
      </c>
      <c r="Q11" s="28">
        <v>2687</v>
      </c>
    </row>
    <row r="12" spans="1:18" ht="25.5" x14ac:dyDescent="0.2">
      <c r="A12" s="2" t="s">
        <v>3</v>
      </c>
      <c r="B12" s="31" t="s">
        <v>20</v>
      </c>
      <c r="C12" s="31" t="s">
        <v>22</v>
      </c>
      <c r="D12" s="27">
        <v>833</v>
      </c>
      <c r="E12" s="27">
        <v>50</v>
      </c>
      <c r="F12" s="27">
        <v>12</v>
      </c>
      <c r="G12" s="27">
        <v>63</v>
      </c>
      <c r="H12" s="75">
        <v>958</v>
      </c>
      <c r="I12" s="27">
        <v>111</v>
      </c>
      <c r="J12" s="27">
        <v>87</v>
      </c>
      <c r="K12" s="27">
        <v>1</v>
      </c>
      <c r="L12" s="27">
        <v>157</v>
      </c>
      <c r="M12" s="27">
        <v>0</v>
      </c>
      <c r="N12" s="27">
        <v>1</v>
      </c>
      <c r="O12" s="27">
        <v>357</v>
      </c>
      <c r="P12" s="28">
        <v>2230</v>
      </c>
      <c r="Q12" s="28">
        <v>3545</v>
      </c>
    </row>
    <row r="13" spans="1:18" ht="25.5" x14ac:dyDescent="0.2">
      <c r="A13" s="2" t="s">
        <v>1</v>
      </c>
      <c r="B13" s="31" t="s">
        <v>20</v>
      </c>
      <c r="C13" s="31" t="s">
        <v>23</v>
      </c>
      <c r="D13" s="27">
        <v>7</v>
      </c>
      <c r="E13" s="27">
        <v>0</v>
      </c>
      <c r="F13" s="27">
        <v>0</v>
      </c>
      <c r="G13" s="27">
        <v>3</v>
      </c>
      <c r="H13" s="75">
        <v>10</v>
      </c>
      <c r="I13" s="27">
        <v>79</v>
      </c>
      <c r="J13" s="27">
        <v>98</v>
      </c>
      <c r="K13" s="27">
        <v>0</v>
      </c>
      <c r="L13" s="27">
        <v>0</v>
      </c>
      <c r="M13" s="27">
        <v>0</v>
      </c>
      <c r="N13" s="27">
        <v>0</v>
      </c>
      <c r="O13" s="27">
        <v>177</v>
      </c>
      <c r="P13" s="28">
        <v>1821</v>
      </c>
      <c r="Q13" s="28">
        <v>2008</v>
      </c>
    </row>
    <row r="14" spans="1:18" ht="25.5" x14ac:dyDescent="0.2">
      <c r="A14" s="2" t="s">
        <v>1</v>
      </c>
      <c r="B14" s="31" t="s">
        <v>20</v>
      </c>
      <c r="C14" s="31" t="s">
        <v>24</v>
      </c>
      <c r="D14" s="28">
        <v>1370</v>
      </c>
      <c r="E14" s="28">
        <v>2967</v>
      </c>
      <c r="F14" s="27">
        <v>65</v>
      </c>
      <c r="G14" s="27">
        <v>126</v>
      </c>
      <c r="H14" s="76">
        <v>4528</v>
      </c>
      <c r="I14" s="27">
        <v>0</v>
      </c>
      <c r="J14" s="27">
        <v>12</v>
      </c>
      <c r="K14" s="27">
        <v>11</v>
      </c>
      <c r="L14" s="27">
        <v>0</v>
      </c>
      <c r="M14" s="27">
        <v>0</v>
      </c>
      <c r="N14" s="27">
        <v>0</v>
      </c>
      <c r="O14" s="27">
        <v>23</v>
      </c>
      <c r="P14" s="28">
        <v>3953</v>
      </c>
      <c r="Q14" s="28">
        <v>8504</v>
      </c>
    </row>
    <row r="15" spans="1:18" ht="38.25" x14ac:dyDescent="0.2">
      <c r="A15" s="2" t="s">
        <v>1</v>
      </c>
      <c r="B15" s="31" t="s">
        <v>20</v>
      </c>
      <c r="C15" s="31" t="s">
        <v>53</v>
      </c>
      <c r="D15" s="27">
        <v>301</v>
      </c>
      <c r="E15" s="27">
        <v>161</v>
      </c>
      <c r="F15" s="27">
        <v>0</v>
      </c>
      <c r="G15" s="27">
        <v>13</v>
      </c>
      <c r="H15" s="75">
        <v>475</v>
      </c>
      <c r="I15" s="27">
        <v>0</v>
      </c>
      <c r="J15" s="27">
        <v>3</v>
      </c>
      <c r="K15" s="27">
        <v>0</v>
      </c>
      <c r="L15" s="27">
        <v>0</v>
      </c>
      <c r="M15" s="27">
        <v>0</v>
      </c>
      <c r="N15" s="27">
        <v>0</v>
      </c>
      <c r="O15" s="27">
        <v>3</v>
      </c>
      <c r="P15" s="27">
        <v>403</v>
      </c>
      <c r="Q15" s="27">
        <v>881</v>
      </c>
    </row>
    <row r="16" spans="1:18" ht="25.5" x14ac:dyDescent="0.2">
      <c r="A16" s="2" t="s">
        <v>2</v>
      </c>
      <c r="B16" s="31" t="s">
        <v>20</v>
      </c>
      <c r="C16" s="31" t="s">
        <v>25</v>
      </c>
      <c r="D16" s="27">
        <v>0</v>
      </c>
      <c r="E16" s="27">
        <v>101</v>
      </c>
      <c r="F16" s="27">
        <v>25</v>
      </c>
      <c r="G16" s="28">
        <v>4277</v>
      </c>
      <c r="H16" s="76">
        <v>4403</v>
      </c>
      <c r="I16" s="27">
        <v>50</v>
      </c>
      <c r="J16" s="27">
        <v>0</v>
      </c>
      <c r="K16" s="28">
        <v>2611</v>
      </c>
      <c r="L16" s="27">
        <v>34</v>
      </c>
      <c r="M16" s="28">
        <v>2713</v>
      </c>
      <c r="N16" s="28">
        <v>1573</v>
      </c>
      <c r="O16" s="28">
        <v>6981</v>
      </c>
      <c r="P16" s="28">
        <v>3370</v>
      </c>
      <c r="Q16" s="28">
        <v>14754</v>
      </c>
    </row>
    <row r="17" spans="1:17" ht="25.5" x14ac:dyDescent="0.2">
      <c r="A17" s="2" t="s">
        <v>5</v>
      </c>
      <c r="B17" s="31" t="s">
        <v>26</v>
      </c>
      <c r="C17" s="31" t="s">
        <v>54</v>
      </c>
      <c r="D17" s="27">
        <v>19</v>
      </c>
      <c r="E17" s="27">
        <v>0</v>
      </c>
      <c r="F17" s="27">
        <v>0</v>
      </c>
      <c r="G17" s="27">
        <v>0</v>
      </c>
      <c r="H17" s="75">
        <v>19</v>
      </c>
      <c r="I17" s="27">
        <v>0</v>
      </c>
      <c r="J17" s="27">
        <v>15</v>
      </c>
      <c r="K17" s="27">
        <v>0</v>
      </c>
      <c r="L17" s="27">
        <v>0</v>
      </c>
      <c r="M17" s="27">
        <v>0</v>
      </c>
      <c r="N17" s="27">
        <v>0</v>
      </c>
      <c r="O17" s="27">
        <v>15</v>
      </c>
      <c r="P17" s="27">
        <v>38</v>
      </c>
      <c r="Q17" s="27">
        <v>72</v>
      </c>
    </row>
    <row r="18" spans="1:17" ht="38.25" x14ac:dyDescent="0.2">
      <c r="A18" s="2" t="s">
        <v>5</v>
      </c>
      <c r="B18" s="31" t="s">
        <v>26</v>
      </c>
      <c r="C18" s="31" t="s">
        <v>27</v>
      </c>
      <c r="D18" s="27">
        <v>13</v>
      </c>
      <c r="E18" s="27">
        <v>0</v>
      </c>
      <c r="F18" s="27">
        <v>0</v>
      </c>
      <c r="G18" s="27">
        <v>0</v>
      </c>
      <c r="H18" s="75">
        <v>13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13</v>
      </c>
    </row>
    <row r="19" spans="1:17" x14ac:dyDescent="0.2">
      <c r="A19" s="2" t="s">
        <v>8</v>
      </c>
      <c r="B19" s="31" t="s">
        <v>26</v>
      </c>
      <c r="C19" s="31" t="s">
        <v>29</v>
      </c>
      <c r="D19" s="28">
        <v>2214</v>
      </c>
      <c r="E19" s="27">
        <v>0</v>
      </c>
      <c r="F19" s="27">
        <v>2</v>
      </c>
      <c r="G19" s="27">
        <v>61</v>
      </c>
      <c r="H19" s="76">
        <v>2277</v>
      </c>
      <c r="I19" s="27">
        <v>0</v>
      </c>
      <c r="J19" s="27">
        <v>11</v>
      </c>
      <c r="K19" s="27">
        <v>4</v>
      </c>
      <c r="L19" s="27">
        <v>0</v>
      </c>
      <c r="M19" s="27">
        <v>0</v>
      </c>
      <c r="N19" s="27">
        <v>11</v>
      </c>
      <c r="O19" s="27">
        <v>26</v>
      </c>
      <c r="P19" s="28">
        <v>6172</v>
      </c>
      <c r="Q19" s="28">
        <v>8475</v>
      </c>
    </row>
    <row r="20" spans="1:17" ht="25.5" x14ac:dyDescent="0.2">
      <c r="A20" s="2" t="s">
        <v>8</v>
      </c>
      <c r="B20" s="31" t="s">
        <v>26</v>
      </c>
      <c r="C20" s="31" t="s">
        <v>30</v>
      </c>
      <c r="D20" s="27">
        <v>0</v>
      </c>
      <c r="E20" s="27">
        <v>7</v>
      </c>
      <c r="F20" s="27">
        <v>115</v>
      </c>
      <c r="G20" s="27">
        <v>0</v>
      </c>
      <c r="H20" s="75">
        <v>122</v>
      </c>
      <c r="I20" s="27">
        <v>0</v>
      </c>
      <c r="J20" s="27">
        <v>0</v>
      </c>
      <c r="K20" s="27">
        <v>1</v>
      </c>
      <c r="L20" s="27">
        <v>1</v>
      </c>
      <c r="M20" s="27">
        <v>0</v>
      </c>
      <c r="N20" s="27">
        <v>0</v>
      </c>
      <c r="O20" s="27">
        <v>2</v>
      </c>
      <c r="P20" s="27">
        <v>185</v>
      </c>
      <c r="Q20" s="27">
        <v>309</v>
      </c>
    </row>
    <row r="21" spans="1:17" x14ac:dyDescent="0.2">
      <c r="A21" s="2" t="s">
        <v>8</v>
      </c>
      <c r="B21" s="31" t="s">
        <v>26</v>
      </c>
      <c r="C21" s="31" t="s">
        <v>31</v>
      </c>
      <c r="D21" s="28">
        <v>2922</v>
      </c>
      <c r="E21" s="28">
        <v>1510</v>
      </c>
      <c r="F21" s="28">
        <v>1081</v>
      </c>
      <c r="G21" s="28">
        <v>2591</v>
      </c>
      <c r="H21" s="76">
        <v>8104</v>
      </c>
      <c r="I21" s="27">
        <v>0</v>
      </c>
      <c r="J21" s="27">
        <v>382</v>
      </c>
      <c r="K21" s="27">
        <v>151</v>
      </c>
      <c r="L21" s="27">
        <v>34</v>
      </c>
      <c r="M21" s="27">
        <v>19</v>
      </c>
      <c r="N21" s="27">
        <v>534</v>
      </c>
      <c r="O21" s="28">
        <v>1120</v>
      </c>
      <c r="P21" s="28">
        <v>9286</v>
      </c>
      <c r="Q21" s="28">
        <v>18510</v>
      </c>
    </row>
    <row r="22" spans="1:17" ht="25.5" x14ac:dyDescent="0.2">
      <c r="A22" s="2" t="s">
        <v>7</v>
      </c>
      <c r="B22" s="31" t="s">
        <v>26</v>
      </c>
      <c r="C22" s="31" t="s">
        <v>34</v>
      </c>
      <c r="D22" s="28">
        <v>3533</v>
      </c>
      <c r="E22" s="27">
        <v>125</v>
      </c>
      <c r="F22" s="27">
        <v>88</v>
      </c>
      <c r="G22" s="27">
        <v>380</v>
      </c>
      <c r="H22" s="76">
        <v>4126</v>
      </c>
      <c r="I22" s="27">
        <v>385</v>
      </c>
      <c r="J22" s="28">
        <v>2015</v>
      </c>
      <c r="K22" s="27">
        <v>6</v>
      </c>
      <c r="L22" s="27">
        <v>3</v>
      </c>
      <c r="M22" s="27">
        <v>0</v>
      </c>
      <c r="N22" s="27">
        <v>56</v>
      </c>
      <c r="O22" s="28">
        <v>2465</v>
      </c>
      <c r="P22" s="28">
        <v>12173</v>
      </c>
      <c r="Q22" s="28">
        <v>18764</v>
      </c>
    </row>
    <row r="23" spans="1:17" ht="38.25" x14ac:dyDescent="0.2">
      <c r="A23" s="2" t="s">
        <v>6</v>
      </c>
      <c r="B23" s="31" t="s">
        <v>26</v>
      </c>
      <c r="C23" s="31" t="s">
        <v>55</v>
      </c>
      <c r="D23" s="27">
        <v>0</v>
      </c>
      <c r="E23" s="27">
        <v>0</v>
      </c>
      <c r="F23" s="27">
        <v>0</v>
      </c>
      <c r="G23" s="27">
        <v>0</v>
      </c>
      <c r="H23" s="75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8">
        <v>1210</v>
      </c>
      <c r="Q23" s="28">
        <v>1210</v>
      </c>
    </row>
    <row r="24" spans="1:17" ht="38.25" x14ac:dyDescent="0.2">
      <c r="A24" s="4" t="s">
        <v>9</v>
      </c>
      <c r="B24" s="32" t="s">
        <v>26</v>
      </c>
      <c r="C24" s="32" t="s">
        <v>35</v>
      </c>
      <c r="D24" s="29">
        <v>67</v>
      </c>
      <c r="E24" s="29">
        <v>424</v>
      </c>
      <c r="F24" s="30">
        <v>6784</v>
      </c>
      <c r="G24" s="29">
        <v>190</v>
      </c>
      <c r="H24" s="77">
        <v>7465</v>
      </c>
      <c r="I24" s="29">
        <v>0</v>
      </c>
      <c r="J24" s="29">
        <v>10</v>
      </c>
      <c r="K24" s="29">
        <v>3</v>
      </c>
      <c r="L24" s="29">
        <v>362</v>
      </c>
      <c r="M24" s="29">
        <v>0</v>
      </c>
      <c r="N24" s="29">
        <v>39</v>
      </c>
      <c r="O24" s="29">
        <v>414</v>
      </c>
      <c r="P24" s="30">
        <v>6596</v>
      </c>
      <c r="Q24" s="30">
        <v>14475</v>
      </c>
    </row>
    <row r="25" spans="1:17" x14ac:dyDescent="0.2">
      <c r="A25" s="2" t="s">
        <v>133</v>
      </c>
    </row>
    <row r="27" spans="1:17" x14ac:dyDescent="0.2">
      <c r="H27" s="78">
        <f>SUM(H3:H24)</f>
        <v>42339</v>
      </c>
    </row>
  </sheetData>
  <mergeCells count="6">
    <mergeCell ref="Q1:Q2"/>
    <mergeCell ref="B1:B2"/>
    <mergeCell ref="C1:C2"/>
    <mergeCell ref="D1:H1"/>
    <mergeCell ref="I1:O1"/>
    <mergeCell ref="P1:P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C1C08-66DC-4E37-9C1B-7F67C6F341F9}">
  <dimension ref="A1:R27"/>
  <sheetViews>
    <sheetView zoomScale="85" zoomScaleNormal="85" workbookViewId="0">
      <selection activeCell="D13" sqref="D13:Q13"/>
    </sheetView>
  </sheetViews>
  <sheetFormatPr defaultColWidth="11.5" defaultRowHeight="12.75" x14ac:dyDescent="0.2"/>
  <cols>
    <col min="1" max="7" width="11.5" style="2"/>
    <col min="8" max="8" width="11.5" style="57"/>
    <col min="9" max="16384" width="11.5" style="2"/>
  </cols>
  <sheetData>
    <row r="1" spans="1:18" s="12" customFormat="1" x14ac:dyDescent="0.2">
      <c r="A1" s="35"/>
      <c r="B1" s="169" t="s">
        <v>50</v>
      </c>
      <c r="C1" s="171" t="s">
        <v>49</v>
      </c>
      <c r="D1" s="171" t="s">
        <v>56</v>
      </c>
      <c r="E1" s="171"/>
      <c r="F1" s="171"/>
      <c r="G1" s="171"/>
      <c r="H1" s="171"/>
      <c r="I1" s="171" t="s">
        <v>57</v>
      </c>
      <c r="J1" s="171"/>
      <c r="K1" s="171"/>
      <c r="L1" s="171"/>
      <c r="M1" s="171"/>
      <c r="N1" s="171"/>
      <c r="O1" s="171"/>
      <c r="P1" s="169" t="s">
        <v>58</v>
      </c>
      <c r="Q1" s="171" t="s">
        <v>59</v>
      </c>
    </row>
    <row r="2" spans="1:18" s="12" customFormat="1" ht="38.25" x14ac:dyDescent="0.2">
      <c r="A2" s="33" t="s">
        <v>0</v>
      </c>
      <c r="B2" s="175"/>
      <c r="C2" s="174"/>
      <c r="D2" s="157" t="s">
        <v>60</v>
      </c>
      <c r="E2" s="157" t="s">
        <v>61</v>
      </c>
      <c r="F2" s="157" t="s">
        <v>62</v>
      </c>
      <c r="G2" s="157" t="s">
        <v>63</v>
      </c>
      <c r="H2" s="74" t="s">
        <v>64</v>
      </c>
      <c r="I2" s="156" t="s">
        <v>65</v>
      </c>
      <c r="J2" s="157" t="s">
        <v>66</v>
      </c>
      <c r="K2" s="157" t="s">
        <v>67</v>
      </c>
      <c r="L2" s="157" t="s">
        <v>68</v>
      </c>
      <c r="M2" s="157" t="s">
        <v>69</v>
      </c>
      <c r="N2" s="157" t="s">
        <v>70</v>
      </c>
      <c r="O2" s="157" t="s">
        <v>71</v>
      </c>
      <c r="P2" s="175"/>
      <c r="Q2" s="174"/>
    </row>
    <row r="3" spans="1:18" ht="51" x14ac:dyDescent="0.2">
      <c r="A3" s="31" t="s">
        <v>11</v>
      </c>
      <c r="B3" s="31" t="s">
        <v>11</v>
      </c>
      <c r="C3" s="31" t="s">
        <v>12</v>
      </c>
      <c r="D3" s="27">
        <v>29</v>
      </c>
      <c r="E3" s="27">
        <v>24</v>
      </c>
      <c r="F3" s="27">
        <v>12</v>
      </c>
      <c r="G3" s="27">
        <v>21</v>
      </c>
      <c r="H3" s="75">
        <v>86</v>
      </c>
      <c r="I3" s="27">
        <v>0</v>
      </c>
      <c r="J3" s="27">
        <v>0</v>
      </c>
      <c r="K3" s="27">
        <v>1</v>
      </c>
      <c r="L3" s="27">
        <v>0</v>
      </c>
      <c r="M3" s="27">
        <v>0</v>
      </c>
      <c r="N3" s="27">
        <v>0</v>
      </c>
      <c r="O3" s="27">
        <v>1</v>
      </c>
      <c r="P3" s="27">
        <v>5</v>
      </c>
      <c r="Q3" s="27">
        <v>92</v>
      </c>
    </row>
    <row r="4" spans="1:18" ht="51" x14ac:dyDescent="0.2">
      <c r="A4" s="31" t="s">
        <v>11</v>
      </c>
      <c r="B4" s="31" t="s">
        <v>11</v>
      </c>
      <c r="C4" s="31" t="s">
        <v>51</v>
      </c>
      <c r="D4" s="27">
        <v>0</v>
      </c>
      <c r="E4" s="27">
        <v>0</v>
      </c>
      <c r="F4" s="27">
        <v>0</v>
      </c>
      <c r="G4" s="27">
        <v>0</v>
      </c>
      <c r="H4" s="75">
        <v>0</v>
      </c>
      <c r="I4" s="27">
        <v>0</v>
      </c>
      <c r="J4" s="27">
        <v>0</v>
      </c>
      <c r="K4" s="27">
        <v>0</v>
      </c>
      <c r="L4" s="27">
        <v>0</v>
      </c>
      <c r="M4" s="27">
        <v>0</v>
      </c>
      <c r="N4" s="27">
        <v>0</v>
      </c>
      <c r="O4" s="27">
        <v>0</v>
      </c>
      <c r="P4" s="27">
        <v>69</v>
      </c>
      <c r="Q4" s="27">
        <v>69</v>
      </c>
    </row>
    <row r="5" spans="1:18" ht="38.25" x14ac:dyDescent="0.2">
      <c r="A5" s="31" t="s">
        <v>11</v>
      </c>
      <c r="B5" s="31" t="s">
        <v>11</v>
      </c>
      <c r="C5" s="31" t="s">
        <v>14</v>
      </c>
      <c r="D5" s="27">
        <v>708</v>
      </c>
      <c r="E5" s="27">
        <v>90</v>
      </c>
      <c r="F5" s="27">
        <v>41</v>
      </c>
      <c r="G5" s="27">
        <v>148</v>
      </c>
      <c r="H5" s="75">
        <v>987</v>
      </c>
      <c r="I5" s="27">
        <v>0</v>
      </c>
      <c r="J5" s="27">
        <v>115</v>
      </c>
      <c r="K5" s="27">
        <v>4</v>
      </c>
      <c r="L5" s="27">
        <v>1</v>
      </c>
      <c r="M5" s="27">
        <v>0</v>
      </c>
      <c r="N5" s="27">
        <v>3</v>
      </c>
      <c r="O5" s="27">
        <v>123</v>
      </c>
      <c r="P5" s="28">
        <v>3337</v>
      </c>
      <c r="Q5" s="28">
        <v>4447</v>
      </c>
    </row>
    <row r="6" spans="1:18" ht="38.25" x14ac:dyDescent="0.2">
      <c r="A6" s="31" t="s">
        <v>11</v>
      </c>
      <c r="B6" s="31" t="s">
        <v>11</v>
      </c>
      <c r="C6" s="31" t="s">
        <v>15</v>
      </c>
      <c r="D6" s="27">
        <v>5</v>
      </c>
      <c r="E6" s="28">
        <v>1199</v>
      </c>
      <c r="F6" s="27">
        <v>42</v>
      </c>
      <c r="G6" s="28">
        <v>1097</v>
      </c>
      <c r="H6" s="76">
        <v>2343</v>
      </c>
      <c r="I6" s="27">
        <v>280</v>
      </c>
      <c r="J6" s="27">
        <v>30</v>
      </c>
      <c r="K6" s="27">
        <v>91</v>
      </c>
      <c r="L6" s="27">
        <v>408</v>
      </c>
      <c r="M6" s="27">
        <v>41</v>
      </c>
      <c r="N6" s="27">
        <v>74</v>
      </c>
      <c r="O6" s="27">
        <v>924</v>
      </c>
      <c r="P6" s="28">
        <v>4771</v>
      </c>
      <c r="Q6" s="28">
        <v>8038</v>
      </c>
    </row>
    <row r="7" spans="1:18" ht="38.25" x14ac:dyDescent="0.2">
      <c r="A7" s="31" t="s">
        <v>11</v>
      </c>
      <c r="B7" s="31" t="s">
        <v>11</v>
      </c>
      <c r="C7" s="31" t="s">
        <v>52</v>
      </c>
      <c r="D7" s="27">
        <v>1</v>
      </c>
      <c r="E7" s="27">
        <v>0</v>
      </c>
      <c r="F7" s="28">
        <v>1123</v>
      </c>
      <c r="G7" s="27">
        <v>590</v>
      </c>
      <c r="H7" s="76">
        <v>1714</v>
      </c>
      <c r="I7" s="28">
        <v>1169</v>
      </c>
      <c r="J7" s="27">
        <v>0</v>
      </c>
      <c r="K7" s="27">
        <v>0</v>
      </c>
      <c r="L7" s="27">
        <v>1</v>
      </c>
      <c r="M7" s="27">
        <v>41</v>
      </c>
      <c r="N7" s="27">
        <v>192</v>
      </c>
      <c r="O7" s="28">
        <v>1403</v>
      </c>
      <c r="P7" s="27">
        <v>231</v>
      </c>
      <c r="Q7" s="28">
        <v>3348</v>
      </c>
    </row>
    <row r="8" spans="1:18" ht="38.25" x14ac:dyDescent="0.2">
      <c r="A8" s="31" t="s">
        <v>11</v>
      </c>
      <c r="B8" s="31" t="s">
        <v>11</v>
      </c>
      <c r="C8" s="31" t="s">
        <v>17</v>
      </c>
      <c r="D8" s="27">
        <v>287</v>
      </c>
      <c r="E8" s="27">
        <v>1</v>
      </c>
      <c r="F8" s="27">
        <v>0</v>
      </c>
      <c r="G8" s="27">
        <v>4</v>
      </c>
      <c r="H8" s="75">
        <v>292</v>
      </c>
      <c r="I8" s="27">
        <v>0</v>
      </c>
      <c r="J8" s="27">
        <v>34</v>
      </c>
      <c r="K8" s="27">
        <v>0</v>
      </c>
      <c r="L8" s="27">
        <v>0</v>
      </c>
      <c r="M8" s="27">
        <v>0</v>
      </c>
      <c r="N8" s="27">
        <v>0</v>
      </c>
      <c r="O8" s="27">
        <v>34</v>
      </c>
      <c r="P8" s="27">
        <v>560</v>
      </c>
      <c r="Q8" s="27">
        <v>886</v>
      </c>
    </row>
    <row r="9" spans="1:18" ht="51" x14ac:dyDescent="0.2">
      <c r="A9" s="31" t="s">
        <v>11</v>
      </c>
      <c r="B9" s="31" t="s">
        <v>11</v>
      </c>
      <c r="C9" s="31" t="s">
        <v>18</v>
      </c>
      <c r="D9" s="27">
        <v>450</v>
      </c>
      <c r="E9" s="28">
        <v>2505</v>
      </c>
      <c r="F9" s="27">
        <v>161</v>
      </c>
      <c r="G9" s="27">
        <v>2</v>
      </c>
      <c r="H9" s="76">
        <v>3118</v>
      </c>
      <c r="I9" s="27">
        <v>0</v>
      </c>
      <c r="J9" s="27">
        <v>79</v>
      </c>
      <c r="K9" s="27">
        <v>69</v>
      </c>
      <c r="L9" s="27">
        <v>8</v>
      </c>
      <c r="M9" s="27">
        <v>0</v>
      </c>
      <c r="N9" s="27">
        <v>1</v>
      </c>
      <c r="O9" s="27">
        <v>157</v>
      </c>
      <c r="P9" s="28">
        <v>11939</v>
      </c>
      <c r="Q9" s="28">
        <v>15214</v>
      </c>
    </row>
    <row r="10" spans="1:18" ht="38.25" x14ac:dyDescent="0.2">
      <c r="A10" s="31" t="s">
        <v>11</v>
      </c>
      <c r="B10" s="31" t="s">
        <v>11</v>
      </c>
      <c r="C10" s="31" t="s">
        <v>19</v>
      </c>
      <c r="D10" s="27">
        <v>146</v>
      </c>
      <c r="E10" s="27">
        <v>347</v>
      </c>
      <c r="F10" s="27">
        <v>54</v>
      </c>
      <c r="G10" s="27">
        <v>15</v>
      </c>
      <c r="H10" s="75">
        <v>562</v>
      </c>
      <c r="I10" s="27">
        <v>0</v>
      </c>
      <c r="J10" s="27">
        <v>19</v>
      </c>
      <c r="K10" s="27">
        <v>38</v>
      </c>
      <c r="L10" s="27">
        <v>0</v>
      </c>
      <c r="M10" s="27">
        <v>1</v>
      </c>
      <c r="N10" s="27">
        <v>0</v>
      </c>
      <c r="O10" s="27">
        <v>58</v>
      </c>
      <c r="P10" s="27">
        <v>27</v>
      </c>
      <c r="Q10" s="27">
        <v>647</v>
      </c>
      <c r="R10" s="16"/>
    </row>
    <row r="11" spans="1:18" ht="38.25" x14ac:dyDescent="0.2">
      <c r="A11" s="2" t="s">
        <v>4</v>
      </c>
      <c r="B11" s="31" t="s">
        <v>20</v>
      </c>
      <c r="C11" s="31" t="s">
        <v>21</v>
      </c>
      <c r="D11" s="27">
        <v>147</v>
      </c>
      <c r="E11" s="27">
        <v>139</v>
      </c>
      <c r="F11" s="27">
        <v>440</v>
      </c>
      <c r="G11" s="27">
        <v>11</v>
      </c>
      <c r="H11" s="75">
        <v>737</v>
      </c>
      <c r="I11" s="27">
        <v>0</v>
      </c>
      <c r="J11" s="27">
        <v>0</v>
      </c>
      <c r="K11" s="27">
        <v>2</v>
      </c>
      <c r="L11" s="27">
        <v>0</v>
      </c>
      <c r="M11" s="27">
        <v>0</v>
      </c>
      <c r="N11" s="27">
        <v>0</v>
      </c>
      <c r="O11" s="27">
        <v>2</v>
      </c>
      <c r="P11" s="28">
        <v>1948</v>
      </c>
      <c r="Q11" s="28">
        <v>2687</v>
      </c>
    </row>
    <row r="12" spans="1:18" ht="25.5" x14ac:dyDescent="0.2">
      <c r="A12" s="2" t="s">
        <v>3</v>
      </c>
      <c r="B12" s="31" t="s">
        <v>20</v>
      </c>
      <c r="C12" s="31" t="s">
        <v>22</v>
      </c>
      <c r="D12" s="27">
        <v>833</v>
      </c>
      <c r="E12" s="27">
        <v>50</v>
      </c>
      <c r="F12" s="27">
        <v>12</v>
      </c>
      <c r="G12" s="27">
        <v>63</v>
      </c>
      <c r="H12" s="75">
        <v>958</v>
      </c>
      <c r="I12" s="27">
        <v>111</v>
      </c>
      <c r="J12" s="27">
        <v>87</v>
      </c>
      <c r="K12" s="27">
        <v>1</v>
      </c>
      <c r="L12" s="27">
        <v>157</v>
      </c>
      <c r="M12" s="27">
        <v>0</v>
      </c>
      <c r="N12" s="27">
        <v>1</v>
      </c>
      <c r="O12" s="27">
        <v>357</v>
      </c>
      <c r="P12" s="28">
        <v>2230</v>
      </c>
      <c r="Q12" s="28">
        <v>3545</v>
      </c>
    </row>
    <row r="13" spans="1:18" ht="25.5" x14ac:dyDescent="0.2">
      <c r="A13" s="2" t="s">
        <v>1</v>
      </c>
      <c r="B13" s="31" t="s">
        <v>20</v>
      </c>
      <c r="C13" s="31" t="s">
        <v>23</v>
      </c>
      <c r="D13" s="27">
        <v>7</v>
      </c>
      <c r="E13" s="27">
        <v>0</v>
      </c>
      <c r="F13" s="27">
        <v>0</v>
      </c>
      <c r="G13" s="27">
        <v>3</v>
      </c>
      <c r="H13" s="75">
        <v>10</v>
      </c>
      <c r="I13" s="27">
        <v>79</v>
      </c>
      <c r="J13" s="27">
        <v>98</v>
      </c>
      <c r="K13" s="27">
        <v>0</v>
      </c>
      <c r="L13" s="27">
        <v>0</v>
      </c>
      <c r="M13" s="27">
        <v>0</v>
      </c>
      <c r="N13" s="27">
        <v>0</v>
      </c>
      <c r="O13" s="27">
        <v>177</v>
      </c>
      <c r="P13" s="28">
        <v>1821</v>
      </c>
      <c r="Q13" s="28">
        <v>2008</v>
      </c>
    </row>
    <row r="14" spans="1:18" ht="25.5" x14ac:dyDescent="0.2">
      <c r="A14" s="2" t="s">
        <v>1</v>
      </c>
      <c r="B14" s="31" t="s">
        <v>20</v>
      </c>
      <c r="C14" s="31" t="s">
        <v>24</v>
      </c>
      <c r="D14" s="28">
        <v>1370</v>
      </c>
      <c r="E14" s="28">
        <v>2967</v>
      </c>
      <c r="F14" s="27">
        <v>65</v>
      </c>
      <c r="G14" s="27">
        <v>126</v>
      </c>
      <c r="H14" s="76">
        <v>4528</v>
      </c>
      <c r="I14" s="27">
        <v>0</v>
      </c>
      <c r="J14" s="27">
        <v>12</v>
      </c>
      <c r="K14" s="27">
        <v>11</v>
      </c>
      <c r="L14" s="27">
        <v>0</v>
      </c>
      <c r="M14" s="27">
        <v>0</v>
      </c>
      <c r="N14" s="27">
        <v>0</v>
      </c>
      <c r="O14" s="27">
        <v>23</v>
      </c>
      <c r="P14" s="28">
        <v>3953</v>
      </c>
      <c r="Q14" s="28">
        <v>8504</v>
      </c>
    </row>
    <row r="15" spans="1:18" ht="38.25" x14ac:dyDescent="0.2">
      <c r="A15" s="2" t="s">
        <v>1</v>
      </c>
      <c r="B15" s="31" t="s">
        <v>20</v>
      </c>
      <c r="C15" s="31" t="s">
        <v>53</v>
      </c>
      <c r="D15" s="27">
        <v>301</v>
      </c>
      <c r="E15" s="27">
        <v>161</v>
      </c>
      <c r="F15" s="27">
        <v>0</v>
      </c>
      <c r="G15" s="27">
        <v>13</v>
      </c>
      <c r="H15" s="75">
        <v>475</v>
      </c>
      <c r="I15" s="27">
        <v>0</v>
      </c>
      <c r="J15" s="27">
        <v>3</v>
      </c>
      <c r="K15" s="27">
        <v>0</v>
      </c>
      <c r="L15" s="27">
        <v>0</v>
      </c>
      <c r="M15" s="27">
        <v>0</v>
      </c>
      <c r="N15" s="27">
        <v>0</v>
      </c>
      <c r="O15" s="27">
        <v>3</v>
      </c>
      <c r="P15" s="27">
        <v>403</v>
      </c>
      <c r="Q15" s="27">
        <v>881</v>
      </c>
    </row>
    <row r="16" spans="1:18" ht="25.5" x14ac:dyDescent="0.2">
      <c r="A16" s="2" t="s">
        <v>2</v>
      </c>
      <c r="B16" s="31" t="s">
        <v>20</v>
      </c>
      <c r="C16" s="31" t="s">
        <v>25</v>
      </c>
      <c r="D16" s="27">
        <v>0</v>
      </c>
      <c r="E16" s="27">
        <v>101</v>
      </c>
      <c r="F16" s="27">
        <v>25</v>
      </c>
      <c r="G16" s="28">
        <v>4277</v>
      </c>
      <c r="H16" s="76">
        <v>4403</v>
      </c>
      <c r="I16" s="27">
        <v>50</v>
      </c>
      <c r="J16" s="27">
        <v>0</v>
      </c>
      <c r="K16" s="28">
        <v>2611</v>
      </c>
      <c r="L16" s="27">
        <v>34</v>
      </c>
      <c r="M16" s="28">
        <v>2713</v>
      </c>
      <c r="N16" s="28">
        <v>1573</v>
      </c>
      <c r="O16" s="28">
        <v>6981</v>
      </c>
      <c r="P16" s="28">
        <v>3370</v>
      </c>
      <c r="Q16" s="28">
        <v>14754</v>
      </c>
    </row>
    <row r="17" spans="1:17" ht="25.5" x14ac:dyDescent="0.2">
      <c r="A17" s="2" t="s">
        <v>5</v>
      </c>
      <c r="B17" s="31" t="s">
        <v>26</v>
      </c>
      <c r="C17" s="31" t="s">
        <v>54</v>
      </c>
      <c r="D17" s="27">
        <v>19</v>
      </c>
      <c r="E17" s="27">
        <v>0</v>
      </c>
      <c r="F17" s="27">
        <v>0</v>
      </c>
      <c r="G17" s="27">
        <v>0</v>
      </c>
      <c r="H17" s="75">
        <v>19</v>
      </c>
      <c r="I17" s="27">
        <v>0</v>
      </c>
      <c r="J17" s="27">
        <v>15</v>
      </c>
      <c r="K17" s="27">
        <v>0</v>
      </c>
      <c r="L17" s="27">
        <v>0</v>
      </c>
      <c r="M17" s="27">
        <v>0</v>
      </c>
      <c r="N17" s="27">
        <v>0</v>
      </c>
      <c r="O17" s="27">
        <v>15</v>
      </c>
      <c r="P17" s="27">
        <v>38</v>
      </c>
      <c r="Q17" s="27">
        <v>72</v>
      </c>
    </row>
    <row r="18" spans="1:17" ht="38.25" x14ac:dyDescent="0.2">
      <c r="A18" s="2" t="s">
        <v>5</v>
      </c>
      <c r="B18" s="31" t="s">
        <v>26</v>
      </c>
      <c r="C18" s="31" t="s">
        <v>27</v>
      </c>
      <c r="D18" s="27">
        <v>13</v>
      </c>
      <c r="E18" s="27">
        <v>0</v>
      </c>
      <c r="F18" s="27">
        <v>0</v>
      </c>
      <c r="G18" s="27">
        <v>0</v>
      </c>
      <c r="H18" s="75">
        <v>13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13</v>
      </c>
    </row>
    <row r="19" spans="1:17" x14ac:dyDescent="0.2">
      <c r="A19" s="2" t="s">
        <v>8</v>
      </c>
      <c r="B19" s="31" t="s">
        <v>26</v>
      </c>
      <c r="C19" s="31" t="s">
        <v>29</v>
      </c>
      <c r="D19" s="28">
        <v>2214</v>
      </c>
      <c r="E19" s="27">
        <v>0</v>
      </c>
      <c r="F19" s="27">
        <v>2</v>
      </c>
      <c r="G19" s="27">
        <v>61</v>
      </c>
      <c r="H19" s="76">
        <v>2277</v>
      </c>
      <c r="I19" s="27">
        <v>0</v>
      </c>
      <c r="J19" s="27">
        <v>11</v>
      </c>
      <c r="K19" s="27">
        <v>4</v>
      </c>
      <c r="L19" s="27">
        <v>0</v>
      </c>
      <c r="M19" s="27">
        <v>0</v>
      </c>
      <c r="N19" s="27">
        <v>11</v>
      </c>
      <c r="O19" s="27">
        <v>26</v>
      </c>
      <c r="P19" s="28">
        <v>6172</v>
      </c>
      <c r="Q19" s="28">
        <v>8475</v>
      </c>
    </row>
    <row r="20" spans="1:17" ht="25.5" x14ac:dyDescent="0.2">
      <c r="A20" s="2" t="s">
        <v>8</v>
      </c>
      <c r="B20" s="31" t="s">
        <v>26</v>
      </c>
      <c r="C20" s="31" t="s">
        <v>30</v>
      </c>
      <c r="D20" s="27">
        <v>0</v>
      </c>
      <c r="E20" s="27">
        <v>7</v>
      </c>
      <c r="F20" s="27">
        <v>115</v>
      </c>
      <c r="G20" s="27">
        <v>0</v>
      </c>
      <c r="H20" s="75">
        <v>122</v>
      </c>
      <c r="I20" s="27">
        <v>0</v>
      </c>
      <c r="J20" s="27">
        <v>0</v>
      </c>
      <c r="K20" s="27">
        <v>1</v>
      </c>
      <c r="L20" s="27">
        <v>1</v>
      </c>
      <c r="M20" s="27">
        <v>0</v>
      </c>
      <c r="N20" s="27">
        <v>0</v>
      </c>
      <c r="O20" s="27">
        <v>2</v>
      </c>
      <c r="P20" s="27">
        <v>185</v>
      </c>
      <c r="Q20" s="27">
        <v>309</v>
      </c>
    </row>
    <row r="21" spans="1:17" x14ac:dyDescent="0.2">
      <c r="A21" s="2" t="s">
        <v>8</v>
      </c>
      <c r="B21" s="31" t="s">
        <v>26</v>
      </c>
      <c r="C21" s="31" t="s">
        <v>31</v>
      </c>
      <c r="D21" s="28">
        <v>2922</v>
      </c>
      <c r="E21" s="28">
        <v>1510</v>
      </c>
      <c r="F21" s="28">
        <v>1081</v>
      </c>
      <c r="G21" s="28">
        <v>2591</v>
      </c>
      <c r="H21" s="76">
        <v>8104</v>
      </c>
      <c r="I21" s="27">
        <v>0</v>
      </c>
      <c r="J21" s="27">
        <v>382</v>
      </c>
      <c r="K21" s="27">
        <v>151</v>
      </c>
      <c r="L21" s="27">
        <v>34</v>
      </c>
      <c r="M21" s="27">
        <v>19</v>
      </c>
      <c r="N21" s="27">
        <v>534</v>
      </c>
      <c r="O21" s="28">
        <v>1120</v>
      </c>
      <c r="P21" s="28">
        <v>9286</v>
      </c>
      <c r="Q21" s="28">
        <v>18510</v>
      </c>
    </row>
    <row r="22" spans="1:17" ht="25.5" x14ac:dyDescent="0.2">
      <c r="A22" s="2" t="s">
        <v>7</v>
      </c>
      <c r="B22" s="31" t="s">
        <v>26</v>
      </c>
      <c r="C22" s="31" t="s">
        <v>34</v>
      </c>
      <c r="D22" s="28">
        <v>3533</v>
      </c>
      <c r="E22" s="27">
        <v>125</v>
      </c>
      <c r="F22" s="27">
        <v>88</v>
      </c>
      <c r="G22" s="27">
        <v>380</v>
      </c>
      <c r="H22" s="76">
        <v>4126</v>
      </c>
      <c r="I22" s="27">
        <v>385</v>
      </c>
      <c r="J22" s="28">
        <v>2015</v>
      </c>
      <c r="K22" s="27">
        <v>6</v>
      </c>
      <c r="L22" s="27">
        <v>3</v>
      </c>
      <c r="M22" s="27">
        <v>0</v>
      </c>
      <c r="N22" s="27">
        <v>56</v>
      </c>
      <c r="O22" s="28">
        <v>2465</v>
      </c>
      <c r="P22" s="28">
        <v>12173</v>
      </c>
      <c r="Q22" s="28">
        <v>18764</v>
      </c>
    </row>
    <row r="23" spans="1:17" ht="38.25" x14ac:dyDescent="0.2">
      <c r="A23" s="2" t="s">
        <v>6</v>
      </c>
      <c r="B23" s="31" t="s">
        <v>26</v>
      </c>
      <c r="C23" s="31" t="s">
        <v>55</v>
      </c>
      <c r="D23" s="27">
        <v>0</v>
      </c>
      <c r="E23" s="27">
        <v>0</v>
      </c>
      <c r="F23" s="27">
        <v>0</v>
      </c>
      <c r="G23" s="27">
        <v>0</v>
      </c>
      <c r="H23" s="75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8">
        <v>1210</v>
      </c>
      <c r="Q23" s="28">
        <v>1210</v>
      </c>
    </row>
    <row r="24" spans="1:17" ht="38.25" x14ac:dyDescent="0.2">
      <c r="A24" s="4" t="s">
        <v>9</v>
      </c>
      <c r="B24" s="32" t="s">
        <v>26</v>
      </c>
      <c r="C24" s="32" t="s">
        <v>35</v>
      </c>
      <c r="D24" s="29">
        <v>67</v>
      </c>
      <c r="E24" s="29">
        <v>424</v>
      </c>
      <c r="F24" s="30">
        <v>6784</v>
      </c>
      <c r="G24" s="29">
        <v>190</v>
      </c>
      <c r="H24" s="77">
        <v>7465</v>
      </c>
      <c r="I24" s="29">
        <v>0</v>
      </c>
      <c r="J24" s="29">
        <v>10</v>
      </c>
      <c r="K24" s="29">
        <v>3</v>
      </c>
      <c r="L24" s="29">
        <v>362</v>
      </c>
      <c r="M24" s="29">
        <v>0</v>
      </c>
      <c r="N24" s="29">
        <v>39</v>
      </c>
      <c r="O24" s="29">
        <v>414</v>
      </c>
      <c r="P24" s="30">
        <v>6596</v>
      </c>
      <c r="Q24" s="30">
        <v>14475</v>
      </c>
    </row>
    <row r="25" spans="1:17" x14ac:dyDescent="0.2">
      <c r="A25" s="2" t="s">
        <v>133</v>
      </c>
    </row>
    <row r="27" spans="1:17" x14ac:dyDescent="0.2">
      <c r="H27" s="78"/>
    </row>
  </sheetData>
  <mergeCells count="6">
    <mergeCell ref="Q1:Q2"/>
    <mergeCell ref="B1:B2"/>
    <mergeCell ref="C1:C2"/>
    <mergeCell ref="D1:H1"/>
    <mergeCell ref="I1:O1"/>
    <mergeCell ref="P1:P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18369-6AFC-4B3E-B559-716254DB2213}">
  <dimension ref="A1:R27"/>
  <sheetViews>
    <sheetView zoomScale="85" zoomScaleNormal="85" workbookViewId="0">
      <selection activeCell="A26" sqref="A26"/>
    </sheetView>
  </sheetViews>
  <sheetFormatPr defaultColWidth="11.5" defaultRowHeight="12.75" x14ac:dyDescent="0.2"/>
  <cols>
    <col min="1" max="7" width="11.5" style="2"/>
    <col min="8" max="8" width="11.5" style="57"/>
    <col min="9" max="16384" width="11.5" style="2"/>
  </cols>
  <sheetData>
    <row r="1" spans="1:18" s="12" customFormat="1" x14ac:dyDescent="0.2">
      <c r="A1" s="35"/>
      <c r="B1" s="169" t="s">
        <v>50</v>
      </c>
      <c r="C1" s="171" t="s">
        <v>49</v>
      </c>
      <c r="D1" s="171" t="s">
        <v>56</v>
      </c>
      <c r="E1" s="171"/>
      <c r="F1" s="171"/>
      <c r="G1" s="171"/>
      <c r="H1" s="171"/>
      <c r="I1" s="171" t="s">
        <v>57</v>
      </c>
      <c r="J1" s="171"/>
      <c r="K1" s="171"/>
      <c r="L1" s="171"/>
      <c r="M1" s="171"/>
      <c r="N1" s="171"/>
      <c r="O1" s="171"/>
      <c r="P1" s="169" t="s">
        <v>58</v>
      </c>
      <c r="Q1" s="171" t="s">
        <v>59</v>
      </c>
    </row>
    <row r="2" spans="1:18" s="12" customFormat="1" ht="38.25" x14ac:dyDescent="0.2">
      <c r="A2" s="33" t="s">
        <v>0</v>
      </c>
      <c r="B2" s="175"/>
      <c r="C2" s="174"/>
      <c r="D2" s="157" t="s">
        <v>60</v>
      </c>
      <c r="E2" s="157" t="s">
        <v>61</v>
      </c>
      <c r="F2" s="157" t="s">
        <v>62</v>
      </c>
      <c r="G2" s="157" t="s">
        <v>63</v>
      </c>
      <c r="H2" s="74" t="s">
        <v>64</v>
      </c>
      <c r="I2" s="156" t="s">
        <v>65</v>
      </c>
      <c r="J2" s="157" t="s">
        <v>66</v>
      </c>
      <c r="K2" s="157" t="s">
        <v>67</v>
      </c>
      <c r="L2" s="157" t="s">
        <v>68</v>
      </c>
      <c r="M2" s="157" t="s">
        <v>69</v>
      </c>
      <c r="N2" s="157" t="s">
        <v>70</v>
      </c>
      <c r="O2" s="157" t="s">
        <v>71</v>
      </c>
      <c r="P2" s="175"/>
      <c r="Q2" s="174"/>
    </row>
    <row r="3" spans="1:18" ht="51" x14ac:dyDescent="0.2">
      <c r="A3" s="31" t="s">
        <v>11</v>
      </c>
      <c r="B3" s="31" t="s">
        <v>11</v>
      </c>
      <c r="C3" s="31" t="s">
        <v>12</v>
      </c>
      <c r="D3" s="27"/>
      <c r="E3" s="27"/>
      <c r="F3" s="27"/>
      <c r="G3" s="27"/>
      <c r="H3" s="75"/>
      <c r="I3" s="27"/>
      <c r="J3" s="27"/>
      <c r="K3" s="27"/>
      <c r="L3" s="27"/>
      <c r="M3" s="27"/>
      <c r="N3" s="27"/>
      <c r="O3" s="27"/>
      <c r="P3" s="27"/>
      <c r="Q3" s="27"/>
    </row>
    <row r="4" spans="1:18" ht="51" x14ac:dyDescent="0.2">
      <c r="A4" s="31" t="s">
        <v>11</v>
      </c>
      <c r="B4" s="31" t="s">
        <v>11</v>
      </c>
      <c r="C4" s="31" t="s">
        <v>51</v>
      </c>
      <c r="D4" s="27"/>
      <c r="E4" s="27"/>
      <c r="F4" s="27"/>
      <c r="G4" s="27"/>
      <c r="H4" s="75"/>
      <c r="I4" s="27"/>
      <c r="J4" s="27"/>
      <c r="K4" s="27"/>
      <c r="L4" s="27"/>
      <c r="M4" s="27"/>
      <c r="N4" s="27"/>
      <c r="O4" s="27"/>
      <c r="P4" s="27"/>
      <c r="Q4" s="27"/>
    </row>
    <row r="5" spans="1:18" ht="38.25" x14ac:dyDescent="0.2">
      <c r="A5" s="31" t="s">
        <v>11</v>
      </c>
      <c r="B5" s="31" t="s">
        <v>11</v>
      </c>
      <c r="C5" s="31" t="s">
        <v>14</v>
      </c>
      <c r="D5" s="27"/>
      <c r="E5" s="27"/>
      <c r="F5" s="27"/>
      <c r="G5" s="27"/>
      <c r="H5" s="75"/>
      <c r="I5" s="27"/>
      <c r="J5" s="27"/>
      <c r="K5" s="27"/>
      <c r="L5" s="27"/>
      <c r="M5" s="27"/>
      <c r="N5" s="27"/>
      <c r="O5" s="27"/>
      <c r="P5" s="28"/>
      <c r="Q5" s="28"/>
    </row>
    <row r="6" spans="1:18" ht="38.25" x14ac:dyDescent="0.2">
      <c r="A6" s="31" t="s">
        <v>11</v>
      </c>
      <c r="B6" s="31" t="s">
        <v>11</v>
      </c>
      <c r="C6" s="31" t="s">
        <v>15</v>
      </c>
      <c r="D6" s="27"/>
      <c r="E6" s="28"/>
      <c r="F6" s="27"/>
      <c r="G6" s="28"/>
      <c r="H6" s="76"/>
      <c r="I6" s="27"/>
      <c r="J6" s="27"/>
      <c r="K6" s="27"/>
      <c r="L6" s="27"/>
      <c r="M6" s="27"/>
      <c r="N6" s="27"/>
      <c r="O6" s="27"/>
      <c r="P6" s="28"/>
      <c r="Q6" s="28"/>
    </row>
    <row r="7" spans="1:18" ht="38.25" x14ac:dyDescent="0.2">
      <c r="A7" s="31" t="s">
        <v>11</v>
      </c>
      <c r="B7" s="31" t="s">
        <v>11</v>
      </c>
      <c r="C7" s="31" t="s">
        <v>52</v>
      </c>
      <c r="D7" s="27"/>
      <c r="E7" s="27"/>
      <c r="F7" s="28"/>
      <c r="G7" s="27"/>
      <c r="H7" s="76"/>
      <c r="I7" s="28"/>
      <c r="J7" s="27"/>
      <c r="K7" s="27"/>
      <c r="L7" s="27"/>
      <c r="M7" s="27"/>
      <c r="N7" s="27"/>
      <c r="O7" s="28"/>
      <c r="P7" s="27"/>
      <c r="Q7" s="28"/>
    </row>
    <row r="8" spans="1:18" ht="38.25" x14ac:dyDescent="0.2">
      <c r="A8" s="31" t="s">
        <v>11</v>
      </c>
      <c r="B8" s="31" t="s">
        <v>11</v>
      </c>
      <c r="C8" s="31" t="s">
        <v>17</v>
      </c>
      <c r="D8" s="27"/>
      <c r="E8" s="27"/>
      <c r="F8" s="27"/>
      <c r="G8" s="27"/>
      <c r="H8" s="75"/>
      <c r="I8" s="27"/>
      <c r="J8" s="27"/>
      <c r="K8" s="27"/>
      <c r="L8" s="27"/>
      <c r="M8" s="27"/>
      <c r="N8" s="27"/>
      <c r="O8" s="27"/>
      <c r="P8" s="27"/>
      <c r="Q8" s="27"/>
    </row>
    <row r="9" spans="1:18" ht="51" x14ac:dyDescent="0.2">
      <c r="A9" s="31" t="s">
        <v>11</v>
      </c>
      <c r="B9" s="31" t="s">
        <v>11</v>
      </c>
      <c r="C9" s="31" t="s">
        <v>18</v>
      </c>
      <c r="D9" s="27"/>
      <c r="E9" s="28"/>
      <c r="F9" s="27"/>
      <c r="G9" s="27"/>
      <c r="H9" s="76"/>
      <c r="I9" s="27"/>
      <c r="J9" s="27"/>
      <c r="K9" s="27"/>
      <c r="L9" s="27"/>
      <c r="M9" s="27"/>
      <c r="N9" s="27"/>
      <c r="O9" s="27"/>
      <c r="P9" s="28"/>
      <c r="Q9" s="28"/>
    </row>
    <row r="10" spans="1:18" ht="38.25" x14ac:dyDescent="0.2">
      <c r="A10" s="31" t="s">
        <v>11</v>
      </c>
      <c r="B10" s="31" t="s">
        <v>11</v>
      </c>
      <c r="C10" s="31" t="s">
        <v>19</v>
      </c>
      <c r="D10" s="27"/>
      <c r="E10" s="27"/>
      <c r="F10" s="27"/>
      <c r="G10" s="27"/>
      <c r="H10" s="75"/>
      <c r="I10" s="27"/>
      <c r="J10" s="27"/>
      <c r="K10" s="27"/>
      <c r="L10" s="27"/>
      <c r="M10" s="27"/>
      <c r="N10" s="27"/>
      <c r="O10" s="27"/>
      <c r="P10" s="27"/>
      <c r="Q10" s="27"/>
      <c r="R10" s="16"/>
    </row>
    <row r="11" spans="1:18" ht="38.25" x14ac:dyDescent="0.2">
      <c r="A11" s="2" t="s">
        <v>4</v>
      </c>
      <c r="B11" s="31" t="s">
        <v>20</v>
      </c>
      <c r="C11" s="31" t="s">
        <v>21</v>
      </c>
      <c r="D11" s="27"/>
      <c r="E11" s="27"/>
      <c r="F11" s="27"/>
      <c r="G11" s="27"/>
      <c r="H11" s="75"/>
      <c r="I11" s="27"/>
      <c r="J11" s="27"/>
      <c r="K11" s="27"/>
      <c r="L11" s="27"/>
      <c r="M11" s="27"/>
      <c r="N11" s="27"/>
      <c r="O11" s="27"/>
      <c r="P11" s="28"/>
      <c r="Q11" s="28"/>
    </row>
    <row r="12" spans="1:18" ht="25.5" x14ac:dyDescent="0.2">
      <c r="A12" s="2" t="s">
        <v>3</v>
      </c>
      <c r="B12" s="31" t="s">
        <v>20</v>
      </c>
      <c r="C12" s="31" t="s">
        <v>22</v>
      </c>
      <c r="D12" s="27"/>
      <c r="E12" s="27"/>
      <c r="F12" s="27"/>
      <c r="G12" s="27"/>
      <c r="H12" s="75"/>
      <c r="I12" s="27"/>
      <c r="J12" s="27"/>
      <c r="K12" s="27"/>
      <c r="L12" s="27"/>
      <c r="M12" s="27"/>
      <c r="N12" s="27"/>
      <c r="O12" s="27"/>
      <c r="P12" s="28"/>
      <c r="Q12" s="28"/>
    </row>
    <row r="13" spans="1:18" ht="25.5" x14ac:dyDescent="0.2">
      <c r="A13" s="2" t="s">
        <v>1</v>
      </c>
      <c r="B13" s="31" t="s">
        <v>20</v>
      </c>
      <c r="C13" s="31" t="s">
        <v>23</v>
      </c>
      <c r="D13" s="27"/>
      <c r="E13" s="27"/>
      <c r="F13" s="27"/>
      <c r="G13" s="27"/>
      <c r="H13" s="75"/>
      <c r="I13" s="27"/>
      <c r="J13" s="27"/>
      <c r="K13" s="27"/>
      <c r="L13" s="27"/>
      <c r="M13" s="27"/>
      <c r="N13" s="27"/>
      <c r="O13" s="27"/>
      <c r="P13" s="28"/>
      <c r="Q13" s="28"/>
    </row>
    <row r="14" spans="1:18" ht="25.5" x14ac:dyDescent="0.2">
      <c r="A14" s="2" t="s">
        <v>1</v>
      </c>
      <c r="B14" s="31" t="s">
        <v>20</v>
      </c>
      <c r="C14" s="31" t="s">
        <v>24</v>
      </c>
      <c r="D14" s="28"/>
      <c r="E14" s="28"/>
      <c r="F14" s="27"/>
      <c r="G14" s="27"/>
      <c r="H14" s="76"/>
      <c r="I14" s="27"/>
      <c r="J14" s="27"/>
      <c r="K14" s="27"/>
      <c r="L14" s="27"/>
      <c r="M14" s="27"/>
      <c r="N14" s="27"/>
      <c r="O14" s="27"/>
      <c r="P14" s="28"/>
      <c r="Q14" s="28"/>
    </row>
    <row r="15" spans="1:18" ht="38.25" x14ac:dyDescent="0.2">
      <c r="A15" s="2" t="s">
        <v>1</v>
      </c>
      <c r="B15" s="31" t="s">
        <v>20</v>
      </c>
      <c r="C15" s="31" t="s">
        <v>53</v>
      </c>
      <c r="D15" s="27"/>
      <c r="E15" s="27"/>
      <c r="F15" s="27"/>
      <c r="G15" s="27"/>
      <c r="H15" s="75"/>
      <c r="I15" s="27"/>
      <c r="J15" s="27"/>
      <c r="K15" s="27"/>
      <c r="L15" s="27"/>
      <c r="M15" s="27"/>
      <c r="N15" s="27"/>
      <c r="O15" s="27"/>
      <c r="P15" s="27"/>
      <c r="Q15" s="27"/>
    </row>
    <row r="16" spans="1:18" ht="25.5" x14ac:dyDescent="0.2">
      <c r="A16" s="2" t="s">
        <v>2</v>
      </c>
      <c r="B16" s="31" t="s">
        <v>20</v>
      </c>
      <c r="C16" s="31" t="s">
        <v>25</v>
      </c>
      <c r="D16" s="27"/>
      <c r="E16" s="27"/>
      <c r="F16" s="27"/>
      <c r="G16" s="28"/>
      <c r="H16" s="76"/>
      <c r="I16" s="27"/>
      <c r="J16" s="27"/>
      <c r="K16" s="28"/>
      <c r="L16" s="27"/>
      <c r="M16" s="28"/>
      <c r="N16" s="28"/>
      <c r="O16" s="28"/>
      <c r="P16" s="28"/>
      <c r="Q16" s="28"/>
    </row>
    <row r="17" spans="1:17" ht="25.5" x14ac:dyDescent="0.2">
      <c r="A17" s="2" t="s">
        <v>5</v>
      </c>
      <c r="B17" s="31" t="s">
        <v>26</v>
      </c>
      <c r="C17" s="31" t="s">
        <v>54</v>
      </c>
      <c r="D17" s="27"/>
      <c r="E17" s="27"/>
      <c r="F17" s="27"/>
      <c r="G17" s="27"/>
      <c r="H17" s="75"/>
      <c r="I17" s="27"/>
      <c r="J17" s="27"/>
      <c r="K17" s="27"/>
      <c r="L17" s="27"/>
      <c r="M17" s="27"/>
      <c r="N17" s="27"/>
      <c r="O17" s="27"/>
      <c r="P17" s="27"/>
      <c r="Q17" s="27"/>
    </row>
    <row r="18" spans="1:17" ht="38.25" x14ac:dyDescent="0.2">
      <c r="A18" s="2" t="s">
        <v>5</v>
      </c>
      <c r="B18" s="31" t="s">
        <v>26</v>
      </c>
      <c r="C18" s="31" t="s">
        <v>27</v>
      </c>
      <c r="D18" s="27"/>
      <c r="E18" s="27"/>
      <c r="F18" s="27"/>
      <c r="G18" s="27"/>
      <c r="H18" s="75"/>
      <c r="I18" s="27"/>
      <c r="J18" s="27"/>
      <c r="K18" s="27"/>
      <c r="L18" s="27"/>
      <c r="M18" s="27"/>
      <c r="N18" s="27"/>
      <c r="O18" s="27"/>
      <c r="P18" s="27"/>
      <c r="Q18" s="27"/>
    </row>
    <row r="19" spans="1:17" x14ac:dyDescent="0.2">
      <c r="A19" s="2" t="s">
        <v>8</v>
      </c>
      <c r="B19" s="31" t="s">
        <v>26</v>
      </c>
      <c r="C19" s="31" t="s">
        <v>29</v>
      </c>
      <c r="D19" s="28"/>
      <c r="E19" s="27"/>
      <c r="F19" s="27"/>
      <c r="G19" s="27"/>
      <c r="H19" s="76"/>
      <c r="I19" s="27"/>
      <c r="J19" s="27"/>
      <c r="K19" s="27"/>
      <c r="L19" s="27"/>
      <c r="M19" s="27"/>
      <c r="N19" s="27"/>
      <c r="O19" s="27"/>
      <c r="P19" s="28"/>
      <c r="Q19" s="28"/>
    </row>
    <row r="20" spans="1:17" ht="25.5" x14ac:dyDescent="0.2">
      <c r="A20" s="2" t="s">
        <v>8</v>
      </c>
      <c r="B20" s="31" t="s">
        <v>26</v>
      </c>
      <c r="C20" s="31" t="s">
        <v>30</v>
      </c>
      <c r="D20" s="27"/>
      <c r="E20" s="27"/>
      <c r="F20" s="27"/>
      <c r="G20" s="27"/>
      <c r="H20" s="75"/>
      <c r="I20" s="27"/>
      <c r="J20" s="27"/>
      <c r="K20" s="27"/>
      <c r="L20" s="27"/>
      <c r="M20" s="27"/>
      <c r="N20" s="27"/>
      <c r="O20" s="27"/>
      <c r="P20" s="27"/>
      <c r="Q20" s="27"/>
    </row>
    <row r="21" spans="1:17" x14ac:dyDescent="0.2">
      <c r="A21" s="2" t="s">
        <v>8</v>
      </c>
      <c r="B21" s="31" t="s">
        <v>26</v>
      </c>
      <c r="C21" s="31" t="s">
        <v>31</v>
      </c>
      <c r="D21" s="28"/>
      <c r="E21" s="28"/>
      <c r="F21" s="28"/>
      <c r="G21" s="28"/>
      <c r="H21" s="76"/>
      <c r="I21" s="27"/>
      <c r="J21" s="27"/>
      <c r="K21" s="27"/>
      <c r="L21" s="27"/>
      <c r="M21" s="27"/>
      <c r="N21" s="27"/>
      <c r="O21" s="28"/>
      <c r="P21" s="28"/>
      <c r="Q21" s="28"/>
    </row>
    <row r="22" spans="1:17" ht="25.5" x14ac:dyDescent="0.2">
      <c r="A22" s="2" t="s">
        <v>7</v>
      </c>
      <c r="B22" s="31" t="s">
        <v>26</v>
      </c>
      <c r="C22" s="31" t="s">
        <v>34</v>
      </c>
      <c r="D22" s="28"/>
      <c r="E22" s="27"/>
      <c r="F22" s="27"/>
      <c r="G22" s="27"/>
      <c r="H22" s="76"/>
      <c r="I22" s="27"/>
      <c r="J22" s="28"/>
      <c r="K22" s="27"/>
      <c r="L22" s="27"/>
      <c r="M22" s="27"/>
      <c r="N22" s="27"/>
      <c r="O22" s="28"/>
      <c r="P22" s="28"/>
      <c r="Q22" s="28"/>
    </row>
    <row r="23" spans="1:17" ht="38.25" x14ac:dyDescent="0.2">
      <c r="A23" s="2" t="s">
        <v>6</v>
      </c>
      <c r="B23" s="31" t="s">
        <v>26</v>
      </c>
      <c r="C23" s="31" t="s">
        <v>55</v>
      </c>
      <c r="D23" s="27"/>
      <c r="E23" s="27"/>
      <c r="F23" s="27"/>
      <c r="G23" s="27"/>
      <c r="H23" s="75"/>
      <c r="I23" s="27"/>
      <c r="J23" s="27"/>
      <c r="K23" s="27"/>
      <c r="L23" s="27"/>
      <c r="M23" s="27"/>
      <c r="N23" s="27"/>
      <c r="O23" s="27"/>
      <c r="P23" s="28"/>
      <c r="Q23" s="28"/>
    </row>
    <row r="24" spans="1:17" ht="38.25" x14ac:dyDescent="0.2">
      <c r="A24" s="4" t="s">
        <v>9</v>
      </c>
      <c r="B24" s="32" t="s">
        <v>26</v>
      </c>
      <c r="C24" s="32" t="s">
        <v>35</v>
      </c>
      <c r="D24" s="29"/>
      <c r="E24" s="29"/>
      <c r="F24" s="30"/>
      <c r="G24" s="29"/>
      <c r="H24" s="77"/>
      <c r="I24" s="29"/>
      <c r="J24" s="29"/>
      <c r="K24" s="29"/>
      <c r="L24" s="29"/>
      <c r="M24" s="29"/>
      <c r="N24" s="29"/>
      <c r="O24" s="29"/>
      <c r="P24" s="30"/>
      <c r="Q24" s="30"/>
    </row>
    <row r="25" spans="1:17" x14ac:dyDescent="0.2">
      <c r="A25" s="2" t="s">
        <v>157</v>
      </c>
    </row>
    <row r="27" spans="1:17" x14ac:dyDescent="0.2">
      <c r="H27" s="78">
        <f>SUM(H3:H24)</f>
        <v>0</v>
      </c>
    </row>
  </sheetData>
  <mergeCells count="6">
    <mergeCell ref="Q1:Q2"/>
    <mergeCell ref="B1:B2"/>
    <mergeCell ref="C1:C2"/>
    <mergeCell ref="D1:H1"/>
    <mergeCell ref="I1:O1"/>
    <mergeCell ref="P1:P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51AC6-B331-40C5-9586-9C25D53F0463}">
  <dimension ref="A1:R27"/>
  <sheetViews>
    <sheetView topLeftCell="A16" zoomScale="85" zoomScaleNormal="85" workbookViewId="0">
      <selection activeCell="A25" sqref="A25"/>
    </sheetView>
  </sheetViews>
  <sheetFormatPr defaultColWidth="11.5" defaultRowHeight="12.75" x14ac:dyDescent="0.2"/>
  <cols>
    <col min="1" max="7" width="11.5" style="2"/>
    <col min="8" max="8" width="11.5" style="57"/>
    <col min="9" max="16384" width="11.5" style="2"/>
  </cols>
  <sheetData>
    <row r="1" spans="1:18" s="12" customFormat="1" x14ac:dyDescent="0.2">
      <c r="A1" s="35"/>
      <c r="B1" s="169" t="s">
        <v>50</v>
      </c>
      <c r="C1" s="171" t="s">
        <v>49</v>
      </c>
      <c r="D1" s="171" t="s">
        <v>56</v>
      </c>
      <c r="E1" s="171"/>
      <c r="F1" s="171"/>
      <c r="G1" s="171"/>
      <c r="H1" s="171"/>
      <c r="I1" s="171" t="s">
        <v>57</v>
      </c>
      <c r="J1" s="171"/>
      <c r="K1" s="171"/>
      <c r="L1" s="171"/>
      <c r="M1" s="171"/>
      <c r="N1" s="171"/>
      <c r="O1" s="171"/>
      <c r="P1" s="169" t="s">
        <v>58</v>
      </c>
      <c r="Q1" s="155"/>
      <c r="R1" s="171" t="s">
        <v>59</v>
      </c>
    </row>
    <row r="2" spans="1:18" s="12" customFormat="1" ht="38.25" x14ac:dyDescent="0.2">
      <c r="A2" s="33" t="s">
        <v>0</v>
      </c>
      <c r="B2" s="175"/>
      <c r="C2" s="174"/>
      <c r="D2" s="157" t="s">
        <v>60</v>
      </c>
      <c r="E2" s="157" t="s">
        <v>61</v>
      </c>
      <c r="F2" s="157" t="s">
        <v>62</v>
      </c>
      <c r="G2" s="157" t="s">
        <v>63</v>
      </c>
      <c r="H2" s="74" t="s">
        <v>64</v>
      </c>
      <c r="I2" s="156" t="s">
        <v>65</v>
      </c>
      <c r="J2" s="157" t="s">
        <v>66</v>
      </c>
      <c r="K2" s="157" t="s">
        <v>67</v>
      </c>
      <c r="L2" s="157" t="s">
        <v>68</v>
      </c>
      <c r="M2" s="157" t="s">
        <v>69</v>
      </c>
      <c r="N2" s="157" t="s">
        <v>70</v>
      </c>
      <c r="O2" s="157" t="s">
        <v>71</v>
      </c>
      <c r="P2" s="175"/>
      <c r="Q2" s="157" t="s">
        <v>152</v>
      </c>
      <c r="R2" s="174"/>
    </row>
    <row r="3" spans="1:18" ht="51" x14ac:dyDescent="0.2">
      <c r="A3" s="31" t="s">
        <v>11</v>
      </c>
      <c r="B3" s="31" t="s">
        <v>11</v>
      </c>
      <c r="C3" s="31" t="s">
        <v>12</v>
      </c>
      <c r="D3" s="27">
        <v>31</v>
      </c>
      <c r="E3" s="27">
        <v>27</v>
      </c>
      <c r="F3" s="27">
        <v>10</v>
      </c>
      <c r="G3" s="27">
        <v>127</v>
      </c>
      <c r="H3" s="75">
        <v>195</v>
      </c>
      <c r="I3" s="27">
        <v>0</v>
      </c>
      <c r="J3" s="27">
        <v>0</v>
      </c>
      <c r="K3" s="27">
        <v>1</v>
      </c>
      <c r="L3" s="27">
        <v>1</v>
      </c>
      <c r="M3" s="27">
        <v>1</v>
      </c>
      <c r="N3" s="27">
        <v>0</v>
      </c>
      <c r="O3" s="27">
        <v>3</v>
      </c>
      <c r="P3" s="27">
        <v>5</v>
      </c>
      <c r="Q3" s="27">
        <v>0</v>
      </c>
      <c r="R3" s="177">
        <v>203</v>
      </c>
    </row>
    <row r="4" spans="1:18" ht="51" x14ac:dyDescent="0.2">
      <c r="A4" s="31" t="s">
        <v>11</v>
      </c>
      <c r="B4" s="31" t="s">
        <v>11</v>
      </c>
      <c r="C4" s="31" t="s">
        <v>51</v>
      </c>
      <c r="D4" s="27">
        <v>0</v>
      </c>
      <c r="E4" s="27">
        <v>0</v>
      </c>
      <c r="F4" s="27">
        <v>0</v>
      </c>
      <c r="G4" s="27">
        <v>0</v>
      </c>
      <c r="H4" s="75">
        <v>0</v>
      </c>
      <c r="I4" s="27">
        <v>0</v>
      </c>
      <c r="J4" s="27">
        <v>0</v>
      </c>
      <c r="K4" s="27">
        <v>0</v>
      </c>
      <c r="L4" s="27">
        <v>0</v>
      </c>
      <c r="M4" s="27">
        <v>0</v>
      </c>
      <c r="N4" s="27">
        <v>0</v>
      </c>
      <c r="O4" s="27">
        <v>0</v>
      </c>
      <c r="P4" s="27">
        <v>0</v>
      </c>
      <c r="Q4" s="27">
        <v>70</v>
      </c>
      <c r="R4" s="177">
        <v>70</v>
      </c>
    </row>
    <row r="5" spans="1:18" ht="38.25" x14ac:dyDescent="0.2">
      <c r="A5" s="31" t="s">
        <v>11</v>
      </c>
      <c r="B5" s="31" t="s">
        <v>11</v>
      </c>
      <c r="C5" s="31" t="s">
        <v>14</v>
      </c>
      <c r="D5" s="27">
        <v>721</v>
      </c>
      <c r="E5" s="27">
        <v>62</v>
      </c>
      <c r="F5" s="27">
        <v>37</v>
      </c>
      <c r="G5" s="27">
        <v>142</v>
      </c>
      <c r="H5" s="75">
        <v>962</v>
      </c>
      <c r="I5" s="27">
        <v>0</v>
      </c>
      <c r="J5" s="27">
        <v>110</v>
      </c>
      <c r="K5" s="27">
        <v>4</v>
      </c>
      <c r="L5" s="27">
        <v>2</v>
      </c>
      <c r="M5" s="27">
        <v>0</v>
      </c>
      <c r="N5" s="27">
        <v>3</v>
      </c>
      <c r="O5" s="28">
        <v>119</v>
      </c>
      <c r="P5" s="28">
        <v>2931</v>
      </c>
      <c r="Q5" s="28">
        <v>27</v>
      </c>
      <c r="R5" s="177">
        <v>4039</v>
      </c>
    </row>
    <row r="6" spans="1:18" ht="38.25" x14ac:dyDescent="0.2">
      <c r="A6" s="31" t="s">
        <v>11</v>
      </c>
      <c r="B6" s="31" t="s">
        <v>11</v>
      </c>
      <c r="C6" s="31" t="s">
        <v>15</v>
      </c>
      <c r="D6" s="27">
        <v>3</v>
      </c>
      <c r="E6" s="28">
        <v>1095</v>
      </c>
      <c r="F6" s="27">
        <v>59</v>
      </c>
      <c r="G6" s="28">
        <v>1020</v>
      </c>
      <c r="H6" s="75">
        <v>2177</v>
      </c>
      <c r="I6" s="27">
        <v>291</v>
      </c>
      <c r="J6" s="27">
        <v>26</v>
      </c>
      <c r="K6" s="27">
        <v>93</v>
      </c>
      <c r="L6" s="27">
        <v>337</v>
      </c>
      <c r="M6" s="27">
        <v>43</v>
      </c>
      <c r="N6" s="27">
        <v>59</v>
      </c>
      <c r="O6" s="28">
        <v>849</v>
      </c>
      <c r="P6" s="28">
        <v>4716</v>
      </c>
      <c r="Q6" s="28">
        <v>652</v>
      </c>
      <c r="R6" s="177">
        <v>8394</v>
      </c>
    </row>
    <row r="7" spans="1:18" ht="38.25" x14ac:dyDescent="0.2">
      <c r="A7" s="31" t="s">
        <v>11</v>
      </c>
      <c r="B7" s="31" t="s">
        <v>11</v>
      </c>
      <c r="C7" s="31" t="s">
        <v>52</v>
      </c>
      <c r="D7" s="27">
        <v>1</v>
      </c>
      <c r="E7" s="27">
        <v>0</v>
      </c>
      <c r="F7" s="28">
        <v>995</v>
      </c>
      <c r="G7" s="28">
        <v>563</v>
      </c>
      <c r="H7" s="76">
        <v>1559</v>
      </c>
      <c r="I7" s="27">
        <v>1130</v>
      </c>
      <c r="J7" s="27">
        <v>0</v>
      </c>
      <c r="K7" s="27">
        <v>0</v>
      </c>
      <c r="L7" s="27">
        <v>0</v>
      </c>
      <c r="M7" s="27">
        <v>41</v>
      </c>
      <c r="N7" s="28">
        <v>217</v>
      </c>
      <c r="O7" s="27">
        <v>1388</v>
      </c>
      <c r="P7" s="27">
        <v>200</v>
      </c>
      <c r="Q7" s="28">
        <v>0</v>
      </c>
      <c r="R7" s="177">
        <v>3147</v>
      </c>
    </row>
    <row r="8" spans="1:18" ht="38.25" x14ac:dyDescent="0.2">
      <c r="A8" s="31" t="s">
        <v>11</v>
      </c>
      <c r="B8" s="31" t="s">
        <v>11</v>
      </c>
      <c r="C8" s="31" t="s">
        <v>17</v>
      </c>
      <c r="D8" s="27">
        <v>308</v>
      </c>
      <c r="E8" s="27">
        <v>0</v>
      </c>
      <c r="F8" s="27">
        <v>0</v>
      </c>
      <c r="G8" s="27">
        <v>0</v>
      </c>
      <c r="H8" s="75">
        <v>308</v>
      </c>
      <c r="I8" s="27">
        <v>0</v>
      </c>
      <c r="J8" s="27">
        <v>38</v>
      </c>
      <c r="K8" s="27">
        <v>0</v>
      </c>
      <c r="L8" s="27">
        <v>0</v>
      </c>
      <c r="M8" s="27">
        <v>0</v>
      </c>
      <c r="N8" s="27">
        <v>0</v>
      </c>
      <c r="O8" s="27">
        <v>38</v>
      </c>
      <c r="P8" s="27">
        <v>291</v>
      </c>
      <c r="Q8" s="27">
        <v>11</v>
      </c>
      <c r="R8" s="177">
        <v>648</v>
      </c>
    </row>
    <row r="9" spans="1:18" ht="51" x14ac:dyDescent="0.2">
      <c r="A9" s="31" t="s">
        <v>11</v>
      </c>
      <c r="B9" s="31" t="s">
        <v>11</v>
      </c>
      <c r="C9" s="31" t="s">
        <v>18</v>
      </c>
      <c r="D9" s="27">
        <v>379</v>
      </c>
      <c r="E9" s="28">
        <v>2677</v>
      </c>
      <c r="F9" s="27">
        <v>163</v>
      </c>
      <c r="G9" s="28">
        <v>2</v>
      </c>
      <c r="H9" s="75">
        <v>3221</v>
      </c>
      <c r="I9" s="27">
        <v>0</v>
      </c>
      <c r="J9" s="27">
        <v>78</v>
      </c>
      <c r="K9" s="27">
        <v>55</v>
      </c>
      <c r="L9" s="27">
        <v>8</v>
      </c>
      <c r="M9" s="27">
        <v>0</v>
      </c>
      <c r="N9" s="27">
        <v>0</v>
      </c>
      <c r="O9" s="28">
        <v>141</v>
      </c>
      <c r="P9" s="28">
        <v>12578</v>
      </c>
      <c r="Q9" s="28">
        <v>380</v>
      </c>
      <c r="R9" s="177">
        <v>16320</v>
      </c>
    </row>
    <row r="10" spans="1:18" ht="38.25" x14ac:dyDescent="0.2">
      <c r="A10" s="31" t="s">
        <v>11</v>
      </c>
      <c r="B10" s="31" t="s">
        <v>11</v>
      </c>
      <c r="C10" s="31" t="s">
        <v>19</v>
      </c>
      <c r="D10" s="27">
        <v>97</v>
      </c>
      <c r="E10" s="27">
        <v>267</v>
      </c>
      <c r="F10" s="27">
        <v>54</v>
      </c>
      <c r="G10" s="27">
        <v>11</v>
      </c>
      <c r="H10" s="75">
        <v>429</v>
      </c>
      <c r="I10" s="27">
        <v>0</v>
      </c>
      <c r="J10" s="27">
        <v>22</v>
      </c>
      <c r="K10" s="27">
        <v>31</v>
      </c>
      <c r="L10" s="27">
        <v>0</v>
      </c>
      <c r="M10" s="27">
        <v>0</v>
      </c>
      <c r="N10" s="27">
        <v>0</v>
      </c>
      <c r="O10" s="27">
        <v>53</v>
      </c>
      <c r="P10" s="27">
        <v>14</v>
      </c>
      <c r="Q10" s="27">
        <v>3</v>
      </c>
      <c r="R10" s="178">
        <v>499</v>
      </c>
    </row>
    <row r="11" spans="1:18" ht="38.25" x14ac:dyDescent="0.2">
      <c r="A11" s="2" t="s">
        <v>4</v>
      </c>
      <c r="B11" s="31" t="s">
        <v>20</v>
      </c>
      <c r="C11" s="31" t="s">
        <v>21</v>
      </c>
      <c r="D11" s="27">
        <v>81</v>
      </c>
      <c r="E11" s="27">
        <v>128</v>
      </c>
      <c r="F11" s="27">
        <v>475</v>
      </c>
      <c r="G11" s="27">
        <v>11</v>
      </c>
      <c r="H11" s="75">
        <v>695</v>
      </c>
      <c r="I11" s="27">
        <v>0</v>
      </c>
      <c r="J11" s="27">
        <v>0</v>
      </c>
      <c r="K11" s="27">
        <v>3</v>
      </c>
      <c r="L11" s="27">
        <v>0</v>
      </c>
      <c r="M11" s="27">
        <v>0</v>
      </c>
      <c r="N11" s="27">
        <v>0</v>
      </c>
      <c r="O11" s="27">
        <v>3</v>
      </c>
      <c r="P11" s="28">
        <v>2051</v>
      </c>
      <c r="Q11" s="28">
        <v>0</v>
      </c>
      <c r="R11" s="28">
        <v>2749</v>
      </c>
    </row>
    <row r="12" spans="1:18" ht="25.5" x14ac:dyDescent="0.2">
      <c r="A12" s="2" t="s">
        <v>3</v>
      </c>
      <c r="B12" s="31" t="s">
        <v>20</v>
      </c>
      <c r="C12" s="31" t="s">
        <v>22</v>
      </c>
      <c r="D12" s="27">
        <v>897</v>
      </c>
      <c r="E12" s="27">
        <v>72</v>
      </c>
      <c r="F12" s="27">
        <v>12</v>
      </c>
      <c r="G12" s="27">
        <v>64</v>
      </c>
      <c r="H12" s="75">
        <v>1045</v>
      </c>
      <c r="I12" s="27">
        <v>120</v>
      </c>
      <c r="J12" s="27">
        <v>58</v>
      </c>
      <c r="K12" s="27">
        <v>1</v>
      </c>
      <c r="L12" s="27">
        <v>159</v>
      </c>
      <c r="M12" s="27">
        <v>0</v>
      </c>
      <c r="N12" s="27">
        <v>1</v>
      </c>
      <c r="O12" s="27">
        <v>339</v>
      </c>
      <c r="P12" s="28">
        <v>2112</v>
      </c>
      <c r="Q12" s="28">
        <v>0</v>
      </c>
      <c r="R12" s="28">
        <v>3496</v>
      </c>
    </row>
    <row r="13" spans="1:18" ht="25.5" x14ac:dyDescent="0.2">
      <c r="A13" s="2" t="s">
        <v>1</v>
      </c>
      <c r="B13" s="31" t="s">
        <v>20</v>
      </c>
      <c r="C13" s="31" t="s">
        <v>23</v>
      </c>
      <c r="D13" s="27">
        <v>9</v>
      </c>
      <c r="E13" s="27">
        <v>0</v>
      </c>
      <c r="F13" s="27">
        <v>0</v>
      </c>
      <c r="G13" s="27">
        <v>6</v>
      </c>
      <c r="H13" s="75">
        <v>15</v>
      </c>
      <c r="I13" s="27">
        <v>79</v>
      </c>
      <c r="J13" s="27">
        <v>114</v>
      </c>
      <c r="K13" s="27">
        <v>0</v>
      </c>
      <c r="L13" s="27">
        <v>0</v>
      </c>
      <c r="M13" s="27">
        <v>0</v>
      </c>
      <c r="N13" s="27">
        <v>0</v>
      </c>
      <c r="O13" s="27">
        <v>193</v>
      </c>
      <c r="P13" s="28">
        <v>1812</v>
      </c>
      <c r="Q13" s="28">
        <v>0</v>
      </c>
      <c r="R13" s="28">
        <v>2020</v>
      </c>
    </row>
    <row r="14" spans="1:18" ht="25.5" x14ac:dyDescent="0.2">
      <c r="A14" s="2" t="s">
        <v>1</v>
      </c>
      <c r="B14" s="31" t="s">
        <v>20</v>
      </c>
      <c r="C14" s="31" t="s">
        <v>24</v>
      </c>
      <c r="D14" s="28">
        <v>1396</v>
      </c>
      <c r="E14" s="28">
        <v>2304</v>
      </c>
      <c r="F14" s="27">
        <v>49</v>
      </c>
      <c r="G14" s="27">
        <v>120</v>
      </c>
      <c r="H14" s="76">
        <v>3869</v>
      </c>
      <c r="I14" s="27">
        <v>0</v>
      </c>
      <c r="J14" s="27">
        <v>19</v>
      </c>
      <c r="K14" s="27">
        <v>13</v>
      </c>
      <c r="L14" s="27">
        <v>0</v>
      </c>
      <c r="M14" s="27">
        <v>0</v>
      </c>
      <c r="N14" s="27">
        <v>0</v>
      </c>
      <c r="O14" s="27">
        <v>32</v>
      </c>
      <c r="P14" s="28">
        <v>3598</v>
      </c>
      <c r="Q14" s="28">
        <v>539</v>
      </c>
      <c r="R14" s="28">
        <v>8038</v>
      </c>
    </row>
    <row r="15" spans="1:18" ht="38.25" x14ac:dyDescent="0.2">
      <c r="A15" s="2" t="s">
        <v>1</v>
      </c>
      <c r="B15" s="31" t="s">
        <v>20</v>
      </c>
      <c r="C15" s="31" t="s">
        <v>53</v>
      </c>
      <c r="D15" s="27">
        <v>284</v>
      </c>
      <c r="E15" s="27">
        <v>185</v>
      </c>
      <c r="F15" s="27">
        <v>93</v>
      </c>
      <c r="G15" s="27">
        <v>11</v>
      </c>
      <c r="H15" s="75">
        <v>573</v>
      </c>
      <c r="I15" s="27">
        <v>0</v>
      </c>
      <c r="J15" s="27">
        <v>5</v>
      </c>
      <c r="K15" s="27">
        <v>1</v>
      </c>
      <c r="L15" s="27">
        <v>0</v>
      </c>
      <c r="M15" s="27">
        <v>0</v>
      </c>
      <c r="N15" s="27">
        <v>0</v>
      </c>
      <c r="O15" s="27">
        <v>6</v>
      </c>
      <c r="P15" s="27">
        <v>382</v>
      </c>
      <c r="Q15" s="27">
        <v>32</v>
      </c>
      <c r="R15" s="27">
        <v>993</v>
      </c>
    </row>
    <row r="16" spans="1:18" ht="25.5" x14ac:dyDescent="0.2">
      <c r="A16" s="2" t="s">
        <v>2</v>
      </c>
      <c r="B16" s="31" t="s">
        <v>20</v>
      </c>
      <c r="C16" s="31" t="s">
        <v>25</v>
      </c>
      <c r="D16" s="27">
        <v>0</v>
      </c>
      <c r="E16" s="27">
        <v>102</v>
      </c>
      <c r="F16" s="27">
        <v>23</v>
      </c>
      <c r="G16" s="28">
        <v>4149</v>
      </c>
      <c r="H16" s="76">
        <v>4274</v>
      </c>
      <c r="I16" s="27">
        <v>57</v>
      </c>
      <c r="J16" s="27">
        <v>0</v>
      </c>
      <c r="K16" s="28">
        <v>2492</v>
      </c>
      <c r="L16" s="27">
        <v>40</v>
      </c>
      <c r="M16" s="28">
        <v>2808</v>
      </c>
      <c r="N16" s="28">
        <v>1600</v>
      </c>
      <c r="O16" s="28">
        <v>6997</v>
      </c>
      <c r="P16" s="28">
        <v>2824</v>
      </c>
      <c r="Q16" s="28">
        <v>724</v>
      </c>
      <c r="R16" s="28">
        <v>14819</v>
      </c>
    </row>
    <row r="17" spans="1:18" ht="25.5" x14ac:dyDescent="0.2">
      <c r="A17" s="2" t="s">
        <v>5</v>
      </c>
      <c r="B17" s="31" t="s">
        <v>26</v>
      </c>
      <c r="C17" s="31" t="s">
        <v>54</v>
      </c>
      <c r="D17" s="27">
        <v>38</v>
      </c>
      <c r="E17" s="27">
        <v>0</v>
      </c>
      <c r="F17" s="27">
        <v>0</v>
      </c>
      <c r="G17" s="27">
        <v>0</v>
      </c>
      <c r="H17" s="75">
        <v>38</v>
      </c>
      <c r="I17" s="27">
        <v>0</v>
      </c>
      <c r="J17" s="27">
        <v>15</v>
      </c>
      <c r="K17" s="27">
        <v>0</v>
      </c>
      <c r="L17" s="27">
        <v>0</v>
      </c>
      <c r="M17" s="27">
        <v>0</v>
      </c>
      <c r="N17" s="27">
        <v>0</v>
      </c>
      <c r="O17" s="27">
        <v>15</v>
      </c>
      <c r="P17" s="27">
        <v>0</v>
      </c>
      <c r="Q17" s="27">
        <v>35</v>
      </c>
      <c r="R17" s="27">
        <v>88</v>
      </c>
    </row>
    <row r="18" spans="1:18" ht="38.25" x14ac:dyDescent="0.2">
      <c r="A18" s="2" t="s">
        <v>5</v>
      </c>
      <c r="B18" s="31" t="s">
        <v>26</v>
      </c>
      <c r="C18" s="31" t="s">
        <v>27</v>
      </c>
      <c r="D18" s="27">
        <v>12</v>
      </c>
      <c r="E18" s="27">
        <v>0</v>
      </c>
      <c r="F18" s="27">
        <v>0</v>
      </c>
      <c r="G18" s="27">
        <v>0</v>
      </c>
      <c r="H18" s="75">
        <v>12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12</v>
      </c>
    </row>
    <row r="19" spans="1:18" x14ac:dyDescent="0.2">
      <c r="A19" s="2" t="s">
        <v>8</v>
      </c>
      <c r="B19" s="31" t="s">
        <v>26</v>
      </c>
      <c r="C19" s="31" t="s">
        <v>29</v>
      </c>
      <c r="D19" s="28">
        <v>2358</v>
      </c>
      <c r="E19" s="27">
        <v>0</v>
      </c>
      <c r="F19" s="27">
        <v>2</v>
      </c>
      <c r="G19" s="27">
        <v>1</v>
      </c>
      <c r="H19" s="76">
        <v>2361</v>
      </c>
      <c r="I19" s="27">
        <v>0</v>
      </c>
      <c r="J19" s="27">
        <v>6</v>
      </c>
      <c r="K19" s="27">
        <v>3</v>
      </c>
      <c r="L19" s="27">
        <v>0</v>
      </c>
      <c r="M19" s="27">
        <v>0</v>
      </c>
      <c r="N19" s="27">
        <v>1</v>
      </c>
      <c r="O19" s="27">
        <v>10</v>
      </c>
      <c r="P19" s="28">
        <v>5902</v>
      </c>
      <c r="Q19" s="28">
        <v>440</v>
      </c>
      <c r="R19" s="28">
        <v>8713</v>
      </c>
    </row>
    <row r="20" spans="1:18" ht="25.5" x14ac:dyDescent="0.2">
      <c r="A20" s="2" t="s">
        <v>8</v>
      </c>
      <c r="B20" s="31" t="s">
        <v>26</v>
      </c>
      <c r="C20" s="31" t="s">
        <v>30</v>
      </c>
      <c r="D20" s="27">
        <v>0</v>
      </c>
      <c r="E20" s="27">
        <v>8</v>
      </c>
      <c r="F20" s="27">
        <v>143</v>
      </c>
      <c r="G20" s="27">
        <v>0</v>
      </c>
      <c r="H20" s="75">
        <v>151</v>
      </c>
      <c r="I20" s="27">
        <v>0</v>
      </c>
      <c r="J20" s="27">
        <v>0</v>
      </c>
      <c r="K20" s="27">
        <v>1</v>
      </c>
      <c r="L20" s="27">
        <v>2</v>
      </c>
      <c r="M20" s="27">
        <v>0</v>
      </c>
      <c r="N20" s="27">
        <v>0</v>
      </c>
      <c r="O20" s="27">
        <v>3</v>
      </c>
      <c r="P20" s="27">
        <v>195</v>
      </c>
      <c r="Q20" s="27">
        <v>0</v>
      </c>
      <c r="R20" s="27">
        <v>349</v>
      </c>
    </row>
    <row r="21" spans="1:18" x14ac:dyDescent="0.2">
      <c r="A21" s="2" t="s">
        <v>8</v>
      </c>
      <c r="B21" s="31" t="s">
        <v>26</v>
      </c>
      <c r="C21" s="31" t="s">
        <v>31</v>
      </c>
      <c r="D21" s="28">
        <v>2644</v>
      </c>
      <c r="E21" s="28">
        <v>1459</v>
      </c>
      <c r="F21" s="28">
        <v>978</v>
      </c>
      <c r="G21" s="28">
        <v>2690</v>
      </c>
      <c r="H21" s="76">
        <v>7771</v>
      </c>
      <c r="I21" s="27">
        <v>0</v>
      </c>
      <c r="J21" s="27">
        <v>333</v>
      </c>
      <c r="K21" s="27">
        <v>126</v>
      </c>
      <c r="L21" s="27">
        <v>30</v>
      </c>
      <c r="M21" s="27">
        <v>75</v>
      </c>
      <c r="N21" s="27">
        <v>619</v>
      </c>
      <c r="O21" s="28">
        <v>1183</v>
      </c>
      <c r="P21" s="28">
        <v>8961</v>
      </c>
      <c r="Q21" s="28">
        <v>8</v>
      </c>
      <c r="R21" s="28">
        <v>17923</v>
      </c>
    </row>
    <row r="22" spans="1:18" ht="25.5" x14ac:dyDescent="0.2">
      <c r="A22" s="2" t="s">
        <v>7</v>
      </c>
      <c r="B22" s="31" t="s">
        <v>26</v>
      </c>
      <c r="C22" s="31" t="s">
        <v>34</v>
      </c>
      <c r="D22" s="28">
        <v>3379</v>
      </c>
      <c r="E22" s="27">
        <v>618</v>
      </c>
      <c r="F22" s="27">
        <v>90</v>
      </c>
      <c r="G22" s="27">
        <v>396</v>
      </c>
      <c r="H22" s="76">
        <v>4483</v>
      </c>
      <c r="I22" s="27">
        <v>386</v>
      </c>
      <c r="J22" s="28">
        <v>2324</v>
      </c>
      <c r="K22" s="27">
        <v>5</v>
      </c>
      <c r="L22" s="27">
        <v>8</v>
      </c>
      <c r="M22" s="27">
        <v>0</v>
      </c>
      <c r="N22" s="27">
        <v>76</v>
      </c>
      <c r="O22" s="28">
        <v>2799</v>
      </c>
      <c r="P22" s="28">
        <v>10836</v>
      </c>
      <c r="Q22" s="28">
        <v>1152</v>
      </c>
      <c r="R22" s="28">
        <v>19270</v>
      </c>
    </row>
    <row r="23" spans="1:18" ht="38.25" x14ac:dyDescent="0.2">
      <c r="A23" s="2" t="s">
        <v>6</v>
      </c>
      <c r="B23" s="31" t="s">
        <v>26</v>
      </c>
      <c r="C23" s="31" t="s">
        <v>55</v>
      </c>
      <c r="D23" s="27">
        <v>0</v>
      </c>
      <c r="E23" s="27">
        <v>0</v>
      </c>
      <c r="F23" s="27">
        <v>0</v>
      </c>
      <c r="G23" s="27">
        <v>0</v>
      </c>
      <c r="H23" s="75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8">
        <v>1205</v>
      </c>
      <c r="Q23" s="28">
        <v>0</v>
      </c>
      <c r="R23" s="28">
        <v>1205</v>
      </c>
    </row>
    <row r="24" spans="1:18" ht="38.25" x14ac:dyDescent="0.2">
      <c r="A24" s="4" t="s">
        <v>9</v>
      </c>
      <c r="B24" s="32" t="s">
        <v>26</v>
      </c>
      <c r="C24" s="32" t="s">
        <v>35</v>
      </c>
      <c r="D24" s="29">
        <v>81</v>
      </c>
      <c r="E24" s="29">
        <v>450</v>
      </c>
      <c r="F24" s="30">
        <v>6831</v>
      </c>
      <c r="G24" s="29">
        <v>220</v>
      </c>
      <c r="H24" s="77">
        <v>7582</v>
      </c>
      <c r="I24" s="29">
        <v>0</v>
      </c>
      <c r="J24" s="29">
        <v>12</v>
      </c>
      <c r="K24" s="29">
        <v>3</v>
      </c>
      <c r="L24" s="29">
        <v>347</v>
      </c>
      <c r="M24" s="29">
        <v>0</v>
      </c>
      <c r="N24" s="29">
        <v>36</v>
      </c>
      <c r="O24" s="29">
        <v>398</v>
      </c>
      <c r="P24" s="30">
        <v>5409</v>
      </c>
      <c r="Q24" s="30">
        <v>1356</v>
      </c>
      <c r="R24" s="30">
        <v>14745</v>
      </c>
    </row>
    <row r="25" spans="1:18" x14ac:dyDescent="0.2">
      <c r="A25" s="2" t="s">
        <v>153</v>
      </c>
    </row>
    <row r="26" spans="1:18" x14ac:dyDescent="0.2">
      <c r="A26" s="159" t="s">
        <v>154</v>
      </c>
    </row>
    <row r="27" spans="1:18" x14ac:dyDescent="0.2">
      <c r="H27" s="78"/>
    </row>
  </sheetData>
  <mergeCells count="6">
    <mergeCell ref="R1:R2"/>
    <mergeCell ref="B1:B2"/>
    <mergeCell ref="C1:C2"/>
    <mergeCell ref="D1:H1"/>
    <mergeCell ref="I1:O1"/>
    <mergeCell ref="P1:P2"/>
  </mergeCells>
  <hyperlinks>
    <hyperlink ref="A26" r:id="rId1" xr:uid="{766F8D61-FE31-4F7E-9A63-F8168F3D1C66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72"/>
  <sheetViews>
    <sheetView tabSelected="1" zoomScale="85" zoomScaleNormal="85" workbookViewId="0">
      <selection activeCell="S5" sqref="S5"/>
    </sheetView>
  </sheetViews>
  <sheetFormatPr defaultColWidth="8.83203125" defaultRowHeight="15" outlineLevelRow="2" x14ac:dyDescent="0.25"/>
  <cols>
    <col min="1" max="2" width="8.83203125" style="87"/>
    <col min="3" max="3" width="36.83203125" style="87" customWidth="1"/>
    <col min="4" max="10" width="8.83203125" style="87"/>
    <col min="11" max="11" width="10.6640625" style="87" customWidth="1"/>
    <col min="12" max="20" width="8.83203125" style="87"/>
    <col min="21" max="21" width="13" style="87" customWidth="1"/>
    <col min="22" max="16384" width="8.83203125" style="87"/>
  </cols>
  <sheetData>
    <row r="1" spans="1:17" ht="210" x14ac:dyDescent="0.25">
      <c r="A1" s="79" t="s">
        <v>139</v>
      </c>
      <c r="B1" s="79"/>
      <c r="C1" s="79"/>
      <c r="D1" s="80" t="s">
        <v>127</v>
      </c>
      <c r="E1" s="80" t="s">
        <v>129</v>
      </c>
      <c r="F1" s="81" t="s">
        <v>140</v>
      </c>
      <c r="G1" s="82" t="s">
        <v>130</v>
      </c>
      <c r="H1" s="81" t="s">
        <v>141</v>
      </c>
      <c r="I1" s="82" t="s">
        <v>142</v>
      </c>
      <c r="J1" s="83" t="s">
        <v>143</v>
      </c>
      <c r="K1" s="84" t="s">
        <v>138</v>
      </c>
      <c r="L1" s="83" t="s">
        <v>144</v>
      </c>
      <c r="M1" s="85" t="s">
        <v>145</v>
      </c>
      <c r="N1" s="86" t="s">
        <v>146</v>
      </c>
      <c r="O1" s="179" t="s">
        <v>155</v>
      </c>
      <c r="P1" s="86" t="s">
        <v>156</v>
      </c>
      <c r="Q1" s="176"/>
    </row>
    <row r="2" spans="1:17" s="96" customFormat="1" x14ac:dyDescent="0.25">
      <c r="A2" s="88" t="s">
        <v>0</v>
      </c>
      <c r="B2" s="88" t="s">
        <v>147</v>
      </c>
      <c r="C2" s="88" t="s">
        <v>148</v>
      </c>
      <c r="D2" s="89">
        <v>2000</v>
      </c>
      <c r="E2" s="89">
        <v>2004</v>
      </c>
      <c r="F2" s="90">
        <v>2005</v>
      </c>
      <c r="G2" s="91">
        <v>2005</v>
      </c>
      <c r="H2" s="90">
        <v>2010</v>
      </c>
      <c r="I2" s="91">
        <v>2010</v>
      </c>
      <c r="J2" s="92">
        <v>2011</v>
      </c>
      <c r="K2" s="93">
        <v>2011</v>
      </c>
      <c r="L2" s="94">
        <v>2012</v>
      </c>
      <c r="M2" s="95">
        <v>2013</v>
      </c>
      <c r="N2" s="88">
        <v>2014</v>
      </c>
      <c r="O2" s="88">
        <v>2015</v>
      </c>
      <c r="P2" s="88">
        <v>2016</v>
      </c>
    </row>
    <row r="3" spans="1:17" outlineLevel="2" x14ac:dyDescent="0.25">
      <c r="A3" s="97" t="s">
        <v>10</v>
      </c>
      <c r="B3" s="98" t="s">
        <v>11</v>
      </c>
      <c r="C3" s="99" t="s">
        <v>12</v>
      </c>
      <c r="D3" s="100"/>
      <c r="E3" s="100"/>
      <c r="F3" s="101"/>
      <c r="G3" s="102"/>
      <c r="H3" s="101"/>
      <c r="I3" s="102"/>
      <c r="J3" s="103"/>
      <c r="K3" s="104"/>
      <c r="L3" s="103">
        <v>52</v>
      </c>
      <c r="M3" s="105">
        <v>71</v>
      </c>
      <c r="N3" s="106">
        <v>86</v>
      </c>
      <c r="P3" s="160">
        <v>195</v>
      </c>
    </row>
    <row r="4" spans="1:17" outlineLevel="2" x14ac:dyDescent="0.25">
      <c r="A4" s="98" t="s">
        <v>11</v>
      </c>
      <c r="B4" s="98" t="s">
        <v>11</v>
      </c>
      <c r="C4" s="99" t="s">
        <v>90</v>
      </c>
      <c r="D4" s="100">
        <v>1650</v>
      </c>
      <c r="E4" s="107">
        <v>1872</v>
      </c>
      <c r="F4" s="108">
        <v>2880</v>
      </c>
      <c r="G4" s="109">
        <v>1998</v>
      </c>
      <c r="H4" s="101"/>
      <c r="I4" s="110">
        <v>2641</v>
      </c>
      <c r="J4" s="103"/>
      <c r="K4" s="104"/>
      <c r="L4" s="103"/>
      <c r="M4" s="105"/>
      <c r="N4" s="106"/>
      <c r="P4" s="160"/>
    </row>
    <row r="5" spans="1:17" outlineLevel="2" x14ac:dyDescent="0.25">
      <c r="A5" s="98" t="s">
        <v>11</v>
      </c>
      <c r="B5" s="98" t="s">
        <v>11</v>
      </c>
      <c r="C5" s="99" t="s">
        <v>96</v>
      </c>
      <c r="D5" s="100"/>
      <c r="E5" s="100"/>
      <c r="F5" s="101"/>
      <c r="G5" s="102"/>
      <c r="H5" s="101"/>
      <c r="I5" s="109">
        <v>2332</v>
      </c>
      <c r="J5" s="103"/>
      <c r="K5" s="104">
        <v>476</v>
      </c>
      <c r="L5" s="103"/>
      <c r="M5" s="105"/>
      <c r="N5" s="106"/>
      <c r="P5" s="161"/>
    </row>
    <row r="6" spans="1:17" outlineLevel="2" x14ac:dyDescent="0.25">
      <c r="A6" s="98" t="s">
        <v>11</v>
      </c>
      <c r="B6" s="98" t="s">
        <v>11</v>
      </c>
      <c r="C6" s="99" t="s">
        <v>15</v>
      </c>
      <c r="D6" s="100"/>
      <c r="E6" s="100"/>
      <c r="F6" s="101"/>
      <c r="G6" s="102"/>
      <c r="H6" s="108">
        <v>2558</v>
      </c>
      <c r="J6" s="111">
        <v>2383</v>
      </c>
      <c r="K6" s="104"/>
      <c r="L6" s="103">
        <v>3178</v>
      </c>
      <c r="M6" s="105">
        <v>2386</v>
      </c>
      <c r="N6" s="106">
        <v>2343</v>
      </c>
      <c r="P6" s="160">
        <v>2177</v>
      </c>
    </row>
    <row r="7" spans="1:17" outlineLevel="2" x14ac:dyDescent="0.25">
      <c r="A7" s="98" t="s">
        <v>11</v>
      </c>
      <c r="B7" s="98" t="s">
        <v>11</v>
      </c>
      <c r="C7" s="99" t="s">
        <v>112</v>
      </c>
      <c r="D7" s="100">
        <v>4960</v>
      </c>
      <c r="E7" s="100"/>
      <c r="F7" s="101"/>
      <c r="G7" s="102"/>
      <c r="H7" s="101"/>
      <c r="I7" s="102"/>
      <c r="J7" s="103"/>
      <c r="K7" s="104"/>
      <c r="L7" s="103"/>
      <c r="M7" s="105"/>
      <c r="N7" s="106"/>
      <c r="P7" s="161"/>
    </row>
    <row r="8" spans="1:17" outlineLevel="2" x14ac:dyDescent="0.25">
      <c r="A8" s="98" t="s">
        <v>11</v>
      </c>
      <c r="B8" s="98" t="s">
        <v>11</v>
      </c>
      <c r="C8" s="99" t="s">
        <v>13</v>
      </c>
      <c r="D8" s="100"/>
      <c r="E8" s="100"/>
      <c r="F8" s="101"/>
      <c r="G8" s="102"/>
      <c r="H8" s="101"/>
      <c r="I8" s="102"/>
      <c r="J8" s="103"/>
      <c r="K8" s="104"/>
      <c r="L8" s="103"/>
      <c r="M8" s="105"/>
      <c r="N8" s="106"/>
      <c r="P8" s="161"/>
    </row>
    <row r="9" spans="1:17" outlineLevel="2" x14ac:dyDescent="0.25">
      <c r="A9" s="98" t="s">
        <v>11</v>
      </c>
      <c r="B9" s="98" t="s">
        <v>11</v>
      </c>
      <c r="C9" s="99" t="s">
        <v>51</v>
      </c>
      <c r="D9" s="100"/>
      <c r="E9" s="100"/>
      <c r="F9" s="101"/>
      <c r="G9" s="102"/>
      <c r="H9" s="101"/>
      <c r="I9" s="102"/>
      <c r="J9" s="103"/>
      <c r="K9" s="104"/>
      <c r="L9" s="103"/>
      <c r="M9" s="105"/>
      <c r="N9" s="106"/>
      <c r="P9" s="160">
        <v>0</v>
      </c>
    </row>
    <row r="10" spans="1:17" outlineLevel="2" x14ac:dyDescent="0.25">
      <c r="A10" s="98" t="s">
        <v>11</v>
      </c>
      <c r="B10" s="98" t="s">
        <v>11</v>
      </c>
      <c r="C10" s="99" t="s">
        <v>14</v>
      </c>
      <c r="D10" s="100">
        <v>433</v>
      </c>
      <c r="E10" s="100">
        <v>913</v>
      </c>
      <c r="F10" s="108">
        <v>958</v>
      </c>
      <c r="G10" s="109">
        <v>686</v>
      </c>
      <c r="H10" s="108">
        <v>803</v>
      </c>
      <c r="I10" s="110">
        <v>977</v>
      </c>
      <c r="J10" s="111">
        <v>745</v>
      </c>
      <c r="K10" s="104">
        <v>988</v>
      </c>
      <c r="L10" s="103">
        <v>722</v>
      </c>
      <c r="M10" s="105">
        <v>831</v>
      </c>
      <c r="N10" s="106">
        <v>987</v>
      </c>
      <c r="P10" s="160">
        <v>962</v>
      </c>
    </row>
    <row r="11" spans="1:17" s="115" customFormat="1" outlineLevel="2" x14ac:dyDescent="0.25">
      <c r="A11" s="98" t="s">
        <v>11</v>
      </c>
      <c r="B11" s="98" t="s">
        <v>11</v>
      </c>
      <c r="C11" s="99" t="s">
        <v>52</v>
      </c>
      <c r="D11" s="100"/>
      <c r="E11" s="100"/>
      <c r="F11" s="108">
        <v>1032</v>
      </c>
      <c r="G11" s="109">
        <v>938</v>
      </c>
      <c r="H11" s="108">
        <v>1150</v>
      </c>
      <c r="I11" s="112"/>
      <c r="J11" s="111">
        <v>1029</v>
      </c>
      <c r="K11" s="104"/>
      <c r="L11" s="103">
        <v>1039</v>
      </c>
      <c r="M11" s="113">
        <v>1716</v>
      </c>
      <c r="N11" s="114">
        <v>1714</v>
      </c>
      <c r="P11" s="160">
        <v>1559</v>
      </c>
    </row>
    <row r="12" spans="1:17" outlineLevel="2" x14ac:dyDescent="0.25">
      <c r="A12" s="98" t="s">
        <v>11</v>
      </c>
      <c r="B12" s="98" t="s">
        <v>11</v>
      </c>
      <c r="C12" s="99" t="s">
        <v>91</v>
      </c>
      <c r="D12" s="100"/>
      <c r="E12" s="100"/>
      <c r="F12" s="108">
        <v>1538</v>
      </c>
      <c r="G12" s="102"/>
      <c r="H12" s="101"/>
      <c r="I12" s="102"/>
      <c r="J12" s="103"/>
      <c r="K12" s="104"/>
      <c r="L12" s="103"/>
      <c r="M12" s="105"/>
      <c r="N12" s="106"/>
      <c r="P12" s="161"/>
    </row>
    <row r="13" spans="1:17" outlineLevel="2" x14ac:dyDescent="0.25">
      <c r="A13" s="98" t="s">
        <v>11</v>
      </c>
      <c r="B13" s="98" t="s">
        <v>11</v>
      </c>
      <c r="C13" s="99" t="s">
        <v>113</v>
      </c>
      <c r="D13" s="100">
        <v>57</v>
      </c>
      <c r="E13" s="100"/>
      <c r="F13" s="101"/>
      <c r="G13" s="102"/>
      <c r="H13" s="101"/>
      <c r="I13" s="102"/>
      <c r="J13" s="103"/>
      <c r="K13" s="104"/>
      <c r="L13" s="103"/>
      <c r="M13" s="105"/>
      <c r="N13" s="106"/>
      <c r="P13" s="161"/>
    </row>
    <row r="14" spans="1:17" outlineLevel="2" x14ac:dyDescent="0.25">
      <c r="A14" s="98" t="s">
        <v>11</v>
      </c>
      <c r="B14" s="98" t="s">
        <v>11</v>
      </c>
      <c r="C14" s="99" t="s">
        <v>99</v>
      </c>
      <c r="D14" s="100"/>
      <c r="E14" s="107">
        <v>192</v>
      </c>
      <c r="F14" s="101"/>
      <c r="G14" s="102"/>
      <c r="H14" s="101"/>
      <c r="I14" s="102"/>
      <c r="J14" s="103"/>
      <c r="K14" s="104"/>
      <c r="L14" s="103"/>
      <c r="M14" s="105"/>
      <c r="N14" s="106"/>
      <c r="P14" s="161"/>
    </row>
    <row r="15" spans="1:17" outlineLevel="2" x14ac:dyDescent="0.25">
      <c r="A15" s="98" t="s">
        <v>11</v>
      </c>
      <c r="B15" s="98" t="s">
        <v>11</v>
      </c>
      <c r="C15" s="99" t="s">
        <v>149</v>
      </c>
      <c r="D15" s="100"/>
      <c r="E15" s="100"/>
      <c r="F15" s="101"/>
      <c r="G15" s="109">
        <v>22</v>
      </c>
      <c r="H15" s="101"/>
      <c r="I15" s="102"/>
      <c r="J15" s="103"/>
      <c r="K15" s="104"/>
      <c r="L15" s="103"/>
      <c r="M15" s="105"/>
      <c r="N15" s="106"/>
      <c r="P15" s="161"/>
    </row>
    <row r="16" spans="1:17" outlineLevel="2" x14ac:dyDescent="0.25">
      <c r="A16" s="98" t="s">
        <v>11</v>
      </c>
      <c r="B16" s="98" t="s">
        <v>11</v>
      </c>
      <c r="C16" s="99" t="s">
        <v>100</v>
      </c>
      <c r="D16" s="100"/>
      <c r="E16" s="107">
        <v>46</v>
      </c>
      <c r="F16" s="101"/>
      <c r="G16" s="102"/>
      <c r="H16" s="101"/>
      <c r="I16" s="102"/>
      <c r="J16" s="103"/>
      <c r="K16" s="104"/>
      <c r="L16" s="103"/>
      <c r="M16" s="105"/>
      <c r="N16" s="106"/>
      <c r="P16" s="161"/>
    </row>
    <row r="17" spans="1:20" outlineLevel="2" x14ac:dyDescent="0.25">
      <c r="A17" s="98" t="s">
        <v>11</v>
      </c>
      <c r="B17" s="98" t="s">
        <v>11</v>
      </c>
      <c r="C17" s="99" t="s">
        <v>101</v>
      </c>
      <c r="D17" s="100"/>
      <c r="E17" s="107">
        <v>4</v>
      </c>
      <c r="F17" s="101"/>
      <c r="G17" s="102"/>
      <c r="H17" s="101"/>
      <c r="I17" s="102"/>
      <c r="J17" s="103"/>
      <c r="K17" s="104"/>
      <c r="L17" s="103"/>
      <c r="M17" s="105"/>
      <c r="N17" s="106"/>
      <c r="P17" s="161"/>
    </row>
    <row r="18" spans="1:20" outlineLevel="2" x14ac:dyDescent="0.25">
      <c r="A18" s="98" t="s">
        <v>11</v>
      </c>
      <c r="B18" s="98" t="s">
        <v>11</v>
      </c>
      <c r="C18" s="99" t="s">
        <v>123</v>
      </c>
      <c r="D18" s="100"/>
      <c r="E18" s="107">
        <v>792</v>
      </c>
      <c r="F18" s="101"/>
      <c r="G18" s="109">
        <v>11253</v>
      </c>
      <c r="H18" s="101"/>
      <c r="I18" s="102"/>
      <c r="J18" s="103"/>
      <c r="K18" s="104"/>
      <c r="L18" s="103"/>
      <c r="M18" s="105"/>
      <c r="N18" s="106"/>
      <c r="P18" s="161"/>
    </row>
    <row r="19" spans="1:20" outlineLevel="2" x14ac:dyDescent="0.25">
      <c r="A19" s="98" t="s">
        <v>11</v>
      </c>
      <c r="B19" s="98" t="s">
        <v>11</v>
      </c>
      <c r="C19" s="99" t="s">
        <v>102</v>
      </c>
      <c r="D19" s="100"/>
      <c r="E19" s="107">
        <v>76</v>
      </c>
      <c r="F19" s="101"/>
      <c r="G19" s="102"/>
      <c r="H19" s="101"/>
      <c r="I19" s="102"/>
      <c r="J19" s="103"/>
      <c r="K19" s="104"/>
      <c r="L19" s="103"/>
      <c r="M19" s="105"/>
      <c r="N19" s="106"/>
      <c r="P19" s="161"/>
    </row>
    <row r="20" spans="1:20" outlineLevel="2" x14ac:dyDescent="0.25">
      <c r="A20" s="98" t="s">
        <v>11</v>
      </c>
      <c r="B20" s="98" t="s">
        <v>11</v>
      </c>
      <c r="C20" s="99" t="s">
        <v>97</v>
      </c>
      <c r="D20" s="100"/>
      <c r="E20" s="107">
        <v>4841</v>
      </c>
      <c r="F20" s="101"/>
      <c r="G20" s="102"/>
      <c r="H20" s="101"/>
      <c r="I20" s="109">
        <v>7727</v>
      </c>
      <c r="J20" s="103"/>
      <c r="K20" s="104">
        <v>4646</v>
      </c>
      <c r="L20" s="103"/>
      <c r="M20" s="105"/>
      <c r="N20" s="106"/>
      <c r="P20" s="161"/>
    </row>
    <row r="21" spans="1:20" outlineLevel="2" x14ac:dyDescent="0.25">
      <c r="A21" s="98" t="s">
        <v>11</v>
      </c>
      <c r="B21" s="98" t="s">
        <v>11</v>
      </c>
      <c r="C21" s="99" t="s">
        <v>17</v>
      </c>
      <c r="D21" s="100">
        <v>2508</v>
      </c>
      <c r="E21" s="107">
        <v>3102</v>
      </c>
      <c r="F21" s="108">
        <v>3191</v>
      </c>
      <c r="G21" s="109">
        <v>3108</v>
      </c>
      <c r="H21" s="108">
        <v>2902</v>
      </c>
      <c r="I21" s="109">
        <v>3716</v>
      </c>
      <c r="J21" s="111">
        <v>2071</v>
      </c>
      <c r="K21" s="104">
        <v>2555</v>
      </c>
      <c r="L21" s="103">
        <v>1903</v>
      </c>
      <c r="M21" s="105">
        <v>310</v>
      </c>
      <c r="N21" s="106">
        <v>292</v>
      </c>
      <c r="P21" s="160">
        <v>308</v>
      </c>
    </row>
    <row r="22" spans="1:20" outlineLevel="2" x14ac:dyDescent="0.25">
      <c r="A22" s="98" t="s">
        <v>11</v>
      </c>
      <c r="B22" s="98" t="s">
        <v>11</v>
      </c>
      <c r="C22" s="99" t="s">
        <v>18</v>
      </c>
      <c r="D22" s="100"/>
      <c r="E22" s="100"/>
      <c r="F22" s="108">
        <v>4004</v>
      </c>
      <c r="G22" s="102"/>
      <c r="H22" s="108">
        <v>4746</v>
      </c>
      <c r="I22" s="102"/>
      <c r="J22" s="111">
        <v>4497</v>
      </c>
      <c r="K22" s="104"/>
      <c r="L22" s="103">
        <v>3711</v>
      </c>
      <c r="M22" s="105">
        <v>3217</v>
      </c>
      <c r="N22" s="106">
        <v>3118</v>
      </c>
      <c r="P22" s="160">
        <v>3221</v>
      </c>
    </row>
    <row r="23" spans="1:20" outlineLevel="2" x14ac:dyDescent="0.25">
      <c r="A23" s="116" t="s">
        <v>11</v>
      </c>
      <c r="B23" s="116" t="s">
        <v>11</v>
      </c>
      <c r="C23" s="117" t="s">
        <v>19</v>
      </c>
      <c r="D23" s="118">
        <v>3152</v>
      </c>
      <c r="E23" s="118">
        <v>2381</v>
      </c>
      <c r="F23" s="119">
        <v>81</v>
      </c>
      <c r="G23" s="120"/>
      <c r="H23" s="119">
        <v>706</v>
      </c>
      <c r="I23" s="121">
        <v>1583</v>
      </c>
      <c r="J23" s="122">
        <v>60</v>
      </c>
      <c r="K23" s="123">
        <v>1228</v>
      </c>
      <c r="L23" s="122">
        <v>804</v>
      </c>
      <c r="M23" s="124">
        <v>565</v>
      </c>
      <c r="N23" s="146">
        <v>562</v>
      </c>
      <c r="O23" s="79"/>
      <c r="P23" s="162">
        <v>429</v>
      </c>
    </row>
    <row r="24" spans="1:20" s="79" customFormat="1" outlineLevel="1" x14ac:dyDescent="0.25">
      <c r="A24" s="125" t="s">
        <v>150</v>
      </c>
      <c r="B24" s="116"/>
      <c r="C24" s="117"/>
      <c r="D24" s="126">
        <f t="shared" ref="D24:N24" si="0">SUBTOTAL(9,D3:D23)</f>
        <v>12760</v>
      </c>
      <c r="E24" s="126">
        <f t="shared" si="0"/>
        <v>14219</v>
      </c>
      <c r="F24" s="127">
        <f t="shared" si="0"/>
        <v>13684</v>
      </c>
      <c r="G24" s="128">
        <f t="shared" si="0"/>
        <v>18005</v>
      </c>
      <c r="H24" s="127">
        <f t="shared" si="0"/>
        <v>12865</v>
      </c>
      <c r="I24" s="129">
        <f t="shared" si="0"/>
        <v>18976</v>
      </c>
      <c r="J24" s="130">
        <f t="shared" si="0"/>
        <v>10785</v>
      </c>
      <c r="K24" s="131">
        <f t="shared" si="0"/>
        <v>9893</v>
      </c>
      <c r="L24" s="130">
        <f t="shared" si="0"/>
        <v>11409</v>
      </c>
      <c r="M24" s="132">
        <f t="shared" si="0"/>
        <v>9096</v>
      </c>
      <c r="N24" s="133">
        <f t="shared" si="0"/>
        <v>9102</v>
      </c>
      <c r="P24" s="133">
        <f t="shared" ref="P24" si="1">SUBTOTAL(9,P3:P23)</f>
        <v>8851</v>
      </c>
      <c r="R24"/>
      <c r="S24"/>
    </row>
    <row r="25" spans="1:20" outlineLevel="2" x14ac:dyDescent="0.25">
      <c r="A25" s="97" t="s">
        <v>4</v>
      </c>
      <c r="B25" s="98" t="s">
        <v>20</v>
      </c>
      <c r="C25" s="99" t="s">
        <v>21</v>
      </c>
      <c r="D25" s="100"/>
      <c r="E25" s="100"/>
      <c r="F25" s="134">
        <v>567</v>
      </c>
      <c r="G25" s="102"/>
      <c r="H25" s="108">
        <v>1419</v>
      </c>
      <c r="I25" s="102"/>
      <c r="J25" s="135">
        <v>903</v>
      </c>
      <c r="K25" s="106"/>
      <c r="L25" s="135">
        <v>848</v>
      </c>
      <c r="M25" s="105">
        <v>716</v>
      </c>
      <c r="N25" s="106">
        <v>737</v>
      </c>
      <c r="P25" s="168">
        <v>695</v>
      </c>
      <c r="R25"/>
      <c r="S25"/>
      <c r="T25" s="161"/>
    </row>
    <row r="26" spans="1:20" outlineLevel="2" x14ac:dyDescent="0.25">
      <c r="A26" s="97" t="s">
        <v>4</v>
      </c>
      <c r="B26" s="98" t="s">
        <v>20</v>
      </c>
      <c r="C26" s="99" t="s">
        <v>115</v>
      </c>
      <c r="D26" s="100">
        <v>290</v>
      </c>
      <c r="E26" s="100"/>
      <c r="F26" s="101"/>
      <c r="G26" s="102"/>
      <c r="H26" s="101"/>
      <c r="I26" s="102"/>
      <c r="J26" s="135"/>
      <c r="K26" s="106"/>
      <c r="L26" s="135"/>
      <c r="M26" s="105"/>
      <c r="N26" s="106"/>
      <c r="P26" s="106"/>
      <c r="R26"/>
      <c r="S26"/>
      <c r="T26" s="161"/>
    </row>
    <row r="27" spans="1:20" outlineLevel="2" x14ac:dyDescent="0.25">
      <c r="A27" s="97" t="s">
        <v>4</v>
      </c>
      <c r="B27" s="98" t="s">
        <v>20</v>
      </c>
      <c r="C27" s="97" t="s">
        <v>108</v>
      </c>
      <c r="D27" s="100"/>
      <c r="E27" s="107">
        <v>169</v>
      </c>
      <c r="F27" s="101"/>
      <c r="G27" s="109">
        <v>493</v>
      </c>
      <c r="H27" s="101"/>
      <c r="I27" s="109">
        <v>1</v>
      </c>
      <c r="J27" s="135"/>
      <c r="K27" s="106"/>
      <c r="L27" s="135"/>
      <c r="M27" s="105"/>
      <c r="N27" s="106"/>
      <c r="P27" s="106"/>
      <c r="R27"/>
      <c r="S27"/>
      <c r="T27" s="161"/>
    </row>
    <row r="28" spans="1:20" outlineLevel="1" x14ac:dyDescent="0.25">
      <c r="A28" s="136" t="s">
        <v>36</v>
      </c>
      <c r="B28" s="98"/>
      <c r="C28" s="97"/>
      <c r="D28" s="137">
        <f t="shared" ref="D28:J28" si="2">SUBTOTAL(9,D25:D27)</f>
        <v>290</v>
      </c>
      <c r="E28" s="138">
        <f t="shared" si="2"/>
        <v>169</v>
      </c>
      <c r="F28" s="139">
        <f t="shared" si="2"/>
        <v>567</v>
      </c>
      <c r="G28" s="140">
        <f t="shared" si="2"/>
        <v>493</v>
      </c>
      <c r="H28" s="139">
        <f t="shared" si="2"/>
        <v>1419</v>
      </c>
      <c r="I28" s="140">
        <f t="shared" si="2"/>
        <v>1</v>
      </c>
      <c r="J28" s="141">
        <f t="shared" si="2"/>
        <v>903</v>
      </c>
      <c r="K28" s="142">
        <v>1249</v>
      </c>
      <c r="L28" s="141">
        <f>SUBTOTAL(9,L25:L27)</f>
        <v>848</v>
      </c>
      <c r="M28" s="143">
        <f>SUBTOTAL(9,M25:M27)</f>
        <v>716</v>
      </c>
      <c r="N28" s="142">
        <f>SUBTOTAL(9,N25:N27)</f>
        <v>737</v>
      </c>
      <c r="P28" s="142">
        <f>SUBTOTAL(9,P25:P27)</f>
        <v>695</v>
      </c>
      <c r="R28"/>
      <c r="S28"/>
      <c r="T28" s="161"/>
    </row>
    <row r="29" spans="1:20" outlineLevel="2" x14ac:dyDescent="0.25">
      <c r="A29" s="97" t="s">
        <v>3</v>
      </c>
      <c r="B29" s="98" t="s">
        <v>20</v>
      </c>
      <c r="C29" s="99" t="s">
        <v>22</v>
      </c>
      <c r="D29" s="100">
        <v>1482</v>
      </c>
      <c r="E29" s="100">
        <v>1447</v>
      </c>
      <c r="F29" s="108">
        <v>1081</v>
      </c>
      <c r="G29" s="109">
        <v>1545</v>
      </c>
      <c r="H29" s="108">
        <v>924</v>
      </c>
      <c r="I29" s="109">
        <v>1390</v>
      </c>
      <c r="J29" s="135">
        <v>1239</v>
      </c>
      <c r="K29" s="106"/>
      <c r="L29" s="135">
        <v>960</v>
      </c>
      <c r="M29" s="105">
        <v>987</v>
      </c>
      <c r="N29" s="106">
        <v>958</v>
      </c>
      <c r="P29" s="106">
        <v>1045</v>
      </c>
      <c r="R29"/>
      <c r="S29"/>
      <c r="T29" s="1"/>
    </row>
    <row r="30" spans="1:20" outlineLevel="1" x14ac:dyDescent="0.25">
      <c r="A30" s="136" t="s">
        <v>37</v>
      </c>
      <c r="B30" s="98"/>
      <c r="C30" s="99"/>
      <c r="D30" s="137">
        <f t="shared" ref="D30:N30" si="3">SUBTOTAL(9,D29:D29)</f>
        <v>1482</v>
      </c>
      <c r="E30" s="137">
        <f t="shared" si="3"/>
        <v>1447</v>
      </c>
      <c r="F30" s="144">
        <f t="shared" si="3"/>
        <v>1081</v>
      </c>
      <c r="G30" s="140">
        <f t="shared" si="3"/>
        <v>1545</v>
      </c>
      <c r="H30" s="144">
        <f t="shared" si="3"/>
        <v>924</v>
      </c>
      <c r="I30" s="140">
        <f t="shared" si="3"/>
        <v>1390</v>
      </c>
      <c r="J30" s="141">
        <f t="shared" si="3"/>
        <v>1239</v>
      </c>
      <c r="K30" s="142">
        <f t="shared" si="3"/>
        <v>0</v>
      </c>
      <c r="L30" s="141">
        <f t="shared" si="3"/>
        <v>960</v>
      </c>
      <c r="M30" s="143">
        <f t="shared" si="3"/>
        <v>987</v>
      </c>
      <c r="N30" s="142">
        <f t="shared" si="3"/>
        <v>958</v>
      </c>
      <c r="P30" s="142">
        <f t="shared" ref="P30" si="4">SUBTOTAL(9,P29:P29)</f>
        <v>1045</v>
      </c>
      <c r="R30"/>
      <c r="S30"/>
      <c r="T30" s="1"/>
    </row>
    <row r="31" spans="1:20" outlineLevel="2" x14ac:dyDescent="0.25">
      <c r="A31" s="97" t="s">
        <v>1</v>
      </c>
      <c r="B31" s="98" t="s">
        <v>20</v>
      </c>
      <c r="C31" s="99" t="s">
        <v>23</v>
      </c>
      <c r="D31" s="100">
        <v>20</v>
      </c>
      <c r="E31" s="100">
        <v>89</v>
      </c>
      <c r="F31" s="101"/>
      <c r="G31" s="109">
        <v>87</v>
      </c>
      <c r="H31" s="101"/>
      <c r="I31" s="109">
        <v>329</v>
      </c>
      <c r="J31" s="135"/>
      <c r="K31" s="106">
        <v>105</v>
      </c>
      <c r="L31" s="135">
        <v>13</v>
      </c>
      <c r="M31" s="105">
        <v>10</v>
      </c>
      <c r="N31" s="106">
        <v>10</v>
      </c>
      <c r="P31" s="106">
        <v>15</v>
      </c>
      <c r="R31"/>
      <c r="S31"/>
      <c r="T31" s="1"/>
    </row>
    <row r="32" spans="1:20" outlineLevel="2" x14ac:dyDescent="0.25">
      <c r="A32" s="97" t="s">
        <v>1</v>
      </c>
      <c r="B32" s="98" t="s">
        <v>20</v>
      </c>
      <c r="C32" s="99" t="s">
        <v>119</v>
      </c>
      <c r="D32" s="100"/>
      <c r="E32" s="100"/>
      <c r="F32" s="101"/>
      <c r="G32" s="102"/>
      <c r="H32" s="101"/>
      <c r="I32" s="102"/>
      <c r="J32" s="135"/>
      <c r="K32" s="106"/>
      <c r="L32" s="135"/>
      <c r="M32" s="105"/>
      <c r="N32" s="106"/>
      <c r="P32" s="106"/>
      <c r="R32"/>
      <c r="S32"/>
      <c r="T32" s="1"/>
    </row>
    <row r="33" spans="1:23" outlineLevel="2" x14ac:dyDescent="0.25">
      <c r="A33" s="97" t="s">
        <v>1</v>
      </c>
      <c r="B33" s="98" t="s">
        <v>20</v>
      </c>
      <c r="C33" s="99" t="s">
        <v>114</v>
      </c>
      <c r="D33" s="100"/>
      <c r="E33" s="100"/>
      <c r="F33" s="101"/>
      <c r="G33" s="102"/>
      <c r="H33" s="101"/>
      <c r="I33" s="102"/>
      <c r="J33" s="135"/>
      <c r="K33" s="106"/>
      <c r="L33" s="135"/>
      <c r="M33" s="105"/>
      <c r="N33" s="106"/>
      <c r="P33" s="106"/>
      <c r="R33"/>
      <c r="S33"/>
      <c r="T33" s="1"/>
    </row>
    <row r="34" spans="1:23" outlineLevel="2" x14ac:dyDescent="0.25">
      <c r="A34" s="97" t="s">
        <v>1</v>
      </c>
      <c r="B34" s="98" t="s">
        <v>20</v>
      </c>
      <c r="C34" s="99" t="s">
        <v>24</v>
      </c>
      <c r="D34" s="100">
        <v>2693</v>
      </c>
      <c r="E34" s="100">
        <v>2864</v>
      </c>
      <c r="F34" s="134">
        <v>2922</v>
      </c>
      <c r="G34" s="109">
        <v>3716</v>
      </c>
      <c r="H34" s="108">
        <v>3411</v>
      </c>
      <c r="I34" s="109">
        <v>3530</v>
      </c>
      <c r="J34" s="135">
        <v>3103</v>
      </c>
      <c r="K34" s="106">
        <v>2586</v>
      </c>
      <c r="L34" s="135">
        <v>3379</v>
      </c>
      <c r="M34" s="105">
        <v>4604</v>
      </c>
      <c r="N34" s="106">
        <v>4528</v>
      </c>
      <c r="P34" s="106">
        <v>3869</v>
      </c>
      <c r="R34"/>
      <c r="S34"/>
      <c r="T34" s="1"/>
    </row>
    <row r="35" spans="1:23" outlineLevel="2" x14ac:dyDescent="0.25">
      <c r="A35" s="97" t="s">
        <v>1</v>
      </c>
      <c r="B35" s="98" t="s">
        <v>20</v>
      </c>
      <c r="C35" s="99" t="s">
        <v>107</v>
      </c>
      <c r="D35" s="100">
        <v>13</v>
      </c>
      <c r="E35" s="107">
        <v>3</v>
      </c>
      <c r="F35" s="101"/>
      <c r="G35" s="102"/>
      <c r="H35" s="101"/>
      <c r="I35" s="102"/>
      <c r="J35" s="135"/>
      <c r="K35" s="106"/>
      <c r="L35" s="135"/>
      <c r="M35" s="105"/>
      <c r="N35" s="106"/>
      <c r="P35" s="106"/>
      <c r="R35"/>
      <c r="S35"/>
      <c r="T35" s="161"/>
    </row>
    <row r="36" spans="1:23" outlineLevel="2" x14ac:dyDescent="0.25">
      <c r="A36" s="97" t="s">
        <v>1</v>
      </c>
      <c r="B36" s="98" t="s">
        <v>20</v>
      </c>
      <c r="C36" s="99" t="s">
        <v>94</v>
      </c>
      <c r="D36" s="100"/>
      <c r="E36" s="107">
        <v>320</v>
      </c>
      <c r="F36" s="101"/>
      <c r="G36" s="109">
        <v>293</v>
      </c>
      <c r="H36" s="101"/>
      <c r="I36" s="109">
        <v>22</v>
      </c>
      <c r="J36" s="135"/>
      <c r="K36" s="106">
        <v>252</v>
      </c>
      <c r="L36" s="135"/>
      <c r="M36" s="105"/>
      <c r="N36" s="106"/>
      <c r="P36" s="106"/>
      <c r="R36"/>
      <c r="S36"/>
    </row>
    <row r="37" spans="1:23" outlineLevel="2" x14ac:dyDescent="0.25">
      <c r="A37" s="97" t="s">
        <v>1</v>
      </c>
      <c r="B37" s="98" t="s">
        <v>20</v>
      </c>
      <c r="C37" s="99" t="s">
        <v>95</v>
      </c>
      <c r="D37" s="100"/>
      <c r="E37" s="100"/>
      <c r="F37" s="101"/>
      <c r="G37" s="102"/>
      <c r="H37" s="101"/>
      <c r="I37" s="102"/>
      <c r="J37" s="135"/>
      <c r="K37" s="106">
        <v>4</v>
      </c>
      <c r="L37" s="135"/>
      <c r="M37" s="105"/>
      <c r="N37" s="106"/>
      <c r="P37" s="106"/>
      <c r="R37"/>
      <c r="S37"/>
    </row>
    <row r="38" spans="1:23" outlineLevel="2" x14ac:dyDescent="0.25">
      <c r="A38" s="97" t="s">
        <v>1</v>
      </c>
      <c r="B38" s="98" t="s">
        <v>20</v>
      </c>
      <c r="C38" s="99" t="s">
        <v>53</v>
      </c>
      <c r="D38" s="100"/>
      <c r="E38" s="100"/>
      <c r="F38" s="108">
        <v>275</v>
      </c>
      <c r="G38" s="102"/>
      <c r="H38" s="101"/>
      <c r="I38" s="102"/>
      <c r="J38" s="135"/>
      <c r="K38" s="106"/>
      <c r="L38" s="135"/>
      <c r="M38" s="105"/>
      <c r="N38" s="106">
        <v>475</v>
      </c>
      <c r="P38" s="106">
        <v>573</v>
      </c>
      <c r="R38"/>
      <c r="S38"/>
    </row>
    <row r="39" spans="1:23" outlineLevel="1" x14ac:dyDescent="0.25">
      <c r="A39" s="136" t="s">
        <v>38</v>
      </c>
      <c r="B39" s="98"/>
      <c r="C39" s="99"/>
      <c r="D39" s="137">
        <f t="shared" ref="D39:N39" si="5">SUBTOTAL(9,D31:D38)</f>
        <v>2726</v>
      </c>
      <c r="E39" s="137">
        <f t="shared" si="5"/>
        <v>3276</v>
      </c>
      <c r="F39" s="144">
        <f t="shared" si="5"/>
        <v>3197</v>
      </c>
      <c r="G39" s="145">
        <f t="shared" si="5"/>
        <v>4096</v>
      </c>
      <c r="H39" s="139">
        <f t="shared" si="5"/>
        <v>3411</v>
      </c>
      <c r="I39" s="145">
        <f t="shared" si="5"/>
        <v>3881</v>
      </c>
      <c r="J39" s="141">
        <f t="shared" si="5"/>
        <v>3103</v>
      </c>
      <c r="K39" s="142">
        <f t="shared" si="5"/>
        <v>2947</v>
      </c>
      <c r="L39" s="141">
        <f t="shared" si="5"/>
        <v>3392</v>
      </c>
      <c r="M39" s="143">
        <f t="shared" si="5"/>
        <v>4614</v>
      </c>
      <c r="N39" s="142">
        <f t="shared" si="5"/>
        <v>5013</v>
      </c>
      <c r="P39" s="142">
        <f t="shared" ref="P39" si="6">SUBTOTAL(9,P31:P38)</f>
        <v>4457</v>
      </c>
      <c r="R39"/>
      <c r="S39"/>
    </row>
    <row r="40" spans="1:23" outlineLevel="2" x14ac:dyDescent="0.25">
      <c r="A40" s="97" t="s">
        <v>2</v>
      </c>
      <c r="B40" s="98" t="s">
        <v>20</v>
      </c>
      <c r="C40" s="99" t="s">
        <v>25</v>
      </c>
      <c r="D40" s="100">
        <v>8323</v>
      </c>
      <c r="E40" s="100">
        <v>7503</v>
      </c>
      <c r="F40" s="108">
        <v>4568</v>
      </c>
      <c r="G40" s="109">
        <v>7220</v>
      </c>
      <c r="H40" s="108">
        <v>4506</v>
      </c>
      <c r="I40" s="109">
        <v>7335</v>
      </c>
      <c r="J40" s="135">
        <v>4561</v>
      </c>
      <c r="K40" s="106">
        <v>5900</v>
      </c>
      <c r="L40" s="135">
        <v>4720</v>
      </c>
      <c r="M40" s="105">
        <v>4685</v>
      </c>
      <c r="N40" s="106">
        <v>4403</v>
      </c>
      <c r="P40" s="106">
        <v>4274</v>
      </c>
      <c r="R40"/>
      <c r="S40"/>
    </row>
    <row r="41" spans="1:23" outlineLevel="2" x14ac:dyDescent="0.25">
      <c r="A41" s="97" t="s">
        <v>2</v>
      </c>
      <c r="B41" s="98" t="s">
        <v>20</v>
      </c>
      <c r="C41" s="99" t="s">
        <v>105</v>
      </c>
      <c r="D41" s="100"/>
      <c r="E41" s="100">
        <v>237</v>
      </c>
      <c r="F41" s="101"/>
      <c r="G41" s="109">
        <v>807</v>
      </c>
      <c r="H41" s="101"/>
      <c r="I41" s="102"/>
      <c r="J41" s="135"/>
      <c r="K41" s="106"/>
      <c r="L41" s="135"/>
      <c r="M41" s="105"/>
      <c r="N41" s="106"/>
      <c r="P41" s="106"/>
      <c r="R41"/>
      <c r="S41"/>
    </row>
    <row r="42" spans="1:23" outlineLevel="2" x14ac:dyDescent="0.25">
      <c r="A42" s="97" t="s">
        <v>2</v>
      </c>
      <c r="B42" s="98" t="s">
        <v>20</v>
      </c>
      <c r="C42" s="99" t="s">
        <v>93</v>
      </c>
      <c r="D42" s="100"/>
      <c r="E42" s="100">
        <v>282</v>
      </c>
      <c r="F42" s="101"/>
      <c r="G42" s="109">
        <v>391</v>
      </c>
      <c r="H42" s="101"/>
      <c r="I42" s="109">
        <v>120</v>
      </c>
      <c r="J42" s="135"/>
      <c r="K42" s="106">
        <v>241</v>
      </c>
      <c r="L42" s="135"/>
      <c r="M42" s="105"/>
      <c r="N42" s="106"/>
      <c r="P42" s="106"/>
      <c r="R42"/>
      <c r="S42"/>
    </row>
    <row r="43" spans="1:23" outlineLevel="2" x14ac:dyDescent="0.25">
      <c r="A43" s="97" t="s">
        <v>2</v>
      </c>
      <c r="B43" s="98" t="s">
        <v>20</v>
      </c>
      <c r="C43" s="99" t="s">
        <v>106</v>
      </c>
      <c r="D43" s="100"/>
      <c r="E43" s="100">
        <v>392</v>
      </c>
      <c r="F43" s="101"/>
      <c r="G43" s="102"/>
      <c r="H43" s="101"/>
      <c r="I43" s="102"/>
      <c r="J43" s="135"/>
      <c r="K43" s="106"/>
      <c r="L43" s="135"/>
      <c r="M43" s="105"/>
      <c r="N43" s="106"/>
      <c r="P43" s="106"/>
      <c r="R43"/>
      <c r="S43"/>
    </row>
    <row r="44" spans="1:23" outlineLevel="1" x14ac:dyDescent="0.25">
      <c r="A44" s="164" t="s">
        <v>39</v>
      </c>
      <c r="B44" s="116"/>
      <c r="C44" s="163"/>
      <c r="D44" s="126">
        <f t="shared" ref="D44:M44" si="7">SUBTOTAL(9,D40:D43)</f>
        <v>8323</v>
      </c>
      <c r="E44" s="126">
        <f t="shared" si="7"/>
        <v>8414</v>
      </c>
      <c r="F44" s="165">
        <f t="shared" si="7"/>
        <v>4568</v>
      </c>
      <c r="G44" s="128">
        <f t="shared" si="7"/>
        <v>8418</v>
      </c>
      <c r="H44" s="165">
        <f t="shared" si="7"/>
        <v>4506</v>
      </c>
      <c r="I44" s="128">
        <f t="shared" si="7"/>
        <v>7455</v>
      </c>
      <c r="J44" s="166">
        <f t="shared" si="7"/>
        <v>4561</v>
      </c>
      <c r="K44" s="133">
        <f t="shared" si="7"/>
        <v>6141</v>
      </c>
      <c r="L44" s="166">
        <f t="shared" si="7"/>
        <v>4720</v>
      </c>
      <c r="M44" s="132">
        <f t="shared" si="7"/>
        <v>4685</v>
      </c>
      <c r="N44" s="133">
        <f>SUBTOTAL(9,N40:N43)</f>
        <v>4403</v>
      </c>
      <c r="O44" s="79"/>
      <c r="P44" s="133">
        <f>SUBTOTAL(9,P40:P43)</f>
        <v>4274</v>
      </c>
      <c r="R44"/>
      <c r="S44"/>
    </row>
    <row r="45" spans="1:23" ht="25.5" outlineLevel="2" x14ac:dyDescent="0.25">
      <c r="A45" s="97" t="s">
        <v>5</v>
      </c>
      <c r="B45" s="147" t="s">
        <v>26</v>
      </c>
      <c r="C45" s="99" t="s">
        <v>54</v>
      </c>
      <c r="D45" s="100"/>
      <c r="E45" s="100"/>
      <c r="F45" s="101"/>
      <c r="G45" s="102"/>
      <c r="H45" s="101"/>
      <c r="I45" s="102"/>
      <c r="J45" s="135"/>
      <c r="K45" s="106"/>
      <c r="L45" s="135"/>
      <c r="M45" s="105"/>
      <c r="N45" s="106">
        <v>19</v>
      </c>
      <c r="P45" s="87">
        <v>38</v>
      </c>
      <c r="R45"/>
      <c r="S45"/>
    </row>
    <row r="46" spans="1:23" outlineLevel="2" x14ac:dyDescent="0.25">
      <c r="A46" s="97" t="s">
        <v>5</v>
      </c>
      <c r="B46" s="98" t="s">
        <v>26</v>
      </c>
      <c r="C46" s="99" t="s">
        <v>27</v>
      </c>
      <c r="D46" s="100"/>
      <c r="E46" s="100"/>
      <c r="F46" s="101"/>
      <c r="G46" s="102"/>
      <c r="H46" s="101"/>
      <c r="I46" s="102"/>
      <c r="J46" s="135"/>
      <c r="K46" s="106"/>
      <c r="L46" s="135">
        <v>12</v>
      </c>
      <c r="M46" s="105">
        <v>8</v>
      </c>
      <c r="N46" s="106">
        <v>13</v>
      </c>
      <c r="P46" s="87">
        <v>12</v>
      </c>
      <c r="R46"/>
      <c r="S46"/>
      <c r="T46"/>
      <c r="U46"/>
      <c r="V46"/>
      <c r="W46"/>
    </row>
    <row r="47" spans="1:23" outlineLevel="1" x14ac:dyDescent="0.25">
      <c r="A47" s="136" t="s">
        <v>40</v>
      </c>
      <c r="B47" s="148"/>
      <c r="C47" s="149"/>
      <c r="D47" s="137">
        <f t="shared" ref="D47:Q47" si="8">SUBTOTAL(9,D45:D46)</f>
        <v>0</v>
      </c>
      <c r="E47" s="137">
        <f t="shared" si="8"/>
        <v>0</v>
      </c>
      <c r="F47" s="139">
        <f t="shared" si="8"/>
        <v>0</v>
      </c>
      <c r="G47" s="145">
        <f t="shared" si="8"/>
        <v>0</v>
      </c>
      <c r="H47" s="139">
        <f t="shared" si="8"/>
        <v>0</v>
      </c>
      <c r="I47" s="145">
        <f t="shared" si="8"/>
        <v>0</v>
      </c>
      <c r="J47" s="141">
        <f t="shared" si="8"/>
        <v>0</v>
      </c>
      <c r="K47" s="142">
        <f t="shared" si="8"/>
        <v>0</v>
      </c>
      <c r="L47" s="141">
        <f t="shared" si="8"/>
        <v>12</v>
      </c>
      <c r="M47" s="143">
        <f t="shared" si="8"/>
        <v>8</v>
      </c>
      <c r="N47" s="142">
        <f t="shared" si="8"/>
        <v>32</v>
      </c>
      <c r="O47" s="142"/>
      <c r="P47" s="142">
        <f>SUBTOTAL(9,P45:P46)</f>
        <v>50</v>
      </c>
      <c r="R47"/>
      <c r="S47"/>
      <c r="T47"/>
      <c r="U47"/>
      <c r="V47"/>
      <c r="W47"/>
    </row>
    <row r="48" spans="1:23" ht="14.45" customHeight="1" outlineLevel="2" x14ac:dyDescent="0.25">
      <c r="A48" s="97" t="s">
        <v>8</v>
      </c>
      <c r="B48" s="98" t="s">
        <v>26</v>
      </c>
      <c r="C48" s="99" t="s">
        <v>120</v>
      </c>
      <c r="D48" s="100"/>
      <c r="E48" s="100"/>
      <c r="F48" s="101"/>
      <c r="G48" s="109">
        <v>1</v>
      </c>
      <c r="H48" s="101"/>
      <c r="I48" s="102"/>
      <c r="J48" s="135"/>
      <c r="K48" s="106"/>
      <c r="L48" s="135"/>
      <c r="M48" s="105"/>
      <c r="N48" s="106"/>
      <c r="R48"/>
      <c r="S48"/>
      <c r="T48"/>
      <c r="U48"/>
      <c r="V48"/>
      <c r="W48"/>
    </row>
    <row r="49" spans="1:23" ht="14.45" customHeight="1" outlineLevel="2" x14ac:dyDescent="0.25">
      <c r="A49" s="97" t="s">
        <v>8</v>
      </c>
      <c r="B49" s="98" t="s">
        <v>26</v>
      </c>
      <c r="C49" s="97" t="s">
        <v>109</v>
      </c>
      <c r="D49" s="100"/>
      <c r="E49" s="107">
        <v>375</v>
      </c>
      <c r="F49" s="101"/>
      <c r="G49" s="102">
        <v>461</v>
      </c>
      <c r="H49" s="101"/>
      <c r="I49" s="109">
        <v>2689</v>
      </c>
      <c r="J49" s="135"/>
      <c r="K49" s="106">
        <v>3065</v>
      </c>
      <c r="L49" s="135"/>
      <c r="M49" s="105"/>
      <c r="N49" s="106"/>
      <c r="R49"/>
      <c r="S49"/>
      <c r="T49"/>
      <c r="U49"/>
      <c r="V49"/>
      <c r="W49"/>
    </row>
    <row r="50" spans="1:23" ht="14.45" customHeight="1" outlineLevel="2" x14ac:dyDescent="0.25">
      <c r="A50" s="97" t="s">
        <v>8</v>
      </c>
      <c r="B50" s="98" t="s">
        <v>26</v>
      </c>
      <c r="C50" s="99" t="s">
        <v>125</v>
      </c>
      <c r="D50" s="100">
        <v>1639</v>
      </c>
      <c r="E50" s="100"/>
      <c r="F50" s="101"/>
      <c r="G50" s="102"/>
      <c r="H50" s="101"/>
      <c r="I50" s="102"/>
      <c r="J50" s="135"/>
      <c r="K50" s="106"/>
      <c r="L50" s="135"/>
      <c r="M50" s="105"/>
      <c r="N50" s="106"/>
      <c r="R50"/>
      <c r="S50"/>
      <c r="T50"/>
      <c r="U50"/>
      <c r="V50"/>
      <c r="W50"/>
    </row>
    <row r="51" spans="1:23" ht="14.45" customHeight="1" outlineLevel="2" x14ac:dyDescent="0.25">
      <c r="A51" s="97" t="s">
        <v>8</v>
      </c>
      <c r="B51" s="98" t="s">
        <v>26</v>
      </c>
      <c r="C51" s="99" t="s">
        <v>28</v>
      </c>
      <c r="D51" s="100"/>
      <c r="E51" s="100"/>
      <c r="F51" s="101"/>
      <c r="G51" s="102"/>
      <c r="H51" s="101"/>
      <c r="I51" s="102"/>
      <c r="J51" s="135"/>
      <c r="K51" s="106"/>
      <c r="L51" s="135"/>
      <c r="M51" s="105"/>
      <c r="N51" s="106"/>
      <c r="R51"/>
      <c r="S51"/>
      <c r="T51"/>
      <c r="U51"/>
      <c r="V51"/>
      <c r="W51"/>
    </row>
    <row r="52" spans="1:23" ht="14.45" customHeight="1" outlineLevel="2" x14ac:dyDescent="0.25">
      <c r="A52" s="97" t="s">
        <v>8</v>
      </c>
      <c r="B52" s="98" t="s">
        <v>26</v>
      </c>
      <c r="C52" s="99" t="s">
        <v>92</v>
      </c>
      <c r="D52" s="100">
        <v>1807</v>
      </c>
      <c r="E52" s="107">
        <v>1789</v>
      </c>
      <c r="F52" s="108">
        <v>1866</v>
      </c>
      <c r="G52" s="102"/>
      <c r="H52" s="101"/>
      <c r="I52" s="102"/>
      <c r="J52" s="135"/>
      <c r="K52" s="106"/>
      <c r="L52" s="135"/>
      <c r="R52"/>
      <c r="S52"/>
      <c r="T52"/>
      <c r="U52"/>
      <c r="V52"/>
      <c r="W52"/>
    </row>
    <row r="53" spans="1:23" ht="14.45" customHeight="1" outlineLevel="2" x14ac:dyDescent="0.25">
      <c r="A53" s="97" t="s">
        <v>8</v>
      </c>
      <c r="B53" s="98" t="s">
        <v>26</v>
      </c>
      <c r="C53" s="99" t="s">
        <v>30</v>
      </c>
      <c r="D53" s="100">
        <v>1882</v>
      </c>
      <c r="E53" s="107">
        <v>4858</v>
      </c>
      <c r="F53" s="108">
        <v>1744</v>
      </c>
      <c r="G53" s="109">
        <v>3147</v>
      </c>
      <c r="H53" s="108">
        <v>249</v>
      </c>
      <c r="I53" s="102"/>
      <c r="J53" s="135">
        <v>308</v>
      </c>
      <c r="K53" s="106"/>
      <c r="L53" s="135">
        <v>325</v>
      </c>
      <c r="M53" s="105">
        <v>363</v>
      </c>
      <c r="N53" s="106">
        <v>122</v>
      </c>
      <c r="P53" s="87">
        <v>151</v>
      </c>
      <c r="R53"/>
      <c r="S53"/>
      <c r="T53"/>
      <c r="U53"/>
      <c r="V53"/>
      <c r="W53"/>
    </row>
    <row r="54" spans="1:23" ht="14.45" customHeight="1" outlineLevel="2" x14ac:dyDescent="0.25">
      <c r="A54" s="97" t="s">
        <v>8</v>
      </c>
      <c r="B54" s="98" t="s">
        <v>26</v>
      </c>
      <c r="C54" s="99" t="s">
        <v>45</v>
      </c>
      <c r="D54" s="100"/>
      <c r="E54" s="100"/>
      <c r="F54" s="101"/>
      <c r="G54" s="109">
        <v>1798</v>
      </c>
      <c r="H54" s="108">
        <v>2116</v>
      </c>
      <c r="I54" s="109">
        <v>2257</v>
      </c>
      <c r="J54" s="135">
        <v>2116</v>
      </c>
      <c r="K54" s="106">
        <v>2040</v>
      </c>
      <c r="L54" s="135">
        <v>2352</v>
      </c>
      <c r="M54" s="105">
        <v>2344</v>
      </c>
      <c r="N54" s="106">
        <v>2277</v>
      </c>
      <c r="P54" s="87">
        <v>2361</v>
      </c>
      <c r="R54"/>
      <c r="S54"/>
      <c r="T54"/>
      <c r="U54"/>
      <c r="V54"/>
      <c r="W54"/>
    </row>
    <row r="55" spans="1:23" ht="14.45" customHeight="1" outlineLevel="2" x14ac:dyDescent="0.25">
      <c r="A55" s="97" t="s">
        <v>8</v>
      </c>
      <c r="B55" s="98" t="s">
        <v>26</v>
      </c>
      <c r="C55" s="97" t="s">
        <v>110</v>
      </c>
      <c r="D55" s="100"/>
      <c r="E55" s="107">
        <v>811</v>
      </c>
      <c r="F55" s="101"/>
      <c r="G55" s="102">
        <v>2</v>
      </c>
      <c r="H55" s="101"/>
      <c r="I55" s="109">
        <v>19</v>
      </c>
      <c r="J55" s="135"/>
      <c r="K55" s="106"/>
      <c r="L55" s="135"/>
      <c r="M55" s="105"/>
      <c r="N55" s="106"/>
      <c r="R55"/>
      <c r="S55"/>
      <c r="T55"/>
      <c r="U55"/>
      <c r="V55"/>
      <c r="W55"/>
    </row>
    <row r="56" spans="1:23" ht="14.45" customHeight="1" outlineLevel="2" x14ac:dyDescent="0.25">
      <c r="A56" s="97" t="s">
        <v>8</v>
      </c>
      <c r="B56" s="98" t="s">
        <v>26</v>
      </c>
      <c r="C56" s="99" t="s">
        <v>31</v>
      </c>
      <c r="D56" s="100"/>
      <c r="E56" s="107">
        <v>10109</v>
      </c>
      <c r="F56" s="101"/>
      <c r="G56" s="109">
        <v>3901</v>
      </c>
      <c r="H56" s="101"/>
      <c r="I56" s="109">
        <v>4121</v>
      </c>
      <c r="J56" s="135"/>
      <c r="K56" s="106">
        <v>3269</v>
      </c>
      <c r="L56" s="135">
        <v>7224</v>
      </c>
      <c r="M56" s="105">
        <v>7899</v>
      </c>
      <c r="N56" s="106">
        <v>8104</v>
      </c>
      <c r="P56" s="87">
        <v>7771</v>
      </c>
      <c r="R56"/>
      <c r="S56"/>
      <c r="T56"/>
      <c r="U56"/>
      <c r="V56"/>
      <c r="W56"/>
    </row>
    <row r="57" spans="1:23" ht="14.45" customHeight="1" outlineLevel="2" x14ac:dyDescent="0.25">
      <c r="A57" s="97" t="s">
        <v>8</v>
      </c>
      <c r="B57" s="98" t="s">
        <v>26</v>
      </c>
      <c r="C57" s="99" t="s">
        <v>32</v>
      </c>
      <c r="D57" s="100"/>
      <c r="E57" s="100"/>
      <c r="F57" s="108">
        <v>467</v>
      </c>
      <c r="G57" s="102"/>
      <c r="H57" s="101"/>
      <c r="I57" s="102"/>
      <c r="J57" s="135"/>
      <c r="K57" s="106"/>
      <c r="L57" s="135"/>
      <c r="M57" s="105"/>
      <c r="N57" s="106"/>
      <c r="R57"/>
      <c r="S57"/>
    </row>
    <row r="58" spans="1:23" ht="14.45" customHeight="1" outlineLevel="2" x14ac:dyDescent="0.25">
      <c r="A58" s="97" t="s">
        <v>8</v>
      </c>
      <c r="B58" s="98" t="s">
        <v>26</v>
      </c>
      <c r="C58" s="99" t="s">
        <v>47</v>
      </c>
      <c r="D58" s="100"/>
      <c r="E58" s="100"/>
      <c r="F58" s="108">
        <v>2918</v>
      </c>
      <c r="G58" s="102"/>
      <c r="H58" s="108">
        <v>2173</v>
      </c>
      <c r="I58" s="102"/>
      <c r="J58" s="135">
        <v>2514</v>
      </c>
      <c r="K58" s="106"/>
      <c r="L58" s="135">
        <v>75</v>
      </c>
      <c r="M58" s="105"/>
      <c r="N58" s="106"/>
      <c r="R58"/>
      <c r="S58"/>
    </row>
    <row r="59" spans="1:23" ht="14.45" customHeight="1" outlineLevel="2" x14ac:dyDescent="0.25">
      <c r="A59" s="97" t="s">
        <v>8</v>
      </c>
      <c r="B59" s="98" t="s">
        <v>26</v>
      </c>
      <c r="C59" s="99" t="s">
        <v>33</v>
      </c>
      <c r="D59" s="100"/>
      <c r="E59" s="100"/>
      <c r="F59" s="101">
        <v>1150</v>
      </c>
      <c r="G59" s="102"/>
      <c r="H59" s="108">
        <v>4537</v>
      </c>
      <c r="I59" s="102"/>
      <c r="J59" s="135">
        <v>4816</v>
      </c>
      <c r="K59" s="106"/>
      <c r="L59" s="135">
        <v>2803</v>
      </c>
      <c r="M59" s="105">
        <v>2885</v>
      </c>
      <c r="N59" s="106"/>
      <c r="R59"/>
      <c r="S59"/>
    </row>
    <row r="60" spans="1:23" ht="14.45" customHeight="1" outlineLevel="2" x14ac:dyDescent="0.25">
      <c r="A60" s="97" t="s">
        <v>8</v>
      </c>
      <c r="B60" s="98" t="s">
        <v>26</v>
      </c>
      <c r="C60" s="99" t="s">
        <v>46</v>
      </c>
      <c r="D60" s="100"/>
      <c r="E60" s="100"/>
      <c r="F60" s="108">
        <v>2745</v>
      </c>
      <c r="G60" s="102"/>
      <c r="H60" s="108">
        <v>2373</v>
      </c>
      <c r="I60" s="102"/>
      <c r="J60" s="135">
        <v>2753</v>
      </c>
      <c r="K60" s="106"/>
      <c r="L60" s="135">
        <v>73</v>
      </c>
      <c r="M60" s="105"/>
      <c r="N60" s="106"/>
      <c r="R60"/>
      <c r="S60"/>
    </row>
    <row r="61" spans="1:23" s="161" customFormat="1" outlineLevel="1" x14ac:dyDescent="0.25">
      <c r="A61" s="136" t="s">
        <v>41</v>
      </c>
      <c r="B61" s="148"/>
      <c r="C61" s="149"/>
      <c r="D61" s="137">
        <f t="shared" ref="D61:N61" si="9">SUBTOTAL(9,D48:D60)</f>
        <v>5328</v>
      </c>
      <c r="E61" s="137">
        <f t="shared" si="9"/>
        <v>17942</v>
      </c>
      <c r="F61" s="144">
        <f t="shared" si="9"/>
        <v>10890</v>
      </c>
      <c r="G61" s="145">
        <f t="shared" si="9"/>
        <v>9310</v>
      </c>
      <c r="H61" s="144">
        <f t="shared" si="9"/>
        <v>11448</v>
      </c>
      <c r="I61" s="145">
        <f t="shared" si="9"/>
        <v>9086</v>
      </c>
      <c r="J61" s="180">
        <f t="shared" si="9"/>
        <v>12507</v>
      </c>
      <c r="K61" s="181">
        <f t="shared" si="9"/>
        <v>8374</v>
      </c>
      <c r="L61" s="180">
        <f t="shared" si="9"/>
        <v>12852</v>
      </c>
      <c r="M61" s="182">
        <f t="shared" si="9"/>
        <v>13491</v>
      </c>
      <c r="N61" s="181">
        <f t="shared" si="9"/>
        <v>10503</v>
      </c>
      <c r="P61" s="181">
        <f t="shared" ref="P61" si="10">SUBTOTAL(9,P48:P60)</f>
        <v>10283</v>
      </c>
      <c r="R61"/>
      <c r="S61"/>
    </row>
    <row r="62" spans="1:23" outlineLevel="2" x14ac:dyDescent="0.25">
      <c r="A62" s="97" t="s">
        <v>7</v>
      </c>
      <c r="B62" s="98" t="s">
        <v>26</v>
      </c>
      <c r="C62" s="99" t="s">
        <v>34</v>
      </c>
      <c r="D62" s="100">
        <v>4117</v>
      </c>
      <c r="E62" s="107">
        <v>4687</v>
      </c>
      <c r="F62" s="101">
        <v>2686</v>
      </c>
      <c r="G62" s="109">
        <v>4337</v>
      </c>
      <c r="H62" s="108">
        <v>3109</v>
      </c>
      <c r="I62" s="109">
        <v>6807</v>
      </c>
      <c r="J62" s="135">
        <v>3773</v>
      </c>
      <c r="K62" s="106">
        <v>9292</v>
      </c>
      <c r="L62" s="135">
        <v>4049</v>
      </c>
      <c r="M62" s="105">
        <v>4061</v>
      </c>
      <c r="N62" s="106">
        <v>4126</v>
      </c>
      <c r="P62" s="28">
        <v>4483</v>
      </c>
      <c r="R62"/>
      <c r="S62"/>
    </row>
    <row r="63" spans="1:23" outlineLevel="1" x14ac:dyDescent="0.25">
      <c r="A63" s="136" t="s">
        <v>42</v>
      </c>
      <c r="B63" s="148"/>
      <c r="C63" s="149"/>
      <c r="D63" s="137">
        <f t="shared" ref="D63:N63" si="11">SUBTOTAL(9,D62:D62)</f>
        <v>4117</v>
      </c>
      <c r="E63" s="138">
        <f t="shared" si="11"/>
        <v>4687</v>
      </c>
      <c r="F63" s="139">
        <f t="shared" si="11"/>
        <v>2686</v>
      </c>
      <c r="G63" s="140">
        <f t="shared" si="11"/>
        <v>4337</v>
      </c>
      <c r="H63" s="144">
        <f t="shared" si="11"/>
        <v>3109</v>
      </c>
      <c r="I63" s="140">
        <f t="shared" si="11"/>
        <v>6807</v>
      </c>
      <c r="J63" s="141">
        <f t="shared" si="11"/>
        <v>3773</v>
      </c>
      <c r="K63" s="142">
        <f t="shared" si="11"/>
        <v>9292</v>
      </c>
      <c r="L63" s="141">
        <f t="shared" si="11"/>
        <v>4049</v>
      </c>
      <c r="M63" s="143">
        <f t="shared" si="11"/>
        <v>4061</v>
      </c>
      <c r="N63" s="142">
        <f t="shared" si="11"/>
        <v>4126</v>
      </c>
      <c r="P63" s="142">
        <f t="shared" ref="P63" si="12">SUBTOTAL(9,P62:P62)</f>
        <v>4483</v>
      </c>
      <c r="R63"/>
      <c r="S63"/>
    </row>
    <row r="64" spans="1:23" s="115" customFormat="1" outlineLevel="2" x14ac:dyDescent="0.25">
      <c r="A64" s="97" t="s">
        <v>6</v>
      </c>
      <c r="B64" s="99" t="s">
        <v>26</v>
      </c>
      <c r="C64" s="99" t="s">
        <v>55</v>
      </c>
      <c r="D64" s="100"/>
      <c r="E64" s="100"/>
      <c r="F64" s="101"/>
      <c r="G64" s="102"/>
      <c r="H64" s="101"/>
      <c r="I64" s="102"/>
      <c r="J64" s="150"/>
      <c r="K64" s="114"/>
      <c r="L64" s="150"/>
      <c r="M64" s="113"/>
      <c r="N64" s="114"/>
      <c r="R64"/>
      <c r="S64"/>
    </row>
    <row r="65" spans="1:19" s="115" customFormat="1" outlineLevel="1" x14ac:dyDescent="0.25">
      <c r="A65" s="136" t="s">
        <v>44</v>
      </c>
      <c r="B65" s="149"/>
      <c r="C65" s="149"/>
      <c r="D65" s="137">
        <f t="shared" ref="D65:N65" si="13">SUBTOTAL(9,D64:D64)</f>
        <v>0</v>
      </c>
      <c r="E65" s="137">
        <f t="shared" si="13"/>
        <v>0</v>
      </c>
      <c r="F65" s="139">
        <f t="shared" si="13"/>
        <v>0</v>
      </c>
      <c r="G65" s="145">
        <f t="shared" si="13"/>
        <v>0</v>
      </c>
      <c r="H65" s="139">
        <f t="shared" si="13"/>
        <v>0</v>
      </c>
      <c r="I65" s="145">
        <f t="shared" si="13"/>
        <v>0</v>
      </c>
      <c r="J65" s="151">
        <f t="shared" si="13"/>
        <v>0</v>
      </c>
      <c r="K65" s="152">
        <f t="shared" si="13"/>
        <v>0</v>
      </c>
      <c r="L65" s="151">
        <f t="shared" si="13"/>
        <v>0</v>
      </c>
      <c r="M65" s="153">
        <f t="shared" si="13"/>
        <v>0</v>
      </c>
      <c r="N65" s="152">
        <f t="shared" si="13"/>
        <v>0</v>
      </c>
      <c r="P65" s="152">
        <f t="shared" ref="P65" si="14">SUBTOTAL(9,P64:P64)</f>
        <v>0</v>
      </c>
      <c r="R65"/>
      <c r="S65"/>
    </row>
    <row r="66" spans="1:19" ht="30" outlineLevel="2" x14ac:dyDescent="0.25">
      <c r="A66" s="97" t="s">
        <v>9</v>
      </c>
      <c r="B66" s="98" t="s">
        <v>26</v>
      </c>
      <c r="C66" s="99" t="s">
        <v>35</v>
      </c>
      <c r="D66" s="100">
        <v>6652</v>
      </c>
      <c r="E66" s="100">
        <v>6095</v>
      </c>
      <c r="F66" s="108">
        <v>7812</v>
      </c>
      <c r="G66" s="102">
        <v>11987</v>
      </c>
      <c r="H66" s="108">
        <v>7601</v>
      </c>
      <c r="I66" s="109">
        <v>6266</v>
      </c>
      <c r="J66" s="135">
        <v>6737</v>
      </c>
      <c r="K66" s="193" t="s">
        <v>98</v>
      </c>
      <c r="L66" s="135">
        <v>7444</v>
      </c>
      <c r="M66" s="105">
        <v>7919</v>
      </c>
      <c r="N66" s="106">
        <v>7465</v>
      </c>
      <c r="P66" s="28">
        <v>7582</v>
      </c>
      <c r="R66"/>
      <c r="S66"/>
    </row>
    <row r="67" spans="1:19" outlineLevel="1" x14ac:dyDescent="0.25">
      <c r="A67" s="164" t="s">
        <v>43</v>
      </c>
      <c r="B67" s="125"/>
      <c r="C67" s="167"/>
      <c r="D67" s="126">
        <f t="shared" ref="D67:M67" si="15">SUBTOTAL(9,D66:D66)</f>
        <v>6652</v>
      </c>
      <c r="E67" s="126">
        <f t="shared" si="15"/>
        <v>6095</v>
      </c>
      <c r="F67" s="127">
        <f t="shared" si="15"/>
        <v>7812</v>
      </c>
      <c r="G67" s="128">
        <f t="shared" si="15"/>
        <v>11987</v>
      </c>
      <c r="H67" s="127">
        <f t="shared" si="15"/>
        <v>7601</v>
      </c>
      <c r="I67" s="129">
        <f t="shared" si="15"/>
        <v>6266</v>
      </c>
      <c r="J67" s="166">
        <f t="shared" si="15"/>
        <v>6737</v>
      </c>
      <c r="K67" s="133">
        <f t="shared" si="15"/>
        <v>0</v>
      </c>
      <c r="L67" s="166">
        <f t="shared" si="15"/>
        <v>7444</v>
      </c>
      <c r="M67" s="132">
        <f t="shared" si="15"/>
        <v>7919</v>
      </c>
      <c r="N67" s="133">
        <f>SUBTOTAL(9,N66:N66)</f>
        <v>7465</v>
      </c>
      <c r="O67" s="79"/>
      <c r="P67" s="133">
        <f t="shared" ref="P67" si="16">SUBTOTAL(9,P66:P66)</f>
        <v>7582</v>
      </c>
      <c r="R67"/>
      <c r="S67"/>
    </row>
    <row r="68" spans="1:19" outlineLevel="1" x14ac:dyDescent="0.25">
      <c r="A68" s="97"/>
      <c r="B68" s="98"/>
      <c r="C68" s="99"/>
      <c r="D68" s="154"/>
      <c r="E68" s="154"/>
      <c r="F68" s="103"/>
      <c r="G68" s="104"/>
      <c r="H68" s="103"/>
      <c r="I68" s="104"/>
      <c r="J68" s="135"/>
      <c r="K68" s="106"/>
      <c r="L68" s="135"/>
      <c r="M68" s="105"/>
      <c r="N68" s="106"/>
    </row>
    <row r="69" spans="1:19" outlineLevel="1" x14ac:dyDescent="0.25">
      <c r="A69" s="183" t="s">
        <v>77</v>
      </c>
      <c r="B69" s="184"/>
      <c r="C69" s="185"/>
      <c r="D69" s="186">
        <f t="shared" ref="D69:N69" si="17">SUBTOTAL(9,D3:D68)</f>
        <v>41678</v>
      </c>
      <c r="E69" s="186">
        <f t="shared" si="17"/>
        <v>56249</v>
      </c>
      <c r="F69" s="187">
        <f t="shared" si="17"/>
        <v>44485</v>
      </c>
      <c r="G69" s="188">
        <f t="shared" si="17"/>
        <v>58191</v>
      </c>
      <c r="H69" s="187">
        <f t="shared" si="17"/>
        <v>45283</v>
      </c>
      <c r="I69" s="188">
        <f t="shared" si="17"/>
        <v>53862</v>
      </c>
      <c r="J69" s="189">
        <f t="shared" si="17"/>
        <v>43608</v>
      </c>
      <c r="K69" s="190">
        <f t="shared" si="17"/>
        <v>37896</v>
      </c>
      <c r="L69" s="189">
        <f t="shared" si="17"/>
        <v>45686</v>
      </c>
      <c r="M69" s="191">
        <f t="shared" si="17"/>
        <v>45577</v>
      </c>
      <c r="N69" s="190">
        <f t="shared" si="17"/>
        <v>42339</v>
      </c>
      <c r="O69" s="192"/>
      <c r="P69" s="192">
        <f>SUBTOTAL(9,P3:P68)</f>
        <v>41720</v>
      </c>
    </row>
    <row r="71" spans="1:19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1:19" s="161" customFormat="1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2000BS</vt:lpstr>
      <vt:lpstr>2004BS</vt:lpstr>
      <vt:lpstr>2005MD</vt:lpstr>
      <vt:lpstr>2005BS</vt:lpstr>
      <vt:lpstr>2010MD</vt:lpstr>
      <vt:lpstr>2010BS</vt:lpstr>
      <vt:lpstr>2011MD</vt:lpstr>
      <vt:lpstr>2011BS</vt:lpstr>
      <vt:lpstr>2012BS</vt:lpstr>
      <vt:lpstr>2013BS</vt:lpstr>
      <vt:lpstr>2014BS</vt:lpstr>
      <vt:lpstr>2015BS</vt:lpstr>
      <vt:lpstr>2016BS - Not Found</vt:lpstr>
      <vt:lpstr>2017BS</vt:lpstr>
      <vt:lpstr>Active Duty FY 2000-2017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 Petty</dc:creator>
  <cp:lastModifiedBy>Nicole McCall</cp:lastModifiedBy>
  <dcterms:created xsi:type="dcterms:W3CDTF">2015-09-16T16:35:14Z</dcterms:created>
  <dcterms:modified xsi:type="dcterms:W3CDTF">2018-07-09T16:04:48Z</dcterms:modified>
</cp:coreProperties>
</file>