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I:\HSPPS\PLANNING\Round 9\"/>
    </mc:Choice>
  </mc:AlternateContent>
  <bookViews>
    <workbookView xWindow="0" yWindow="0" windowWidth="19200" windowHeight="10845"/>
  </bookViews>
  <sheets>
    <sheet name="Employment" sheetId="1" r:id="rId1"/>
    <sheet name="Population" sheetId="2" r:id="rId2"/>
    <sheet name="Households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3" i="3" l="1"/>
  <c r="G63" i="3"/>
  <c r="F63" i="3"/>
  <c r="E63" i="3"/>
  <c r="D63" i="3"/>
  <c r="C63" i="3"/>
  <c r="B63" i="3"/>
  <c r="H61" i="3"/>
  <c r="G61" i="3"/>
  <c r="F61" i="3"/>
  <c r="E61" i="3"/>
  <c r="D61" i="3"/>
  <c r="C61" i="3"/>
  <c r="B61" i="3"/>
  <c r="H59" i="3"/>
  <c r="G59" i="3"/>
  <c r="F59" i="3"/>
  <c r="E59" i="3"/>
  <c r="D59" i="3"/>
  <c r="C59" i="3"/>
  <c r="B59" i="3"/>
  <c r="H57" i="3"/>
  <c r="G57" i="3"/>
  <c r="F57" i="3"/>
  <c r="E57" i="3"/>
  <c r="D57" i="3"/>
  <c r="C57" i="3"/>
  <c r="B57" i="3"/>
  <c r="H55" i="3"/>
  <c r="G55" i="3"/>
  <c r="F55" i="3"/>
  <c r="E55" i="3"/>
  <c r="D55" i="3"/>
  <c r="C55" i="3"/>
  <c r="B55" i="3"/>
  <c r="H52" i="3"/>
  <c r="G52" i="3"/>
  <c r="F52" i="3"/>
  <c r="E52" i="3"/>
  <c r="D52" i="3"/>
  <c r="C52" i="3"/>
  <c r="B52" i="3"/>
  <c r="H44" i="3"/>
  <c r="G44" i="3"/>
  <c r="F44" i="3"/>
  <c r="E44" i="3"/>
  <c r="D44" i="3"/>
  <c r="C44" i="3"/>
  <c r="B44" i="3"/>
  <c r="H36" i="3"/>
  <c r="G36" i="3"/>
  <c r="F36" i="3"/>
  <c r="E36" i="3"/>
  <c r="D36" i="3"/>
  <c r="C36" i="3"/>
  <c r="B36" i="3"/>
  <c r="H30" i="3"/>
  <c r="G30" i="3"/>
  <c r="F30" i="3"/>
  <c r="E30" i="3"/>
  <c r="D30" i="3"/>
  <c r="C30" i="3"/>
  <c r="B30" i="3"/>
  <c r="H18" i="3"/>
  <c r="G18" i="3"/>
  <c r="F18" i="3"/>
  <c r="E18" i="3"/>
  <c r="D18" i="3"/>
  <c r="C18" i="3"/>
  <c r="B18" i="3"/>
  <c r="H8" i="3"/>
  <c r="G8" i="3"/>
  <c r="F8" i="3"/>
  <c r="E8" i="3"/>
  <c r="D8" i="3"/>
  <c r="C8" i="3"/>
  <c r="B8" i="3"/>
  <c r="H63" i="2"/>
  <c r="G63" i="2"/>
  <c r="F63" i="2"/>
  <c r="E63" i="2"/>
  <c r="D63" i="2"/>
  <c r="C63" i="2"/>
  <c r="B63" i="2"/>
  <c r="H61" i="2"/>
  <c r="G61" i="2"/>
  <c r="F61" i="2"/>
  <c r="E61" i="2"/>
  <c r="D61" i="2"/>
  <c r="C61" i="2"/>
  <c r="B61" i="2"/>
  <c r="H59" i="2"/>
  <c r="G59" i="2"/>
  <c r="F59" i="2"/>
  <c r="E59" i="2"/>
  <c r="D59" i="2"/>
  <c r="C59" i="2"/>
  <c r="B59" i="2"/>
  <c r="H57" i="2"/>
  <c r="G57" i="2"/>
  <c r="F57" i="2"/>
  <c r="E57" i="2"/>
  <c r="D57" i="2"/>
  <c r="C57" i="2"/>
  <c r="B57" i="2"/>
  <c r="H55" i="2"/>
  <c r="G55" i="2"/>
  <c r="F55" i="2"/>
  <c r="E55" i="2"/>
  <c r="D55" i="2"/>
  <c r="C55" i="2"/>
  <c r="B55" i="2"/>
  <c r="H52" i="2"/>
  <c r="G52" i="2"/>
  <c r="F52" i="2"/>
  <c r="E52" i="2"/>
  <c r="D52" i="2"/>
  <c r="C52" i="2"/>
  <c r="B52" i="2"/>
  <c r="H44" i="2"/>
  <c r="G44" i="2"/>
  <c r="F44" i="2"/>
  <c r="E44" i="2"/>
  <c r="D44" i="2"/>
  <c r="C44" i="2"/>
  <c r="B44" i="2"/>
  <c r="H36" i="2"/>
  <c r="G36" i="2"/>
  <c r="F36" i="2"/>
  <c r="E36" i="2"/>
  <c r="D36" i="2"/>
  <c r="C36" i="2"/>
  <c r="B36" i="2"/>
  <c r="H30" i="2"/>
  <c r="G30" i="2"/>
  <c r="F30" i="2"/>
  <c r="E30" i="2"/>
  <c r="D30" i="2"/>
  <c r="C30" i="2"/>
  <c r="B30" i="2"/>
  <c r="H18" i="2"/>
  <c r="G18" i="2"/>
  <c r="F18" i="2"/>
  <c r="E18" i="2"/>
  <c r="D18" i="2"/>
  <c r="C18" i="2"/>
  <c r="B18" i="2"/>
  <c r="H8" i="2"/>
  <c r="G8" i="2"/>
  <c r="F8" i="2"/>
  <c r="E8" i="2"/>
  <c r="D8" i="2"/>
  <c r="C8" i="2"/>
  <c r="B8" i="2"/>
</calcChain>
</file>

<file path=xl/sharedStrings.xml><?xml version="1.0" encoding="utf-8"?>
<sst xmlns="http://schemas.openxmlformats.org/spreadsheetml/2006/main" count="165" uniqueCount="65">
  <si>
    <t>JURISDICTION</t>
  </si>
  <si>
    <t>2010</t>
  </si>
  <si>
    <t>2015</t>
  </si>
  <si>
    <t>2020</t>
  </si>
  <si>
    <t xml:space="preserve">District of Columbia   </t>
  </si>
  <si>
    <t>Arlington County</t>
  </si>
  <si>
    <t xml:space="preserve">Arlington County   </t>
  </si>
  <si>
    <t xml:space="preserve">City of Alexandria   </t>
  </si>
  <si>
    <t xml:space="preserve">Central Jurisdictions  </t>
  </si>
  <si>
    <t>Central Jurisdictions</t>
  </si>
  <si>
    <t xml:space="preserve">Montgomery County </t>
  </si>
  <si>
    <t xml:space="preserve">   City of Rockville (1)  </t>
  </si>
  <si>
    <t xml:space="preserve">   City of Rockville (1)   </t>
  </si>
  <si>
    <t xml:space="preserve">   City of Gaithersburg (1)</t>
  </si>
  <si>
    <t xml:space="preserve">Prince George's County  </t>
  </si>
  <si>
    <t xml:space="preserve">Prince George's County   </t>
  </si>
  <si>
    <t>Fairfax County (2)</t>
  </si>
  <si>
    <t xml:space="preserve">Fairfax County (2)   </t>
  </si>
  <si>
    <t xml:space="preserve">City of Fairfax </t>
  </si>
  <si>
    <t xml:space="preserve">City of Falls Church  </t>
  </si>
  <si>
    <t xml:space="preserve">Inner Suburbs  </t>
  </si>
  <si>
    <t xml:space="preserve">Loudoun County   </t>
  </si>
  <si>
    <t xml:space="preserve">Prince William County   </t>
  </si>
  <si>
    <t xml:space="preserve">City of Manassas  </t>
  </si>
  <si>
    <t xml:space="preserve">City of Manassas Park  </t>
  </si>
  <si>
    <t>Calvert County (3)</t>
  </si>
  <si>
    <t xml:space="preserve">Calvert County (3)  </t>
  </si>
  <si>
    <t>Charles County (3)</t>
  </si>
  <si>
    <t xml:space="preserve">Frederick County  </t>
  </si>
  <si>
    <t xml:space="preserve">   City of Frederick (4)</t>
  </si>
  <si>
    <t xml:space="preserve">Stafford County  (5)  </t>
  </si>
  <si>
    <t xml:space="preserve">Stafford County (5)  </t>
  </si>
  <si>
    <t xml:space="preserve">Outer Suburbs   </t>
  </si>
  <si>
    <t xml:space="preserve">Outer Suburbs  </t>
  </si>
  <si>
    <t>Anne Arundel County (6)</t>
  </si>
  <si>
    <t>Carroll County (6)</t>
  </si>
  <si>
    <t>Howard County (6)</t>
  </si>
  <si>
    <t xml:space="preserve">Modeled Region - </t>
  </si>
  <si>
    <t>Baltimore Area Jurisdictions</t>
  </si>
  <si>
    <t>King George County (5)</t>
  </si>
  <si>
    <t>Spotsylvania County (5)</t>
  </si>
  <si>
    <t>Modeled Portion Only</t>
  </si>
  <si>
    <t>City of Fredericksburg (5)</t>
  </si>
  <si>
    <t>Fredericksburg Area Jurisdictions</t>
  </si>
  <si>
    <t>St. Mary's County (3)</t>
  </si>
  <si>
    <t>Clarke County</t>
  </si>
  <si>
    <t>Fauquier County</t>
  </si>
  <si>
    <t>Jefferson County</t>
  </si>
  <si>
    <t>Modeled Region -</t>
  </si>
  <si>
    <t>Other Jurisdictions</t>
  </si>
  <si>
    <t xml:space="preserve">Virginia Jurisdictions  </t>
  </si>
  <si>
    <t xml:space="preserve">Maryland Jurisdictions  </t>
  </si>
  <si>
    <t>COG / TPB PLANNING AREA</t>
  </si>
  <si>
    <t>MSA (1983) REGIONAL TOTAL</t>
  </si>
  <si>
    <t>TPB Model Region Total</t>
  </si>
  <si>
    <t>(1) Included in Montgomery County total.</t>
  </si>
  <si>
    <t>(2) Forecasts for all years include Fairfax County Government employees working at the Fairfax County Public Safety Center.</t>
  </si>
  <si>
    <t xml:space="preserve">(2) COG staff produced the 2010 base year to be consistent with the Fairfax County's model for the 2011 - 2041 forecasting period. </t>
  </si>
  <si>
    <t xml:space="preserve">(3) Projections from 2010 to 2030 prepared by the Maryland Department of Planning, February 2009. </t>
  </si>
  <si>
    <t xml:space="preserve">(3) Projections from 2010 to 2030 prepared by the Maryland Department of Planning, Historical and Projected Total Population, December 2008. </t>
  </si>
  <si>
    <t>(4) Included in Frederick County total.</t>
  </si>
  <si>
    <t>(5) Source: George Washington Regional Commission / Fredericksburg Area MPO February 2013 TAZ Refinements of the January 2012</t>
  </si>
  <si>
    <t>GWRC/FAMPO Long-Range Transportation Plan Update Control Estimates and Forecasts.</t>
  </si>
  <si>
    <t>(6) Source: Baltimore Metropolitan Council, Round 8.</t>
  </si>
  <si>
    <t>(Thousands)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</si>
</sst>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#,##0.0"/>
    <numFmt numFmtId="167" formatCode="0.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7.5"/>
      <name val="Times New Roman"/>
      <family val="1"/>
    </font>
    <font>
      <sz val="7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2" applyFont="1"/>
    <xf numFmtId="1" fontId="4" fillId="0" borderId="0" xfId="2" applyNumberFormat="1" applyFont="1" applyAlignment="1">
      <alignment horizontal="center"/>
    </xf>
    <xf numFmtId="0" fontId="4" fillId="0" borderId="0" xfId="2" applyFont="1" applyBorder="1"/>
    <xf numFmtId="0" fontId="4" fillId="0" borderId="0" xfId="0" applyFont="1"/>
    <xf numFmtId="0" fontId="5" fillId="0" borderId="0" xfId="2" applyFont="1"/>
    <xf numFmtId="0" fontId="5" fillId="0" borderId="0" xfId="0" applyFont="1"/>
    <xf numFmtId="165" fontId="5" fillId="0" borderId="0" xfId="2" applyNumberFormat="1" applyFont="1" applyFill="1"/>
    <xf numFmtId="0" fontId="5" fillId="0" borderId="0" xfId="2" applyFont="1" applyFill="1"/>
    <xf numFmtId="167" fontId="5" fillId="0" borderId="0" xfId="2" applyNumberFormat="1" applyFont="1" applyFill="1"/>
    <xf numFmtId="167" fontId="5" fillId="0" borderId="0" xfId="0" applyNumberFormat="1" applyFont="1"/>
    <xf numFmtId="165" fontId="5" fillId="0" borderId="0" xfId="2" applyNumberFormat="1" applyFont="1"/>
    <xf numFmtId="167" fontId="5" fillId="0" borderId="0" xfId="2" applyNumberFormat="1" applyFont="1"/>
    <xf numFmtId="165" fontId="4" fillId="0" borderId="0" xfId="2" applyNumberFormat="1" applyFont="1"/>
    <xf numFmtId="165" fontId="4" fillId="0" borderId="0" xfId="2" applyNumberFormat="1" applyFont="1" applyBorder="1"/>
    <xf numFmtId="0" fontId="4" fillId="0" borderId="0" xfId="2" applyFont="1"/>
    <xf numFmtId="167" fontId="4" fillId="0" borderId="0" xfId="0" applyNumberFormat="1" applyFont="1"/>
    <xf numFmtId="167" fontId="5" fillId="0" borderId="0" xfId="3" applyNumberFormat="1" applyFont="1"/>
    <xf numFmtId="165" fontId="4" fillId="0" borderId="0" xfId="2" applyNumberFormat="1" applyFont="1" applyFill="1"/>
    <xf numFmtId="164" fontId="5" fillId="0" borderId="0" xfId="2" applyNumberFormat="1" applyFont="1" applyFill="1"/>
    <xf numFmtId="0" fontId="4" fillId="0" borderId="0" xfId="2" applyFont="1" applyFill="1"/>
    <xf numFmtId="167" fontId="5" fillId="0" borderId="0" xfId="2" applyNumberFormat="1" applyFont="1" applyAlignment="1">
      <alignment horizontal="right"/>
    </xf>
    <xf numFmtId="167" fontId="4" fillId="0" borderId="0" xfId="2" applyNumberFormat="1" applyFont="1"/>
    <xf numFmtId="165" fontId="4" fillId="0" borderId="0" xfId="0" applyNumberFormat="1" applyFont="1"/>
    <xf numFmtId="167" fontId="6" fillId="0" borderId="0" xfId="2" applyNumberFormat="1" applyFont="1"/>
    <xf numFmtId="165" fontId="5" fillId="0" borderId="0" xfId="2" applyNumberFormat="1" applyFont="1" applyAlignment="1">
      <alignment horizontal="right"/>
    </xf>
    <xf numFmtId="167" fontId="5" fillId="0" borderId="0" xfId="2" applyNumberFormat="1" applyFont="1" applyBorder="1" applyAlignment="1">
      <alignment horizontal="right"/>
    </xf>
    <xf numFmtId="0" fontId="5" fillId="0" borderId="0" xfId="2" applyFont="1" applyAlignment="1">
      <alignment horizontal="right"/>
    </xf>
    <xf numFmtId="165" fontId="7" fillId="0" borderId="0" xfId="2" applyNumberFormat="1" applyFont="1"/>
    <xf numFmtId="0" fontId="7" fillId="0" borderId="0" xfId="2" applyFont="1"/>
    <xf numFmtId="167" fontId="4" fillId="0" borderId="0" xfId="3" applyNumberFormat="1" applyFont="1"/>
    <xf numFmtId="165" fontId="4" fillId="0" borderId="0" xfId="3" applyNumberFormat="1" applyFont="1" applyBorder="1"/>
    <xf numFmtId="0" fontId="8" fillId="0" borderId="0" xfId="2" applyFont="1"/>
    <xf numFmtId="0" fontId="9" fillId="0" borderId="0" xfId="2" applyFont="1"/>
    <xf numFmtId="0" fontId="0" fillId="0" borderId="0" xfId="0" applyAlignment="1"/>
    <xf numFmtId="0" fontId="0" fillId="0" borderId="0" xfId="0" applyAlignment="1">
      <alignment horizontal="center"/>
    </xf>
    <xf numFmtId="167" fontId="5" fillId="0" borderId="0" xfId="0" applyNumberFormat="1" applyFont="1" applyFill="1"/>
    <xf numFmtId="165" fontId="5" fillId="0" borderId="0" xfId="0" applyNumberFormat="1" applyFont="1" applyFill="1"/>
    <xf numFmtId="167" fontId="5" fillId="0" borderId="0" xfId="1" applyNumberFormat="1" applyFont="1"/>
    <xf numFmtId="165" fontId="5" fillId="0" borderId="0" xfId="0" applyNumberFormat="1" applyFont="1"/>
    <xf numFmtId="167" fontId="5" fillId="0" borderId="0" xfId="0" applyNumberFormat="1" applyFont="1" applyAlignment="1">
      <alignment horizontal="right"/>
    </xf>
    <xf numFmtId="167" fontId="6" fillId="0" borderId="0" xfId="0" applyNumberFormat="1" applyFont="1"/>
    <xf numFmtId="167" fontId="4" fillId="0" borderId="0" xfId="0" applyNumberFormat="1" applyFont="1" applyFill="1"/>
    <xf numFmtId="167" fontId="5" fillId="0" borderId="0" xfId="0" applyNumberFormat="1" applyFont="1" applyFill="1" applyAlignment="1">
      <alignment horizontal="right"/>
    </xf>
    <xf numFmtId="167" fontId="6" fillId="0" borderId="0" xfId="0" applyNumberFormat="1" applyFont="1" applyFill="1"/>
    <xf numFmtId="165" fontId="4" fillId="0" borderId="0" xfId="0" applyNumberFormat="1" applyFont="1" applyBorder="1"/>
  </cellXfs>
  <cellStyles count="4">
    <cellStyle name="Normal" xfId="0" builtinId="0"/>
    <cellStyle name="Normal 2" xfId="2"/>
    <cellStyle name="Percent" xfId="1" builtin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workbookViewId="0">
      <selection activeCell="A4" sqref="A4"/>
    </sheetView>
  </sheetViews>
  <sheetFormatPr defaultRowHeight="15" x14ac:dyDescent="0.25"/>
  <cols>
    <col min="1" max="1" width="28.7109375" customWidth="1"/>
  </cols>
  <sheetData>
    <row r="1" spans="1:8" x14ac:dyDescent="0.25">
      <c r="D1" s="34" t="s">
        <v>64</v>
      </c>
      <c r="E1" s="34"/>
    </row>
    <row r="2" spans="1:8" x14ac:dyDescent="0.25">
      <c r="A2" s="1" t="s">
        <v>0</v>
      </c>
      <c r="B2" s="2" t="s">
        <v>1</v>
      </c>
      <c r="C2" s="2" t="s">
        <v>2</v>
      </c>
      <c r="D2" s="2" t="s">
        <v>3</v>
      </c>
      <c r="E2" s="2">
        <v>2025</v>
      </c>
      <c r="F2" s="2">
        <v>2030</v>
      </c>
      <c r="G2" s="2">
        <v>2035</v>
      </c>
      <c r="H2" s="2">
        <v>2040</v>
      </c>
    </row>
    <row r="3" spans="1:8" x14ac:dyDescent="0.25">
      <c r="A3" s="5"/>
      <c r="B3" s="5"/>
      <c r="C3" s="5"/>
      <c r="D3" s="5"/>
      <c r="E3" s="5"/>
      <c r="F3" s="5"/>
      <c r="G3" s="5"/>
      <c r="H3" s="5"/>
    </row>
    <row r="4" spans="1:8" x14ac:dyDescent="0.25">
      <c r="A4" s="7" t="s">
        <v>4</v>
      </c>
      <c r="B4" s="7">
        <v>783.45699999999999</v>
      </c>
      <c r="C4" s="7">
        <v>814.95699999999999</v>
      </c>
      <c r="D4" s="7">
        <v>861.81399999999996</v>
      </c>
      <c r="E4" s="7">
        <v>905.846</v>
      </c>
      <c r="F4" s="7">
        <v>944.096</v>
      </c>
      <c r="G4" s="7">
        <v>972.95500000000004</v>
      </c>
      <c r="H4" s="7">
        <v>1001.814</v>
      </c>
    </row>
    <row r="5" spans="1:8" x14ac:dyDescent="0.25">
      <c r="A5" s="11" t="s">
        <v>5</v>
      </c>
      <c r="B5" s="12">
        <v>223.26400000000001</v>
      </c>
      <c r="C5" s="12">
        <v>247.46</v>
      </c>
      <c r="D5" s="12">
        <v>276.28100000000001</v>
      </c>
      <c r="E5" s="12">
        <v>292.07799999999997</v>
      </c>
      <c r="F5" s="12">
        <v>303.04399999999998</v>
      </c>
      <c r="G5" s="12">
        <v>305.97000000000003</v>
      </c>
      <c r="H5" s="12">
        <v>308.83</v>
      </c>
    </row>
    <row r="6" spans="1:8" x14ac:dyDescent="0.25">
      <c r="A6" s="11" t="s">
        <v>7</v>
      </c>
      <c r="B6" s="12">
        <v>102.895</v>
      </c>
      <c r="C6" s="12">
        <v>110.248</v>
      </c>
      <c r="D6" s="12">
        <v>116.812</v>
      </c>
      <c r="E6" s="12">
        <v>131.15199999999999</v>
      </c>
      <c r="F6" s="12">
        <v>149.55199999999999</v>
      </c>
      <c r="G6" s="12">
        <v>157.405</v>
      </c>
      <c r="H6" s="12">
        <v>167.59800000000001</v>
      </c>
    </row>
    <row r="7" spans="1:8" x14ac:dyDescent="0.25">
      <c r="A7" s="11"/>
      <c r="B7" s="12"/>
      <c r="C7" s="12"/>
      <c r="D7" s="12"/>
      <c r="E7" s="12"/>
      <c r="F7" s="12"/>
      <c r="G7" s="12"/>
      <c r="H7" s="12"/>
    </row>
    <row r="8" spans="1:8" x14ac:dyDescent="0.25">
      <c r="A8" s="13" t="s">
        <v>8</v>
      </c>
      <c r="B8" s="13">
        <v>1109.616</v>
      </c>
      <c r="C8" s="13">
        <v>1172.665</v>
      </c>
      <c r="D8" s="13">
        <v>1254.9069999999999</v>
      </c>
      <c r="E8" s="13">
        <v>1329.076</v>
      </c>
      <c r="F8" s="13">
        <v>1396.6919999999998</v>
      </c>
      <c r="G8" s="13">
        <v>1436.3300000000002</v>
      </c>
      <c r="H8" s="13">
        <v>1478.242</v>
      </c>
    </row>
    <row r="9" spans="1:8" x14ac:dyDescent="0.25">
      <c r="A9" s="11"/>
      <c r="B9" s="12"/>
      <c r="C9" s="12"/>
      <c r="D9" s="12"/>
      <c r="E9" s="12"/>
      <c r="F9" s="12"/>
      <c r="G9" s="12"/>
      <c r="H9" s="12"/>
    </row>
    <row r="10" spans="1:8" x14ac:dyDescent="0.25">
      <c r="A10" s="7" t="s">
        <v>10</v>
      </c>
      <c r="B10" s="9">
        <v>510.27699999999999</v>
      </c>
      <c r="C10" s="9">
        <v>532.00400000000002</v>
      </c>
      <c r="D10" s="9">
        <v>564.37699999999995</v>
      </c>
      <c r="E10" s="9">
        <v>598.82399999999996</v>
      </c>
      <c r="F10" s="9">
        <v>635.26400000000001</v>
      </c>
      <c r="G10" s="9">
        <v>673.976</v>
      </c>
      <c r="H10" s="9">
        <v>715.12099999999998</v>
      </c>
    </row>
    <row r="11" spans="1:8" x14ac:dyDescent="0.25">
      <c r="A11" s="11" t="s">
        <v>11</v>
      </c>
      <c r="B11" s="12">
        <v>73.736000000000004</v>
      </c>
      <c r="C11" s="12">
        <v>76.296000000000006</v>
      </c>
      <c r="D11" s="12">
        <v>80.150000000000006</v>
      </c>
      <c r="E11" s="17">
        <v>85.617999999999995</v>
      </c>
      <c r="F11" s="17">
        <v>93.98</v>
      </c>
      <c r="G11" s="17">
        <v>99.972999999999999</v>
      </c>
      <c r="H11" s="17">
        <v>105.676</v>
      </c>
    </row>
    <row r="12" spans="1:8" x14ac:dyDescent="0.25">
      <c r="A12" s="11" t="s">
        <v>13</v>
      </c>
      <c r="B12" s="12">
        <v>49.09</v>
      </c>
      <c r="C12" s="12">
        <v>52.847999999999999</v>
      </c>
      <c r="D12" s="12">
        <v>55.268999999999998</v>
      </c>
      <c r="E12" s="17">
        <v>59.387</v>
      </c>
      <c r="F12" s="17">
        <v>64.308999999999997</v>
      </c>
      <c r="G12" s="17">
        <v>69.262</v>
      </c>
      <c r="H12" s="17">
        <v>74.546000000000006</v>
      </c>
    </row>
    <row r="13" spans="1:8" x14ac:dyDescent="0.25">
      <c r="A13" s="11" t="s">
        <v>14</v>
      </c>
      <c r="B13" s="11">
        <v>342.58800000000002</v>
      </c>
      <c r="C13" s="11">
        <v>356.95800000000003</v>
      </c>
      <c r="D13" s="11">
        <v>377.87900000000002</v>
      </c>
      <c r="E13" s="11">
        <v>403.13400000000001</v>
      </c>
      <c r="F13" s="11">
        <v>427.51400000000001</v>
      </c>
      <c r="G13" s="11">
        <v>457.27499999999998</v>
      </c>
      <c r="H13" s="11">
        <v>497.65199999999999</v>
      </c>
    </row>
    <row r="14" spans="1:8" x14ac:dyDescent="0.25">
      <c r="A14" s="7" t="s">
        <v>16</v>
      </c>
      <c r="B14" s="7">
        <v>625.76400000000001</v>
      </c>
      <c r="C14" s="7">
        <v>661.03800000000001</v>
      </c>
      <c r="D14" s="7">
        <v>722.08299999999997</v>
      </c>
      <c r="E14" s="7">
        <v>775.78399999999999</v>
      </c>
      <c r="F14" s="7">
        <v>825.45600000000002</v>
      </c>
      <c r="G14" s="7">
        <v>857.44399999999996</v>
      </c>
      <c r="H14" s="7">
        <v>886.76499999999999</v>
      </c>
    </row>
    <row r="15" spans="1:8" x14ac:dyDescent="0.25">
      <c r="A15" s="7" t="s">
        <v>18</v>
      </c>
      <c r="B15" s="9">
        <v>20.382000000000001</v>
      </c>
      <c r="C15" s="9">
        <v>20.765000000000001</v>
      </c>
      <c r="D15" s="9">
        <v>21.876999999999999</v>
      </c>
      <c r="E15" s="9">
        <v>22.756</v>
      </c>
      <c r="F15" s="9">
        <v>23.683</v>
      </c>
      <c r="G15" s="9">
        <v>24.620999999999999</v>
      </c>
      <c r="H15" s="9">
        <v>25.6</v>
      </c>
    </row>
    <row r="16" spans="1:8" x14ac:dyDescent="0.25">
      <c r="A16" s="7" t="s">
        <v>19</v>
      </c>
      <c r="B16" s="9">
        <v>11.4</v>
      </c>
      <c r="C16" s="9">
        <v>12</v>
      </c>
      <c r="D16" s="9">
        <v>14.3</v>
      </c>
      <c r="E16" s="9">
        <v>16.2</v>
      </c>
      <c r="F16" s="9">
        <v>17.600000000000001</v>
      </c>
      <c r="G16" s="9">
        <v>18</v>
      </c>
      <c r="H16" s="9">
        <v>18.3</v>
      </c>
    </row>
    <row r="17" spans="1:8" x14ac:dyDescent="0.25">
      <c r="A17" s="18"/>
      <c r="B17" s="9"/>
      <c r="C17" s="9"/>
      <c r="D17" s="9"/>
      <c r="E17" s="9"/>
      <c r="F17" s="9"/>
      <c r="G17" s="19"/>
      <c r="H17" s="9"/>
    </row>
    <row r="18" spans="1:8" x14ac:dyDescent="0.25">
      <c r="A18" s="13" t="s">
        <v>20</v>
      </c>
      <c r="B18" s="13">
        <v>1510.4110000000001</v>
      </c>
      <c r="C18" s="13">
        <v>1582.7650000000001</v>
      </c>
      <c r="D18" s="13">
        <v>1700.5159999999998</v>
      </c>
      <c r="E18" s="13">
        <v>1816.6980000000001</v>
      </c>
      <c r="F18" s="13">
        <v>1929.5169999999998</v>
      </c>
      <c r="G18" s="13">
        <v>2031.316</v>
      </c>
      <c r="H18" s="13">
        <v>2143.4380000000001</v>
      </c>
    </row>
    <row r="19" spans="1:8" x14ac:dyDescent="0.25">
      <c r="A19" s="11"/>
      <c r="B19" s="12"/>
      <c r="C19" s="12"/>
      <c r="D19" s="12"/>
      <c r="E19" s="12"/>
      <c r="F19" s="12"/>
      <c r="G19" s="12"/>
      <c r="H19" s="12"/>
    </row>
    <row r="20" spans="1:8" x14ac:dyDescent="0.25">
      <c r="A20" s="11" t="s">
        <v>21</v>
      </c>
      <c r="B20" s="12">
        <v>145.083</v>
      </c>
      <c r="C20" s="12">
        <v>163.85</v>
      </c>
      <c r="D20" s="12">
        <v>197.26499999999999</v>
      </c>
      <c r="E20" s="12">
        <v>224.249</v>
      </c>
      <c r="F20" s="12">
        <v>248.803</v>
      </c>
      <c r="G20" s="12">
        <v>264.15899999999999</v>
      </c>
      <c r="H20" s="12">
        <v>278.21600000000001</v>
      </c>
    </row>
    <row r="21" spans="1:8" x14ac:dyDescent="0.25">
      <c r="A21" s="7" t="s">
        <v>22</v>
      </c>
      <c r="B21" s="9">
        <v>115.41</v>
      </c>
      <c r="C21" s="9">
        <v>134.77600000000001</v>
      </c>
      <c r="D21" s="9">
        <v>155.27699999999999</v>
      </c>
      <c r="E21" s="9">
        <v>174.80099999999999</v>
      </c>
      <c r="F21" s="9">
        <v>195.905</v>
      </c>
      <c r="G21" s="9">
        <v>217.76300000000001</v>
      </c>
      <c r="H21" s="9">
        <v>240.797</v>
      </c>
    </row>
    <row r="22" spans="1:8" x14ac:dyDescent="0.25">
      <c r="A22" s="11" t="s">
        <v>23</v>
      </c>
      <c r="B22" s="12">
        <v>23.632999999999999</v>
      </c>
      <c r="C22" s="12">
        <v>24.021000000000001</v>
      </c>
      <c r="D22" s="12">
        <v>26.22</v>
      </c>
      <c r="E22" s="12">
        <v>27.727</v>
      </c>
      <c r="F22" s="12">
        <v>29.234000000000002</v>
      </c>
      <c r="G22" s="12">
        <v>30.741</v>
      </c>
      <c r="H22" s="12">
        <v>32.247999999999998</v>
      </c>
    </row>
    <row r="23" spans="1:8" x14ac:dyDescent="0.25">
      <c r="A23" s="11" t="s">
        <v>24</v>
      </c>
      <c r="B23" s="12">
        <v>4.5359999999999996</v>
      </c>
      <c r="C23" s="12">
        <v>4.6260000000000003</v>
      </c>
      <c r="D23" s="12">
        <v>4.718</v>
      </c>
      <c r="E23" s="12">
        <v>4.8120000000000003</v>
      </c>
      <c r="F23" s="12">
        <v>4.9080000000000004</v>
      </c>
      <c r="G23" s="12">
        <v>5.0069999999999997</v>
      </c>
      <c r="H23" s="12">
        <v>5.1059999999999999</v>
      </c>
    </row>
    <row r="24" spans="1:8" x14ac:dyDescent="0.25">
      <c r="A24" s="11" t="s">
        <v>25</v>
      </c>
      <c r="B24" s="12">
        <v>35.200000000000003</v>
      </c>
      <c r="C24" s="12">
        <v>41.097000000000001</v>
      </c>
      <c r="D24" s="12">
        <v>44.500999999999998</v>
      </c>
      <c r="E24" s="12">
        <v>46.305</v>
      </c>
      <c r="F24" s="12">
        <v>47.206000000000003</v>
      </c>
      <c r="G24" s="12">
        <v>48.101999999999997</v>
      </c>
      <c r="H24" s="12">
        <v>49.003</v>
      </c>
    </row>
    <row r="25" spans="1:8" x14ac:dyDescent="0.25">
      <c r="A25" s="11" t="s">
        <v>27</v>
      </c>
      <c r="B25" s="12">
        <v>62.198999999999998</v>
      </c>
      <c r="C25" s="12">
        <v>68.405000000000001</v>
      </c>
      <c r="D25" s="12">
        <v>71.694999999999993</v>
      </c>
      <c r="E25" s="12">
        <v>74.694999999999993</v>
      </c>
      <c r="F25" s="12">
        <v>77.498999999999995</v>
      </c>
      <c r="G25" s="12">
        <v>80.298000000000002</v>
      </c>
      <c r="H25" s="12">
        <v>83.096999999999994</v>
      </c>
    </row>
    <row r="26" spans="1:8" x14ac:dyDescent="0.25">
      <c r="A26" s="11" t="s">
        <v>28</v>
      </c>
      <c r="B26" s="12">
        <v>98.694999999999993</v>
      </c>
      <c r="C26" s="12">
        <v>102.014</v>
      </c>
      <c r="D26" s="12">
        <v>106.242</v>
      </c>
      <c r="E26" s="12">
        <v>109.80200000000001</v>
      </c>
      <c r="F26" s="12">
        <v>114.55800000000001</v>
      </c>
      <c r="G26" s="12">
        <v>116.33199999999999</v>
      </c>
      <c r="H26" s="12">
        <v>125.556</v>
      </c>
    </row>
    <row r="27" spans="1:8" x14ac:dyDescent="0.25">
      <c r="A27" s="11" t="s">
        <v>29</v>
      </c>
      <c r="B27" s="21">
        <v>46.9</v>
      </c>
      <c r="C27" s="21">
        <v>47.314</v>
      </c>
      <c r="D27" s="21">
        <v>49.753</v>
      </c>
      <c r="E27" s="21">
        <v>51.393000000000001</v>
      </c>
      <c r="F27" s="21">
        <v>55.445999999999998</v>
      </c>
      <c r="G27" s="21">
        <v>56.786999999999999</v>
      </c>
      <c r="H27" s="21">
        <v>62.213999999999999</v>
      </c>
    </row>
    <row r="28" spans="1:8" x14ac:dyDescent="0.25">
      <c r="A28" s="7" t="s">
        <v>30</v>
      </c>
      <c r="B28" s="9">
        <v>46.664000000000001</v>
      </c>
      <c r="C28" s="9">
        <v>52.680999999999997</v>
      </c>
      <c r="D28" s="9">
        <v>58.399000000000001</v>
      </c>
      <c r="E28" s="9">
        <v>64.304000000000002</v>
      </c>
      <c r="F28" s="9">
        <v>70.17</v>
      </c>
      <c r="G28" s="9">
        <v>77.197999999999993</v>
      </c>
      <c r="H28" s="9">
        <v>84.159000000000006</v>
      </c>
    </row>
    <row r="29" spans="1:8" x14ac:dyDescent="0.25">
      <c r="A29" s="18"/>
      <c r="B29" s="9"/>
      <c r="C29" s="9"/>
      <c r="D29" s="9"/>
      <c r="E29" s="9"/>
      <c r="F29" s="9"/>
      <c r="G29" s="9"/>
      <c r="H29" s="9"/>
    </row>
    <row r="30" spans="1:8" x14ac:dyDescent="0.25">
      <c r="A30" s="13" t="s">
        <v>32</v>
      </c>
      <c r="B30" s="22">
        <v>531.41999999999996</v>
      </c>
      <c r="C30" s="22">
        <v>591.47</v>
      </c>
      <c r="D30" s="22">
        <v>664.31699999999989</v>
      </c>
      <c r="E30" s="22">
        <v>726.69499999999994</v>
      </c>
      <c r="F30" s="22">
        <v>788.2829999999999</v>
      </c>
      <c r="G30" s="22">
        <v>839.59999999999991</v>
      </c>
      <c r="H30" s="22">
        <v>898.18200000000013</v>
      </c>
    </row>
    <row r="31" spans="1:8" x14ac:dyDescent="0.25">
      <c r="A31" s="18"/>
      <c r="B31" s="9"/>
      <c r="C31" s="9"/>
      <c r="D31" s="9"/>
      <c r="E31" s="9"/>
      <c r="F31" s="9"/>
      <c r="G31" s="9"/>
      <c r="H31" s="9"/>
    </row>
    <row r="32" spans="1:8" x14ac:dyDescent="0.25">
      <c r="A32" s="11" t="s">
        <v>34</v>
      </c>
      <c r="B32" s="12">
        <v>323.149</v>
      </c>
      <c r="C32" s="12">
        <v>342.012</v>
      </c>
      <c r="D32" s="12">
        <v>361.68799999999999</v>
      </c>
      <c r="E32" s="12">
        <v>376.08600000000001</v>
      </c>
      <c r="F32" s="12">
        <v>391.31200000000001</v>
      </c>
      <c r="G32" s="12">
        <v>404.98700000000002</v>
      </c>
      <c r="H32" s="12">
        <v>424.06099999999998</v>
      </c>
    </row>
    <row r="33" spans="1:8" x14ac:dyDescent="0.25">
      <c r="A33" s="7" t="s">
        <v>35</v>
      </c>
      <c r="B33" s="12">
        <v>70.89</v>
      </c>
      <c r="C33" s="12">
        <v>73.057000000000002</v>
      </c>
      <c r="D33" s="12">
        <v>76.099999999999994</v>
      </c>
      <c r="E33" s="12">
        <v>78.42</v>
      </c>
      <c r="F33" s="12">
        <v>80.882999999999996</v>
      </c>
      <c r="G33" s="12">
        <v>83.003</v>
      </c>
      <c r="H33" s="12">
        <v>85.350999999999999</v>
      </c>
    </row>
    <row r="34" spans="1:8" x14ac:dyDescent="0.25">
      <c r="A34" s="11" t="s">
        <v>36</v>
      </c>
      <c r="B34" s="12">
        <v>181.381</v>
      </c>
      <c r="C34" s="12">
        <v>196.381</v>
      </c>
      <c r="D34" s="12">
        <v>211.381</v>
      </c>
      <c r="E34" s="12">
        <v>226.381</v>
      </c>
      <c r="F34" s="12">
        <v>241.381</v>
      </c>
      <c r="G34" s="12">
        <v>251.71</v>
      </c>
      <c r="H34" s="12">
        <v>260.30900000000003</v>
      </c>
    </row>
    <row r="35" spans="1:8" x14ac:dyDescent="0.25">
      <c r="A35" s="13"/>
      <c r="B35" s="24"/>
      <c r="C35" s="24"/>
      <c r="D35" s="24"/>
      <c r="E35" s="24"/>
      <c r="F35" s="24"/>
      <c r="G35" s="24"/>
      <c r="H35" s="24"/>
    </row>
    <row r="36" spans="1:8" x14ac:dyDescent="0.25">
      <c r="A36" s="13" t="s">
        <v>37</v>
      </c>
      <c r="B36" s="22">
        <v>575.41999999999996</v>
      </c>
      <c r="C36" s="22">
        <v>611.45000000000005</v>
      </c>
      <c r="D36" s="22">
        <v>649.16899999999998</v>
      </c>
      <c r="E36" s="22">
        <v>680.88700000000006</v>
      </c>
      <c r="F36" s="22">
        <v>713.57600000000002</v>
      </c>
      <c r="G36" s="22">
        <v>739.7</v>
      </c>
      <c r="H36" s="22">
        <v>769.721</v>
      </c>
    </row>
    <row r="37" spans="1:8" x14ac:dyDescent="0.25">
      <c r="A37" s="13" t="s">
        <v>38</v>
      </c>
      <c r="B37" s="12"/>
      <c r="C37" s="12"/>
      <c r="D37" s="12"/>
      <c r="E37" s="12"/>
      <c r="F37" s="12"/>
      <c r="G37" s="12"/>
      <c r="H37" s="12"/>
    </row>
    <row r="38" spans="1:8" x14ac:dyDescent="0.25">
      <c r="A38" s="13"/>
      <c r="B38" s="12"/>
      <c r="C38" s="12"/>
      <c r="D38" s="12"/>
      <c r="E38" s="12"/>
      <c r="F38" s="12"/>
      <c r="G38" s="12"/>
      <c r="H38" s="12"/>
    </row>
    <row r="39" spans="1:8" x14ac:dyDescent="0.25">
      <c r="A39" s="11" t="s">
        <v>39</v>
      </c>
      <c r="B39" s="12">
        <v>16.233000000000001</v>
      </c>
      <c r="C39" s="12">
        <v>17.803999999999998</v>
      </c>
      <c r="D39" s="12">
        <v>19.376999999999999</v>
      </c>
      <c r="E39" s="12">
        <v>20.946999999999999</v>
      </c>
      <c r="F39" s="12">
        <v>22.49</v>
      </c>
      <c r="G39" s="12">
        <v>24.123999999999999</v>
      </c>
      <c r="H39" s="12">
        <v>25.747</v>
      </c>
    </row>
    <row r="40" spans="1:8" x14ac:dyDescent="0.25">
      <c r="A40" s="11" t="s">
        <v>40</v>
      </c>
      <c r="B40" s="12">
        <v>45.360999999999997</v>
      </c>
      <c r="C40" s="12">
        <v>49.011000000000003</v>
      </c>
      <c r="D40" s="12">
        <v>52.326999999999998</v>
      </c>
      <c r="E40" s="12">
        <v>56.26</v>
      </c>
      <c r="F40" s="12">
        <v>59.863999999999997</v>
      </c>
      <c r="G40" s="12">
        <v>65.025999999999996</v>
      </c>
      <c r="H40" s="12">
        <v>70.168000000000006</v>
      </c>
    </row>
    <row r="41" spans="1:8" x14ac:dyDescent="0.25">
      <c r="A41" s="25" t="s">
        <v>41</v>
      </c>
      <c r="B41" s="21">
        <v>40.093000000000004</v>
      </c>
      <c r="C41" s="21">
        <v>43.173000000000002</v>
      </c>
      <c r="D41" s="21">
        <v>46.219000000000001</v>
      </c>
      <c r="E41" s="21">
        <v>49.167999999999999</v>
      </c>
      <c r="F41" s="21">
        <v>52.085999999999999</v>
      </c>
      <c r="G41" s="21">
        <v>56.731000000000002</v>
      </c>
      <c r="H41" s="26">
        <v>61.356000000000002</v>
      </c>
    </row>
    <row r="42" spans="1:8" x14ac:dyDescent="0.25">
      <c r="A42" s="11" t="s">
        <v>42</v>
      </c>
      <c r="B42" s="12">
        <v>31.492000000000001</v>
      </c>
      <c r="C42" s="12">
        <v>35.585999999999999</v>
      </c>
      <c r="D42" s="12">
        <v>39.661999999999999</v>
      </c>
      <c r="E42" s="12">
        <v>43.728999999999999</v>
      </c>
      <c r="F42" s="12">
        <v>47.779000000000003</v>
      </c>
      <c r="G42" s="12">
        <v>51.298000000000002</v>
      </c>
      <c r="H42" s="12">
        <v>54.819000000000003</v>
      </c>
    </row>
    <row r="43" spans="1:8" x14ac:dyDescent="0.25">
      <c r="A43" s="13"/>
      <c r="B43" s="24"/>
      <c r="C43" s="24"/>
      <c r="D43" s="24"/>
      <c r="E43" s="24"/>
      <c r="F43" s="24"/>
      <c r="G43" s="24"/>
      <c r="H43" s="24"/>
    </row>
    <row r="44" spans="1:8" x14ac:dyDescent="0.25">
      <c r="A44" s="13" t="s">
        <v>37</v>
      </c>
      <c r="B44" s="22">
        <v>87.818000000000012</v>
      </c>
      <c r="C44" s="22">
        <v>96.563000000000002</v>
      </c>
      <c r="D44" s="22">
        <v>105.25800000000001</v>
      </c>
      <c r="E44" s="22">
        <v>113.84399999999999</v>
      </c>
      <c r="F44" s="22">
        <v>122.35499999999999</v>
      </c>
      <c r="G44" s="22">
        <v>132.15300000000002</v>
      </c>
      <c r="H44" s="13">
        <v>141.92200000000003</v>
      </c>
    </row>
    <row r="45" spans="1:8" x14ac:dyDescent="0.25">
      <c r="A45" s="13" t="s">
        <v>43</v>
      </c>
      <c r="B45" s="24"/>
      <c r="C45" s="24"/>
      <c r="D45" s="24"/>
      <c r="E45" s="24"/>
      <c r="F45" s="24"/>
      <c r="G45" s="24"/>
      <c r="H45" s="24"/>
    </row>
    <row r="46" spans="1:8" x14ac:dyDescent="0.25">
      <c r="A46" s="13"/>
      <c r="B46" s="24"/>
      <c r="C46" s="24"/>
      <c r="D46" s="24"/>
      <c r="E46" s="24"/>
      <c r="F46" s="24"/>
      <c r="G46" s="24"/>
      <c r="H46" s="24"/>
    </row>
    <row r="47" spans="1:8" x14ac:dyDescent="0.25">
      <c r="A47" s="11" t="s">
        <v>44</v>
      </c>
      <c r="B47" s="12">
        <v>62.994</v>
      </c>
      <c r="C47" s="12">
        <v>68.201999999999998</v>
      </c>
      <c r="D47" s="12">
        <v>71.600999999999999</v>
      </c>
      <c r="E47" s="12">
        <v>74.599000000000004</v>
      </c>
      <c r="F47" s="12">
        <v>76.596000000000004</v>
      </c>
      <c r="G47" s="12">
        <v>78.637</v>
      </c>
      <c r="H47" s="12">
        <v>80.730999999999995</v>
      </c>
    </row>
    <row r="48" spans="1:8" x14ac:dyDescent="0.25">
      <c r="A48" s="11" t="s">
        <v>45</v>
      </c>
      <c r="B48" s="12">
        <v>4.2409999999999997</v>
      </c>
      <c r="C48" s="12">
        <v>4.391</v>
      </c>
      <c r="D48" s="12">
        <v>4.5389999999999997</v>
      </c>
      <c r="E48" s="12">
        <v>4.6680000000000001</v>
      </c>
      <c r="F48" s="12">
        <v>4.7969999999999997</v>
      </c>
      <c r="G48" s="12">
        <v>4.9119999999999999</v>
      </c>
      <c r="H48" s="12">
        <v>5.0259999999999998</v>
      </c>
    </row>
    <row r="49" spans="1:8" x14ac:dyDescent="0.25">
      <c r="A49" s="11" t="s">
        <v>46</v>
      </c>
      <c r="B49" s="12">
        <v>22.370999999999999</v>
      </c>
      <c r="C49" s="12">
        <v>23.902000000000001</v>
      </c>
      <c r="D49" s="12">
        <v>25.425999999999998</v>
      </c>
      <c r="E49" s="12">
        <v>27.007000000000001</v>
      </c>
      <c r="F49" s="12">
        <v>28.581</v>
      </c>
      <c r="G49" s="12">
        <v>30.241</v>
      </c>
      <c r="H49" s="12">
        <v>31.917000000000002</v>
      </c>
    </row>
    <row r="50" spans="1:8" x14ac:dyDescent="0.25">
      <c r="A50" s="11" t="s">
        <v>47</v>
      </c>
      <c r="B50" s="12">
        <v>15.936999999999999</v>
      </c>
      <c r="C50" s="12">
        <v>17.247</v>
      </c>
      <c r="D50" s="12">
        <v>18.675000000000001</v>
      </c>
      <c r="E50" s="12">
        <v>19.989000000000001</v>
      </c>
      <c r="F50" s="12">
        <v>21.212</v>
      </c>
      <c r="G50" s="12">
        <v>22.434000000000001</v>
      </c>
      <c r="H50" s="12">
        <v>23.555</v>
      </c>
    </row>
    <row r="51" spans="1:8" x14ac:dyDescent="0.25">
      <c r="A51" s="11"/>
      <c r="B51" s="12"/>
      <c r="C51" s="12"/>
      <c r="D51" s="12"/>
      <c r="E51" s="12"/>
      <c r="F51" s="12"/>
      <c r="G51" s="12"/>
      <c r="H51" s="12"/>
    </row>
    <row r="52" spans="1:8" x14ac:dyDescent="0.25">
      <c r="A52" s="13" t="s">
        <v>48</v>
      </c>
      <c r="B52" s="22">
        <v>105.54299999999999</v>
      </c>
      <c r="C52" s="22">
        <v>113.742</v>
      </c>
      <c r="D52" s="22">
        <v>120.241</v>
      </c>
      <c r="E52" s="22">
        <v>126.26300000000002</v>
      </c>
      <c r="F52" s="22">
        <v>131.18600000000001</v>
      </c>
      <c r="G52" s="22">
        <v>136.22400000000002</v>
      </c>
      <c r="H52" s="22">
        <v>141.22899999999998</v>
      </c>
    </row>
    <row r="53" spans="1:8" x14ac:dyDescent="0.25">
      <c r="A53" s="13" t="s">
        <v>49</v>
      </c>
      <c r="B53" s="22"/>
      <c r="C53" s="22"/>
      <c r="D53" s="22"/>
      <c r="E53" s="22"/>
      <c r="F53" s="22"/>
      <c r="G53" s="22"/>
      <c r="H53" s="22"/>
    </row>
    <row r="54" spans="1:8" x14ac:dyDescent="0.25">
      <c r="A54" s="28"/>
      <c r="B54" s="22"/>
      <c r="C54" s="22"/>
      <c r="D54" s="22"/>
      <c r="E54" s="22"/>
      <c r="F54" s="22"/>
      <c r="G54" s="22"/>
      <c r="H54" s="22"/>
    </row>
    <row r="55" spans="1:8" x14ac:dyDescent="0.25">
      <c r="A55" s="13" t="s">
        <v>50</v>
      </c>
      <c r="B55" s="13">
        <v>1319.0310000000002</v>
      </c>
      <c r="C55" s="13">
        <v>1431.4650000000001</v>
      </c>
      <c r="D55" s="13">
        <v>1593.232</v>
      </c>
      <c r="E55" s="13">
        <v>1733.8630000000001</v>
      </c>
      <c r="F55" s="13">
        <v>1868.3549999999998</v>
      </c>
      <c r="G55" s="13">
        <v>1958.3080000000002</v>
      </c>
      <c r="H55" s="13">
        <v>2047.6189999999999</v>
      </c>
    </row>
    <row r="56" spans="1:8" x14ac:dyDescent="0.25">
      <c r="A56" s="13"/>
      <c r="B56" s="22"/>
      <c r="C56" s="22"/>
      <c r="D56" s="22"/>
      <c r="E56" s="22"/>
      <c r="F56" s="22"/>
      <c r="G56" s="22"/>
      <c r="H56" s="22"/>
    </row>
    <row r="57" spans="1:8" x14ac:dyDescent="0.25">
      <c r="A57" s="13" t="s">
        <v>51</v>
      </c>
      <c r="B57" s="13">
        <v>1048.9590000000001</v>
      </c>
      <c r="C57" s="13">
        <v>1100.4779999999998</v>
      </c>
      <c r="D57" s="13">
        <v>1164.694</v>
      </c>
      <c r="E57" s="13">
        <v>1232.7599999999998</v>
      </c>
      <c r="F57" s="13">
        <v>1302.0409999999999</v>
      </c>
      <c r="G57" s="13">
        <v>1375.9830000000002</v>
      </c>
      <c r="H57" s="13">
        <v>1470.4289999999999</v>
      </c>
    </row>
    <row r="58" spans="1:8" x14ac:dyDescent="0.25">
      <c r="A58" s="13"/>
      <c r="B58" s="22"/>
      <c r="C58" s="22"/>
      <c r="D58" s="22"/>
      <c r="E58" s="22"/>
      <c r="F58" s="22"/>
      <c r="G58" s="22"/>
      <c r="H58" s="22"/>
    </row>
    <row r="59" spans="1:8" x14ac:dyDescent="0.25">
      <c r="A59" s="13" t="s">
        <v>52</v>
      </c>
      <c r="B59" s="13">
        <v>3069.5830000000001</v>
      </c>
      <c r="C59" s="13">
        <v>3253.1220000000003</v>
      </c>
      <c r="D59" s="13">
        <v>3516.84</v>
      </c>
      <c r="E59" s="13">
        <v>3761.8599999999997</v>
      </c>
      <c r="F59" s="13">
        <v>3997.1159999999995</v>
      </c>
      <c r="G59" s="13">
        <v>4181.9460000000008</v>
      </c>
      <c r="H59" s="13">
        <v>4386.699999999998</v>
      </c>
    </row>
    <row r="60" spans="1:8" x14ac:dyDescent="0.25">
      <c r="A60" s="13"/>
      <c r="B60" s="22"/>
      <c r="C60" s="22"/>
      <c r="D60" s="22"/>
      <c r="E60" s="22"/>
      <c r="F60" s="22"/>
      <c r="G60" s="22"/>
      <c r="H60" s="22"/>
    </row>
    <row r="61" spans="1:8" x14ac:dyDescent="0.25">
      <c r="A61" s="13" t="s">
        <v>53</v>
      </c>
      <c r="B61" s="13">
        <v>3151.4470000000001</v>
      </c>
      <c r="C61" s="13">
        <v>3346.9000000000005</v>
      </c>
      <c r="D61" s="13">
        <v>3619.7400000000002</v>
      </c>
      <c r="E61" s="13">
        <v>3872.4689999999996</v>
      </c>
      <c r="F61" s="13">
        <v>4114.4919999999993</v>
      </c>
      <c r="G61" s="13">
        <v>4307.246000000001</v>
      </c>
      <c r="H61" s="13">
        <v>4519.8619999999974</v>
      </c>
    </row>
    <row r="62" spans="1:8" x14ac:dyDescent="0.25">
      <c r="A62" s="13"/>
      <c r="B62" s="30"/>
      <c r="C62" s="30"/>
      <c r="D62" s="30"/>
      <c r="E62" s="22"/>
      <c r="F62" s="22"/>
      <c r="G62" s="22"/>
      <c r="H62" s="22"/>
    </row>
    <row r="63" spans="1:8" x14ac:dyDescent="0.25">
      <c r="A63" s="14" t="s">
        <v>54</v>
      </c>
      <c r="B63" s="31">
        <v>3920.2280000000001</v>
      </c>
      <c r="C63" s="31">
        <v>4168.6549999999997</v>
      </c>
      <c r="D63" s="31">
        <v>4494.4080000000013</v>
      </c>
      <c r="E63" s="31">
        <v>4793.4629999999988</v>
      </c>
      <c r="F63" s="31">
        <v>5081.6090000000004</v>
      </c>
      <c r="G63" s="31">
        <v>5315.3230000000003</v>
      </c>
      <c r="H63" s="31">
        <v>5572.7339999999976</v>
      </c>
    </row>
    <row r="64" spans="1:8" x14ac:dyDescent="0.25">
      <c r="A64" s="32" t="s">
        <v>55</v>
      </c>
      <c r="B64" s="32"/>
      <c r="C64" s="32"/>
      <c r="D64" s="32"/>
      <c r="E64" s="32"/>
      <c r="F64" s="32"/>
      <c r="G64" s="32"/>
      <c r="H64" s="32"/>
    </row>
    <row r="65" spans="1:8" x14ac:dyDescent="0.25">
      <c r="A65" s="32" t="s">
        <v>56</v>
      </c>
      <c r="B65" s="32"/>
      <c r="C65" s="32"/>
      <c r="D65" s="32"/>
      <c r="E65" s="32"/>
      <c r="F65" s="32"/>
      <c r="G65" s="32"/>
      <c r="H65" s="32"/>
    </row>
    <row r="66" spans="1:8" x14ac:dyDescent="0.25">
      <c r="A66" s="32" t="s">
        <v>58</v>
      </c>
      <c r="B66" s="32"/>
      <c r="C66" s="32"/>
      <c r="D66" s="32"/>
      <c r="E66" s="32"/>
      <c r="F66" s="32"/>
      <c r="G66" s="32"/>
      <c r="H66" s="32"/>
    </row>
    <row r="67" spans="1:8" x14ac:dyDescent="0.25">
      <c r="A67" s="32" t="s">
        <v>60</v>
      </c>
      <c r="B67" s="32"/>
      <c r="C67" s="32"/>
      <c r="D67" s="32"/>
      <c r="E67" s="32"/>
      <c r="F67" s="32"/>
      <c r="G67" s="32"/>
      <c r="H67" s="32"/>
    </row>
    <row r="68" spans="1:8" x14ac:dyDescent="0.25">
      <c r="A68" s="32" t="s">
        <v>61</v>
      </c>
      <c r="B68" s="32"/>
      <c r="C68" s="32"/>
      <c r="D68" s="32"/>
      <c r="E68" s="32"/>
      <c r="F68" s="32"/>
      <c r="G68" s="32"/>
      <c r="H68" s="32"/>
    </row>
    <row r="69" spans="1:8" x14ac:dyDescent="0.25">
      <c r="A69" s="32" t="s">
        <v>62</v>
      </c>
      <c r="B69" s="32"/>
      <c r="C69" s="32"/>
      <c r="D69" s="32"/>
      <c r="E69" s="32"/>
      <c r="F69" s="32"/>
      <c r="G69" s="32"/>
      <c r="H69" s="32"/>
    </row>
    <row r="70" spans="1:8" x14ac:dyDescent="0.25">
      <c r="A70" s="32" t="s">
        <v>63</v>
      </c>
      <c r="B70" s="32"/>
      <c r="C70" s="32"/>
      <c r="D70" s="12"/>
      <c r="E70" s="12"/>
      <c r="F70" s="12"/>
      <c r="G70" s="12"/>
      <c r="H70" s="12"/>
    </row>
  </sheetData>
  <mergeCells count="1">
    <mergeCell ref="D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opLeftCell="A43" workbookViewId="0">
      <selection activeCell="B63" sqref="B63:H63"/>
    </sheetView>
  </sheetViews>
  <sheetFormatPr defaultRowHeight="15" x14ac:dyDescent="0.25"/>
  <cols>
    <col min="1" max="1" width="28.7109375" customWidth="1"/>
  </cols>
  <sheetData>
    <row r="1" spans="1:8" x14ac:dyDescent="0.25">
      <c r="D1" s="35" t="s">
        <v>64</v>
      </c>
      <c r="E1" s="35"/>
    </row>
    <row r="2" spans="1:8" x14ac:dyDescent="0.25">
      <c r="A2" s="1" t="s">
        <v>0</v>
      </c>
      <c r="B2" s="2" t="s">
        <v>1</v>
      </c>
      <c r="C2" s="2" t="s">
        <v>2</v>
      </c>
      <c r="D2" s="2" t="s">
        <v>3</v>
      </c>
      <c r="E2" s="2">
        <v>2025</v>
      </c>
      <c r="F2" s="2">
        <v>2030</v>
      </c>
      <c r="G2" s="2">
        <v>2035</v>
      </c>
      <c r="H2" s="2">
        <v>2040</v>
      </c>
    </row>
    <row r="3" spans="1:8" x14ac:dyDescent="0.25">
      <c r="A3" s="5"/>
      <c r="B3" s="5"/>
      <c r="C3" s="5"/>
      <c r="D3" s="5"/>
      <c r="E3" s="5"/>
      <c r="F3" s="5"/>
      <c r="G3" s="5"/>
      <c r="H3" s="5"/>
    </row>
    <row r="4" spans="1:8" x14ac:dyDescent="0.25">
      <c r="A4" s="8" t="s">
        <v>4</v>
      </c>
      <c r="B4" s="36">
        <v>601.76400000000001</v>
      </c>
      <c r="C4" s="36">
        <v>660.52800000000002</v>
      </c>
      <c r="D4" s="36">
        <v>715.49400000000003</v>
      </c>
      <c r="E4" s="36">
        <v>764.26700000000005</v>
      </c>
      <c r="F4" s="36">
        <v>808.71799999999996</v>
      </c>
      <c r="G4" s="36">
        <v>852.428</v>
      </c>
      <c r="H4" s="36">
        <v>883.56799999999998</v>
      </c>
    </row>
    <row r="5" spans="1:8" x14ac:dyDescent="0.25">
      <c r="A5" s="8" t="s">
        <v>6</v>
      </c>
      <c r="B5" s="10">
        <v>207.62700000000001</v>
      </c>
      <c r="C5" s="10">
        <v>222.88499999999999</v>
      </c>
      <c r="D5" s="10">
        <v>236.083</v>
      </c>
      <c r="E5" s="10">
        <v>248.68199999999999</v>
      </c>
      <c r="F5" s="10">
        <v>258.75700000000001</v>
      </c>
      <c r="G5" s="10">
        <v>266.40100000000001</v>
      </c>
      <c r="H5" s="10">
        <v>276.072</v>
      </c>
    </row>
    <row r="6" spans="1:8" x14ac:dyDescent="0.25">
      <c r="A6" s="8" t="s">
        <v>7</v>
      </c>
      <c r="B6" s="10">
        <v>139.958</v>
      </c>
      <c r="C6" s="10">
        <v>148.51300000000001</v>
      </c>
      <c r="D6" s="10">
        <v>158.102</v>
      </c>
      <c r="E6" s="10">
        <v>167.08500000000001</v>
      </c>
      <c r="F6" s="10">
        <v>174.03</v>
      </c>
      <c r="G6" s="10">
        <v>184.74100000000001</v>
      </c>
      <c r="H6" s="10">
        <v>194.89</v>
      </c>
    </row>
    <row r="7" spans="1:8" x14ac:dyDescent="0.25">
      <c r="A7" s="5"/>
      <c r="B7" s="10"/>
      <c r="C7" s="10"/>
      <c r="D7" s="10"/>
      <c r="E7" s="10"/>
      <c r="F7" s="10"/>
      <c r="G7" s="10"/>
      <c r="H7" s="10"/>
    </row>
    <row r="8" spans="1:8" x14ac:dyDescent="0.25">
      <c r="A8" s="15" t="s">
        <v>9</v>
      </c>
      <c r="B8" s="23">
        <f t="shared" ref="B8:H8" si="0">SUM(B4:B6)</f>
        <v>949.34900000000005</v>
      </c>
      <c r="C8" s="23">
        <f t="shared" si="0"/>
        <v>1031.9259999999999</v>
      </c>
      <c r="D8" s="23">
        <f t="shared" si="0"/>
        <v>1109.6790000000001</v>
      </c>
      <c r="E8" s="23">
        <f t="shared" si="0"/>
        <v>1180.0340000000001</v>
      </c>
      <c r="F8" s="23">
        <f t="shared" si="0"/>
        <v>1241.5049999999999</v>
      </c>
      <c r="G8" s="23">
        <f t="shared" si="0"/>
        <v>1303.57</v>
      </c>
      <c r="H8" s="23">
        <f t="shared" si="0"/>
        <v>1354.5299999999997</v>
      </c>
    </row>
    <row r="9" spans="1:8" x14ac:dyDescent="0.25">
      <c r="A9" s="5"/>
      <c r="B9" s="10"/>
      <c r="C9" s="10"/>
      <c r="D9" s="10"/>
      <c r="E9" s="10"/>
      <c r="F9" s="10"/>
      <c r="G9" s="10"/>
      <c r="H9" s="10"/>
    </row>
    <row r="10" spans="1:8" x14ac:dyDescent="0.25">
      <c r="A10" s="8" t="s">
        <v>10</v>
      </c>
      <c r="B10" s="37">
        <v>972.60299999999995</v>
      </c>
      <c r="C10" s="37">
        <v>1020.0359999999999</v>
      </c>
      <c r="D10" s="37">
        <v>1067.03</v>
      </c>
      <c r="E10" s="37">
        <v>1109.953</v>
      </c>
      <c r="F10" s="37">
        <v>1153.912</v>
      </c>
      <c r="G10" s="37">
        <v>1184.6410000000001</v>
      </c>
      <c r="H10" s="37">
        <v>1202.769</v>
      </c>
    </row>
    <row r="11" spans="1:8" x14ac:dyDescent="0.25">
      <c r="A11" s="5" t="s">
        <v>12</v>
      </c>
      <c r="B11" s="10">
        <v>61.209000000000003</v>
      </c>
      <c r="C11" s="10">
        <v>63.972999999999999</v>
      </c>
      <c r="D11" s="10">
        <v>68.403999999999996</v>
      </c>
      <c r="E11" s="38">
        <v>71.864999999999995</v>
      </c>
      <c r="F11" s="38">
        <v>75.611000000000004</v>
      </c>
      <c r="G11" s="38">
        <v>79.263000000000005</v>
      </c>
      <c r="H11" s="38">
        <v>82.718999999999994</v>
      </c>
    </row>
    <row r="12" spans="1:8" x14ac:dyDescent="0.25">
      <c r="A12" s="5" t="s">
        <v>13</v>
      </c>
      <c r="B12" s="10">
        <v>59.933</v>
      </c>
      <c r="C12" s="10">
        <v>66.704999999999998</v>
      </c>
      <c r="D12" s="10">
        <v>70.150999999999996</v>
      </c>
      <c r="E12" s="38">
        <v>73.353999999999999</v>
      </c>
      <c r="F12" s="38">
        <v>77.426000000000002</v>
      </c>
      <c r="G12" s="38">
        <v>81.201999999999998</v>
      </c>
      <c r="H12" s="38">
        <v>84.965999999999994</v>
      </c>
    </row>
    <row r="13" spans="1:8" x14ac:dyDescent="0.25">
      <c r="A13" s="5" t="s">
        <v>15</v>
      </c>
      <c r="B13" s="39">
        <v>863.42</v>
      </c>
      <c r="C13" s="39">
        <v>881.37900000000002</v>
      </c>
      <c r="D13" s="39">
        <v>899.91200000000003</v>
      </c>
      <c r="E13" s="39">
        <v>926.94399999999996</v>
      </c>
      <c r="F13" s="39">
        <v>950.03</v>
      </c>
      <c r="G13" s="39">
        <v>973.12599999999998</v>
      </c>
      <c r="H13" s="39">
        <v>995.50300000000004</v>
      </c>
    </row>
    <row r="14" spans="1:8" x14ac:dyDescent="0.25">
      <c r="A14" s="8" t="s">
        <v>17</v>
      </c>
      <c r="B14" s="37">
        <v>1081.731</v>
      </c>
      <c r="C14" s="37">
        <v>1116.3810000000001</v>
      </c>
      <c r="D14" s="37">
        <v>1153.4559999999999</v>
      </c>
      <c r="E14" s="37">
        <v>1212.4639999999999</v>
      </c>
      <c r="F14" s="37">
        <v>1265.6500000000001</v>
      </c>
      <c r="G14" s="37">
        <v>1317.578</v>
      </c>
      <c r="H14" s="37">
        <v>1369.001</v>
      </c>
    </row>
    <row r="15" spans="1:8" x14ac:dyDescent="0.25">
      <c r="A15" s="8" t="s">
        <v>18</v>
      </c>
      <c r="B15" s="36">
        <v>22.736999999999998</v>
      </c>
      <c r="C15" s="36">
        <v>24.672000000000001</v>
      </c>
      <c r="D15" s="36">
        <v>25.95</v>
      </c>
      <c r="E15" s="36">
        <v>26.42</v>
      </c>
      <c r="F15" s="36">
        <v>26.893999999999998</v>
      </c>
      <c r="G15" s="36">
        <v>27.372</v>
      </c>
      <c r="H15" s="36">
        <v>27.853000000000002</v>
      </c>
    </row>
    <row r="16" spans="1:8" x14ac:dyDescent="0.25">
      <c r="A16" s="8" t="s">
        <v>19</v>
      </c>
      <c r="B16" s="36">
        <v>12.332000000000001</v>
      </c>
      <c r="C16" s="36">
        <v>13.1</v>
      </c>
      <c r="D16" s="36">
        <v>14.2</v>
      </c>
      <c r="E16" s="36">
        <v>15.5</v>
      </c>
      <c r="F16" s="36">
        <v>16.399999999999999</v>
      </c>
      <c r="G16" s="36">
        <v>17</v>
      </c>
      <c r="H16" s="36">
        <v>17.3</v>
      </c>
    </row>
    <row r="17" spans="1:8" x14ac:dyDescent="0.25">
      <c r="A17" s="20"/>
      <c r="B17" s="36"/>
      <c r="C17" s="36"/>
      <c r="D17" s="36"/>
      <c r="E17" s="36"/>
      <c r="F17" s="36"/>
      <c r="G17" s="36"/>
      <c r="H17" s="36"/>
    </row>
    <row r="18" spans="1:8" x14ac:dyDescent="0.25">
      <c r="A18" s="15" t="s">
        <v>20</v>
      </c>
      <c r="B18" s="23">
        <f t="shared" ref="B18:H18" si="1">SUM(B10,B13,B14,B15,B16)</f>
        <v>2952.8229999999999</v>
      </c>
      <c r="C18" s="23">
        <f t="shared" si="1"/>
        <v>3055.5680000000002</v>
      </c>
      <c r="D18" s="23">
        <f t="shared" si="1"/>
        <v>3160.5479999999998</v>
      </c>
      <c r="E18" s="23">
        <f t="shared" si="1"/>
        <v>3291.2809999999999</v>
      </c>
      <c r="F18" s="23">
        <f t="shared" si="1"/>
        <v>3412.886</v>
      </c>
      <c r="G18" s="23">
        <f t="shared" si="1"/>
        <v>3519.7169999999996</v>
      </c>
      <c r="H18" s="23">
        <f t="shared" si="1"/>
        <v>3612.4260000000004</v>
      </c>
    </row>
    <row r="19" spans="1:8" x14ac:dyDescent="0.25">
      <c r="A19" s="5"/>
      <c r="B19" s="10"/>
      <c r="C19" s="10"/>
      <c r="D19" s="10"/>
      <c r="E19" s="10"/>
      <c r="F19" s="10"/>
      <c r="G19" s="10"/>
      <c r="H19" s="10"/>
    </row>
    <row r="20" spans="1:8" x14ac:dyDescent="0.25">
      <c r="A20" s="5" t="s">
        <v>21</v>
      </c>
      <c r="B20" s="10">
        <v>312.31</v>
      </c>
      <c r="C20" s="10">
        <v>367.95699999999999</v>
      </c>
      <c r="D20" s="10">
        <v>417.98599999999999</v>
      </c>
      <c r="E20" s="10">
        <v>452.24200000000002</v>
      </c>
      <c r="F20" s="10">
        <v>468.66399999999999</v>
      </c>
      <c r="G20" s="10">
        <v>478.63499999999999</v>
      </c>
      <c r="H20" s="10">
        <v>484.49799999999999</v>
      </c>
    </row>
    <row r="21" spans="1:8" x14ac:dyDescent="0.25">
      <c r="A21" s="8" t="s">
        <v>22</v>
      </c>
      <c r="B21" s="36">
        <v>402</v>
      </c>
      <c r="C21" s="36">
        <v>452.36700000000002</v>
      </c>
      <c r="D21" s="36">
        <v>494.52499999999998</v>
      </c>
      <c r="E21" s="36">
        <v>530.71199999999999</v>
      </c>
      <c r="F21" s="36">
        <v>562.68899999999996</v>
      </c>
      <c r="G21" s="36">
        <v>589.83799999999997</v>
      </c>
      <c r="H21" s="36">
        <v>612.54700000000003</v>
      </c>
    </row>
    <row r="22" spans="1:8" x14ac:dyDescent="0.25">
      <c r="A22" s="5" t="s">
        <v>23</v>
      </c>
      <c r="B22" s="36">
        <v>37.820999999999998</v>
      </c>
      <c r="C22" s="36">
        <v>39.131999999999998</v>
      </c>
      <c r="D22" s="36">
        <v>41.578000000000003</v>
      </c>
      <c r="E22" s="36">
        <v>43.069000000000003</v>
      </c>
      <c r="F22" s="36">
        <v>44.56</v>
      </c>
      <c r="G22" s="36">
        <v>46.051000000000002</v>
      </c>
      <c r="H22" s="36">
        <v>47.542000000000002</v>
      </c>
    </row>
    <row r="23" spans="1:8" x14ac:dyDescent="0.25">
      <c r="A23" s="5" t="s">
        <v>24</v>
      </c>
      <c r="B23" s="36">
        <v>14.273</v>
      </c>
      <c r="C23" s="36">
        <v>14.273</v>
      </c>
      <c r="D23" s="36">
        <v>15.864000000000001</v>
      </c>
      <c r="E23" s="36">
        <v>15.864000000000001</v>
      </c>
      <c r="F23" s="36">
        <v>15.864000000000001</v>
      </c>
      <c r="G23" s="36">
        <v>15.864000000000001</v>
      </c>
      <c r="H23" s="36">
        <v>15.864000000000001</v>
      </c>
    </row>
    <row r="24" spans="1:8" x14ac:dyDescent="0.25">
      <c r="A24" s="8" t="s">
        <v>26</v>
      </c>
      <c r="B24" s="10">
        <v>91.748000000000005</v>
      </c>
      <c r="C24" s="10">
        <v>96.5</v>
      </c>
      <c r="D24" s="10">
        <v>100.45</v>
      </c>
      <c r="E24" s="10">
        <v>103.253</v>
      </c>
      <c r="F24" s="10">
        <v>105.099</v>
      </c>
      <c r="G24" s="10">
        <v>106.98</v>
      </c>
      <c r="H24" s="10">
        <v>108.88200000000001</v>
      </c>
    </row>
    <row r="25" spans="1:8" x14ac:dyDescent="0.25">
      <c r="A25" s="8" t="s">
        <v>27</v>
      </c>
      <c r="B25" s="10">
        <v>144.59399999999999</v>
      </c>
      <c r="C25" s="10">
        <v>160.09800000000001</v>
      </c>
      <c r="D25" s="10">
        <v>175.953</v>
      </c>
      <c r="E25" s="10">
        <v>191.47499999999999</v>
      </c>
      <c r="F25" s="10">
        <v>202.55199999999999</v>
      </c>
      <c r="G25" s="10">
        <v>213.65100000000001</v>
      </c>
      <c r="H25" s="10">
        <v>224.87100000000001</v>
      </c>
    </row>
    <row r="26" spans="1:8" x14ac:dyDescent="0.25">
      <c r="A26" s="5" t="s">
        <v>28</v>
      </c>
      <c r="B26" s="10">
        <v>233.38300000000001</v>
      </c>
      <c r="C26" s="10">
        <v>241.61600000000001</v>
      </c>
      <c r="D26" s="10">
        <v>258.84899999999999</v>
      </c>
      <c r="E26" s="10">
        <v>278.654</v>
      </c>
      <c r="F26" s="10">
        <v>297.70800000000003</v>
      </c>
      <c r="G26" s="10">
        <v>314.29700000000003</v>
      </c>
      <c r="H26" s="10">
        <v>329.95499999999998</v>
      </c>
    </row>
    <row r="27" spans="1:8" x14ac:dyDescent="0.25">
      <c r="A27" s="5" t="s">
        <v>29</v>
      </c>
      <c r="B27" s="40">
        <v>65.239000000000004</v>
      </c>
      <c r="C27" s="40">
        <v>69.22</v>
      </c>
      <c r="D27" s="40">
        <v>74.34</v>
      </c>
      <c r="E27" s="40">
        <v>79.025999999999996</v>
      </c>
      <c r="F27" s="40">
        <v>83.052999999999997</v>
      </c>
      <c r="G27" s="40">
        <v>86.462000000000003</v>
      </c>
      <c r="H27" s="40">
        <v>89.138000000000005</v>
      </c>
    </row>
    <row r="28" spans="1:8" x14ac:dyDescent="0.25">
      <c r="A28" s="8" t="s">
        <v>31</v>
      </c>
      <c r="B28" s="36">
        <v>128.94999999999999</v>
      </c>
      <c r="C28" s="36">
        <v>149.386</v>
      </c>
      <c r="D28" s="36">
        <v>169.774</v>
      </c>
      <c r="E28" s="36">
        <v>191.249</v>
      </c>
      <c r="F28" s="36">
        <v>212.67099999999999</v>
      </c>
      <c r="G28" s="36">
        <v>232.28899999999999</v>
      </c>
      <c r="H28" s="36">
        <v>251.851</v>
      </c>
    </row>
    <row r="29" spans="1:8" x14ac:dyDescent="0.25">
      <c r="A29" s="5"/>
      <c r="B29" s="36"/>
      <c r="C29" s="36"/>
      <c r="D29" s="36"/>
      <c r="E29" s="36"/>
      <c r="F29" s="36"/>
      <c r="G29" s="36"/>
      <c r="H29" s="36"/>
    </row>
    <row r="30" spans="1:8" x14ac:dyDescent="0.25">
      <c r="A30" s="15" t="s">
        <v>33</v>
      </c>
      <c r="B30" s="23">
        <f>SUM(B20,B21,B22,B23,B24,B25,B26,B28)</f>
        <v>1365.0790000000002</v>
      </c>
      <c r="C30" s="23">
        <f t="shared" ref="C30:H30" si="2">SUM(C20,C21,C22,C23,C24,C25,C26,C28)</f>
        <v>1521.329</v>
      </c>
      <c r="D30" s="23">
        <f t="shared" si="2"/>
        <v>1674.9789999999998</v>
      </c>
      <c r="E30" s="23">
        <f t="shared" si="2"/>
        <v>1806.5179999999998</v>
      </c>
      <c r="F30" s="23">
        <f t="shared" si="2"/>
        <v>1909.807</v>
      </c>
      <c r="G30" s="23">
        <f t="shared" si="2"/>
        <v>1997.605</v>
      </c>
      <c r="H30" s="23">
        <f t="shared" si="2"/>
        <v>2076.0100000000002</v>
      </c>
    </row>
    <row r="31" spans="1:8" x14ac:dyDescent="0.25">
      <c r="A31" s="15"/>
      <c r="B31" s="16"/>
      <c r="C31" s="16"/>
      <c r="D31" s="16"/>
      <c r="E31" s="16"/>
      <c r="F31" s="16"/>
      <c r="G31" s="16"/>
      <c r="H31" s="16"/>
    </row>
    <row r="32" spans="1:8" x14ac:dyDescent="0.25">
      <c r="A32" s="5" t="s">
        <v>34</v>
      </c>
      <c r="B32" s="10">
        <v>537.29200000000003</v>
      </c>
      <c r="C32" s="10">
        <v>555.15899999999999</v>
      </c>
      <c r="D32" s="10">
        <v>573.46199999999999</v>
      </c>
      <c r="E32" s="10">
        <v>585.52099999999996</v>
      </c>
      <c r="F32" s="10">
        <v>597.13499999999999</v>
      </c>
      <c r="G32" s="10">
        <v>606.85199999999998</v>
      </c>
      <c r="H32" s="10">
        <v>615.62400000000002</v>
      </c>
    </row>
    <row r="33" spans="1:8" x14ac:dyDescent="0.25">
      <c r="A33" s="5" t="s">
        <v>35</v>
      </c>
      <c r="B33" s="10">
        <v>167.13399999999999</v>
      </c>
      <c r="C33" s="10">
        <v>170.54900000000001</v>
      </c>
      <c r="D33" s="10">
        <v>175.90100000000001</v>
      </c>
      <c r="E33" s="10">
        <v>179.43700000000001</v>
      </c>
      <c r="F33" s="10">
        <v>183.25800000000001</v>
      </c>
      <c r="G33" s="10">
        <v>186.18</v>
      </c>
      <c r="H33" s="10">
        <v>189.57400000000001</v>
      </c>
    </row>
    <row r="34" spans="1:8" x14ac:dyDescent="0.25">
      <c r="A34" s="5" t="s">
        <v>36</v>
      </c>
      <c r="B34" s="10">
        <v>287.08499999999998</v>
      </c>
      <c r="C34" s="10">
        <v>302.20600000000002</v>
      </c>
      <c r="D34" s="10">
        <v>321.37</v>
      </c>
      <c r="E34" s="10">
        <v>334.99099999999999</v>
      </c>
      <c r="F34" s="10">
        <v>343.327</v>
      </c>
      <c r="G34" s="10">
        <v>348.238</v>
      </c>
      <c r="H34" s="10">
        <v>350.11599999999999</v>
      </c>
    </row>
    <row r="35" spans="1:8" x14ac:dyDescent="0.25">
      <c r="A35" s="15"/>
      <c r="B35" s="16"/>
      <c r="C35" s="16"/>
      <c r="D35" s="16"/>
      <c r="E35" s="16"/>
      <c r="F35" s="16"/>
      <c r="G35" s="16"/>
      <c r="H35" s="16"/>
    </row>
    <row r="36" spans="1:8" x14ac:dyDescent="0.25">
      <c r="A36" s="15" t="s">
        <v>37</v>
      </c>
      <c r="B36" s="23">
        <f t="shared" ref="B36:H36" si="3">SUM(B32:B34)</f>
        <v>991.51099999999997</v>
      </c>
      <c r="C36" s="23">
        <f t="shared" si="3"/>
        <v>1027.914</v>
      </c>
      <c r="D36" s="23">
        <f t="shared" si="3"/>
        <v>1070.7330000000002</v>
      </c>
      <c r="E36" s="23">
        <f t="shared" si="3"/>
        <v>1099.9490000000001</v>
      </c>
      <c r="F36" s="23">
        <f t="shared" si="3"/>
        <v>1123.72</v>
      </c>
      <c r="G36" s="23">
        <f t="shared" si="3"/>
        <v>1141.27</v>
      </c>
      <c r="H36" s="23">
        <f t="shared" si="3"/>
        <v>1155.3140000000001</v>
      </c>
    </row>
    <row r="37" spans="1:8" x14ac:dyDescent="0.25">
      <c r="A37" s="15" t="s">
        <v>38</v>
      </c>
      <c r="B37" s="16"/>
      <c r="C37" s="16"/>
      <c r="D37" s="16"/>
      <c r="E37" s="16"/>
      <c r="F37" s="16"/>
      <c r="G37" s="16"/>
      <c r="H37" s="16"/>
    </row>
    <row r="38" spans="1:8" x14ac:dyDescent="0.25">
      <c r="A38" s="15"/>
      <c r="B38" s="16"/>
      <c r="C38" s="16"/>
      <c r="D38" s="16"/>
      <c r="E38" s="16"/>
      <c r="F38" s="16"/>
      <c r="G38" s="16"/>
      <c r="H38" s="16"/>
    </row>
    <row r="39" spans="1:8" x14ac:dyDescent="0.25">
      <c r="A39" s="5" t="s">
        <v>39</v>
      </c>
      <c r="B39" s="10">
        <v>23.584</v>
      </c>
      <c r="C39" s="10">
        <v>26.911000000000001</v>
      </c>
      <c r="D39" s="10">
        <v>30.225999999999999</v>
      </c>
      <c r="E39" s="10">
        <v>34.029000000000003</v>
      </c>
      <c r="F39" s="10">
        <v>37.819000000000003</v>
      </c>
      <c r="G39" s="10">
        <v>41.273000000000003</v>
      </c>
      <c r="H39" s="10">
        <v>44.707000000000001</v>
      </c>
    </row>
    <row r="40" spans="1:8" x14ac:dyDescent="0.25">
      <c r="A40" s="5" t="s">
        <v>40</v>
      </c>
      <c r="B40" s="10">
        <v>122.583</v>
      </c>
      <c r="C40" s="10">
        <v>142.04400000000001</v>
      </c>
      <c r="D40" s="10">
        <v>161.483</v>
      </c>
      <c r="E40" s="10">
        <v>182.126</v>
      </c>
      <c r="F40" s="10">
        <v>202.73500000000001</v>
      </c>
      <c r="G40" s="10">
        <v>221.672</v>
      </c>
      <c r="H40" s="10">
        <v>240.578</v>
      </c>
    </row>
    <row r="41" spans="1:8" x14ac:dyDescent="0.25">
      <c r="A41" s="27" t="s">
        <v>41</v>
      </c>
      <c r="B41" s="40">
        <v>95.972999999999999</v>
      </c>
      <c r="C41" s="40">
        <v>107.675</v>
      </c>
      <c r="D41" s="40">
        <v>119.355</v>
      </c>
      <c r="E41" s="40">
        <v>129.40600000000001</v>
      </c>
      <c r="F41" s="40">
        <v>139.42400000000001</v>
      </c>
      <c r="G41" s="40">
        <v>147.44800000000001</v>
      </c>
      <c r="H41" s="40">
        <v>155.44200000000001</v>
      </c>
    </row>
    <row r="42" spans="1:8" x14ac:dyDescent="0.25">
      <c r="A42" s="5" t="s">
        <v>42</v>
      </c>
      <c r="B42" s="10">
        <v>24.286000000000001</v>
      </c>
      <c r="C42" s="10">
        <v>25.728000000000002</v>
      </c>
      <c r="D42" s="10">
        <v>27.16</v>
      </c>
      <c r="E42" s="10">
        <v>28.87</v>
      </c>
      <c r="F42" s="10">
        <v>30.57</v>
      </c>
      <c r="G42" s="10">
        <v>32.094999999999999</v>
      </c>
      <c r="H42" s="10">
        <v>33.61</v>
      </c>
    </row>
    <row r="43" spans="1:8" x14ac:dyDescent="0.25">
      <c r="A43" s="15"/>
      <c r="B43" s="16"/>
      <c r="C43" s="16"/>
      <c r="D43" s="16"/>
      <c r="E43" s="16"/>
      <c r="F43" s="16"/>
      <c r="G43" s="16"/>
      <c r="H43" s="16"/>
    </row>
    <row r="44" spans="1:8" x14ac:dyDescent="0.25">
      <c r="A44" s="15" t="s">
        <v>37</v>
      </c>
      <c r="B44" s="16">
        <f>SUM(B39,B41,B42)</f>
        <v>143.84300000000002</v>
      </c>
      <c r="C44" s="16">
        <f t="shared" ref="C44:H44" si="4">SUM(C39,C41,C42)</f>
        <v>160.31400000000002</v>
      </c>
      <c r="D44" s="16">
        <f t="shared" si="4"/>
        <v>176.74100000000001</v>
      </c>
      <c r="E44" s="16">
        <f t="shared" si="4"/>
        <v>192.30500000000001</v>
      </c>
      <c r="F44" s="16">
        <f t="shared" si="4"/>
        <v>207.81299999999999</v>
      </c>
      <c r="G44" s="16">
        <f t="shared" si="4"/>
        <v>220.816</v>
      </c>
      <c r="H44" s="16">
        <f t="shared" si="4"/>
        <v>233.75900000000001</v>
      </c>
    </row>
    <row r="45" spans="1:8" x14ac:dyDescent="0.25">
      <c r="A45" s="15" t="s">
        <v>43</v>
      </c>
      <c r="B45" s="16"/>
      <c r="C45" s="16"/>
      <c r="D45" s="16"/>
      <c r="E45" s="16"/>
      <c r="F45" s="16"/>
      <c r="G45" s="16"/>
      <c r="H45" s="16"/>
    </row>
    <row r="46" spans="1:8" x14ac:dyDescent="0.25">
      <c r="A46" s="15"/>
      <c r="B46" s="16"/>
      <c r="C46" s="16"/>
      <c r="D46" s="16"/>
      <c r="E46" s="16"/>
      <c r="F46" s="16"/>
      <c r="G46" s="16"/>
      <c r="H46" s="16"/>
    </row>
    <row r="47" spans="1:8" x14ac:dyDescent="0.25">
      <c r="A47" s="5" t="s">
        <v>44</v>
      </c>
      <c r="B47" s="10">
        <v>104.854</v>
      </c>
      <c r="C47" s="10">
        <v>118.184</v>
      </c>
      <c r="D47" s="10">
        <v>130.09800000000001</v>
      </c>
      <c r="E47" s="10">
        <v>141.13499999999999</v>
      </c>
      <c r="F47" s="10">
        <v>151.40299999999999</v>
      </c>
      <c r="G47" s="10">
        <v>162.572</v>
      </c>
      <c r="H47" s="10">
        <v>173.83199999999999</v>
      </c>
    </row>
    <row r="48" spans="1:8" x14ac:dyDescent="0.25">
      <c r="A48" s="5" t="s">
        <v>45</v>
      </c>
      <c r="B48" s="10">
        <v>14.031000000000001</v>
      </c>
      <c r="C48" s="10">
        <v>14.53</v>
      </c>
      <c r="D48" s="10">
        <v>15.026</v>
      </c>
      <c r="E48" s="10">
        <v>15.446999999999999</v>
      </c>
      <c r="F48" s="10">
        <v>15.872</v>
      </c>
      <c r="G48" s="10">
        <v>16.251999999999999</v>
      </c>
      <c r="H48" s="10">
        <v>16.632000000000001</v>
      </c>
    </row>
    <row r="49" spans="1:8" x14ac:dyDescent="0.25">
      <c r="A49" s="5" t="s">
        <v>46</v>
      </c>
      <c r="B49" s="10">
        <v>65.200999999999993</v>
      </c>
      <c r="C49" s="10">
        <v>69.658000000000001</v>
      </c>
      <c r="D49" s="10">
        <v>74.114000000000004</v>
      </c>
      <c r="E49" s="10">
        <v>78.709999999999994</v>
      </c>
      <c r="F49" s="10">
        <v>83.305999999999997</v>
      </c>
      <c r="G49" s="10">
        <v>88.162999999999997</v>
      </c>
      <c r="H49" s="10">
        <v>93.022000000000006</v>
      </c>
    </row>
    <row r="50" spans="1:8" x14ac:dyDescent="0.25">
      <c r="A50" s="5" t="s">
        <v>47</v>
      </c>
      <c r="B50" s="10">
        <v>53.497999999999998</v>
      </c>
      <c r="C50" s="10">
        <v>57.889000000000003</v>
      </c>
      <c r="D50" s="10">
        <v>62.688000000000002</v>
      </c>
      <c r="E50" s="10">
        <v>67.070999999999998</v>
      </c>
      <c r="F50" s="10">
        <v>71.203000000000003</v>
      </c>
      <c r="G50" s="10">
        <v>75.3</v>
      </c>
      <c r="H50" s="10">
        <v>79.064999999999998</v>
      </c>
    </row>
    <row r="51" spans="1:8" x14ac:dyDescent="0.25">
      <c r="A51" s="15"/>
      <c r="B51" s="41"/>
      <c r="C51" s="41"/>
      <c r="D51" s="41"/>
      <c r="E51" s="41"/>
      <c r="F51" s="41"/>
      <c r="G51" s="41"/>
      <c r="H51" s="41"/>
    </row>
    <row r="52" spans="1:8" x14ac:dyDescent="0.25">
      <c r="A52" s="15" t="s">
        <v>48</v>
      </c>
      <c r="B52" s="16">
        <f t="shared" ref="B52:H52" si="5">SUM(B47:B50)</f>
        <v>237.584</v>
      </c>
      <c r="C52" s="16">
        <f t="shared" si="5"/>
        <v>260.26100000000002</v>
      </c>
      <c r="D52" s="16">
        <f t="shared" si="5"/>
        <v>281.92600000000004</v>
      </c>
      <c r="E52" s="16">
        <f t="shared" si="5"/>
        <v>302.36299999999994</v>
      </c>
      <c r="F52" s="16">
        <f t="shared" si="5"/>
        <v>321.78399999999999</v>
      </c>
      <c r="G52" s="16">
        <f t="shared" si="5"/>
        <v>342.28700000000003</v>
      </c>
      <c r="H52" s="16">
        <f t="shared" si="5"/>
        <v>362.55099999999999</v>
      </c>
    </row>
    <row r="53" spans="1:8" x14ac:dyDescent="0.25">
      <c r="A53" s="15" t="s">
        <v>49</v>
      </c>
      <c r="B53" s="41"/>
      <c r="C53" s="41"/>
      <c r="D53" s="41"/>
      <c r="E53" s="41"/>
      <c r="F53" s="41"/>
      <c r="G53" s="41"/>
      <c r="H53" s="41"/>
    </row>
    <row r="54" spans="1:8" x14ac:dyDescent="0.25">
      <c r="A54" s="29"/>
      <c r="B54" s="41"/>
      <c r="C54" s="41"/>
      <c r="D54" s="41"/>
      <c r="E54" s="41"/>
      <c r="F54" s="41"/>
      <c r="G54" s="41"/>
      <c r="H54" s="41"/>
    </row>
    <row r="55" spans="1:8" x14ac:dyDescent="0.25">
      <c r="A55" s="13" t="s">
        <v>50</v>
      </c>
      <c r="B55" s="23">
        <f t="shared" ref="B55:H55" si="6">SUM(B5+B6+B14+B15+B16+B20+B21+B22+B23+B28)</f>
        <v>2359.739</v>
      </c>
      <c r="C55" s="23">
        <f t="shared" si="6"/>
        <v>2548.6660000000002</v>
      </c>
      <c r="D55" s="23">
        <f t="shared" si="6"/>
        <v>2727.518</v>
      </c>
      <c r="E55" s="23">
        <f t="shared" si="6"/>
        <v>2903.2869999999998</v>
      </c>
      <c r="F55" s="23">
        <f t="shared" si="6"/>
        <v>3046.1790000000001</v>
      </c>
      <c r="G55" s="23">
        <f t="shared" si="6"/>
        <v>3175.7689999999993</v>
      </c>
      <c r="H55" s="23">
        <f t="shared" si="6"/>
        <v>3297.4180000000001</v>
      </c>
    </row>
    <row r="56" spans="1:8" x14ac:dyDescent="0.25">
      <c r="A56" s="13"/>
      <c r="B56" s="16"/>
      <c r="C56" s="16"/>
      <c r="D56" s="16"/>
      <c r="E56" s="16"/>
      <c r="F56" s="16"/>
      <c r="G56" s="16"/>
      <c r="H56" s="16"/>
    </row>
    <row r="57" spans="1:8" x14ac:dyDescent="0.25">
      <c r="A57" s="13" t="s">
        <v>51</v>
      </c>
      <c r="B57" s="23">
        <f t="shared" ref="B57:H57" si="7">SUM(B10+B13+B24+B25+B26)</f>
        <v>2305.7479999999996</v>
      </c>
      <c r="C57" s="23">
        <f t="shared" si="7"/>
        <v>2399.6289999999999</v>
      </c>
      <c r="D57" s="23">
        <f t="shared" si="7"/>
        <v>2502.194</v>
      </c>
      <c r="E57" s="23">
        <f t="shared" si="7"/>
        <v>2610.279</v>
      </c>
      <c r="F57" s="23">
        <f t="shared" si="7"/>
        <v>2709.3010000000004</v>
      </c>
      <c r="G57" s="23">
        <f t="shared" si="7"/>
        <v>2792.6949999999997</v>
      </c>
      <c r="H57" s="23">
        <f t="shared" si="7"/>
        <v>2861.98</v>
      </c>
    </row>
    <row r="58" spans="1:8" x14ac:dyDescent="0.25">
      <c r="A58" s="5"/>
      <c r="B58" s="10"/>
      <c r="C58" s="10"/>
      <c r="D58" s="10"/>
      <c r="E58" s="10"/>
      <c r="F58" s="10"/>
      <c r="G58" s="10"/>
      <c r="H58" s="10"/>
    </row>
    <row r="59" spans="1:8" x14ac:dyDescent="0.25">
      <c r="A59" s="13" t="s">
        <v>52</v>
      </c>
      <c r="B59" s="23">
        <f>SUM(B4,B5,B6,B10,B13,B14,B15,B16,B20,B21,B22,B23,B25,B26)</f>
        <v>5046.5529999999999</v>
      </c>
      <c r="C59" s="23">
        <f t="shared" ref="C59:H59" si="8">SUM(C4,C5,C6,C10,C13,C14,C15,C16,C20,C21,C22,C23,C25,C26)</f>
        <v>5362.9369999999999</v>
      </c>
      <c r="D59" s="23">
        <f t="shared" si="8"/>
        <v>5674.982</v>
      </c>
      <c r="E59" s="23">
        <f t="shared" si="8"/>
        <v>5983.3310000000001</v>
      </c>
      <c r="F59" s="23">
        <f t="shared" si="8"/>
        <v>6246.427999999999</v>
      </c>
      <c r="G59" s="23">
        <f t="shared" si="8"/>
        <v>6481.6230000000014</v>
      </c>
      <c r="H59" s="23">
        <f t="shared" si="8"/>
        <v>6682.2330000000002</v>
      </c>
    </row>
    <row r="60" spans="1:8" x14ac:dyDescent="0.25">
      <c r="A60" s="5"/>
      <c r="B60" s="10"/>
      <c r="C60" s="10"/>
      <c r="D60" s="10"/>
      <c r="E60" s="10"/>
      <c r="F60" s="10"/>
      <c r="G60" s="10"/>
      <c r="H60" s="10"/>
    </row>
    <row r="61" spans="1:8" x14ac:dyDescent="0.25">
      <c r="A61" s="15" t="s">
        <v>53</v>
      </c>
      <c r="B61" s="23">
        <f t="shared" ref="B61:H61" si="9">SUM(B4,B5,B6,B10,B13,B14,B15,B16,B20,B21,B22,B23,B24,B25,B26,B28)</f>
        <v>5267.2509999999993</v>
      </c>
      <c r="C61" s="23">
        <f t="shared" si="9"/>
        <v>5608.8230000000003</v>
      </c>
      <c r="D61" s="23">
        <f t="shared" si="9"/>
        <v>5945.2060000000001</v>
      </c>
      <c r="E61" s="23">
        <f t="shared" si="9"/>
        <v>6277.8330000000005</v>
      </c>
      <c r="F61" s="23">
        <f t="shared" si="9"/>
        <v>6564.1979999999994</v>
      </c>
      <c r="G61" s="23">
        <f t="shared" si="9"/>
        <v>6820.8920000000007</v>
      </c>
      <c r="H61" s="23">
        <f t="shared" si="9"/>
        <v>7042.9659999999994</v>
      </c>
    </row>
    <row r="62" spans="1:8" x14ac:dyDescent="0.25">
      <c r="A62" s="5"/>
      <c r="B62" s="10"/>
      <c r="C62" s="10"/>
      <c r="D62" s="10"/>
      <c r="E62" s="10"/>
      <c r="F62" s="10"/>
      <c r="G62" s="10"/>
      <c r="H62" s="10"/>
    </row>
    <row r="63" spans="1:8" x14ac:dyDescent="0.25">
      <c r="A63" s="3" t="s">
        <v>54</v>
      </c>
      <c r="B63" s="45">
        <f>SUM(B4,B5,B6,B10,B13,B14,B15,B16,B20,B21,B22,B23,B24,B25,B26,B28,B32,B33,B34,B39,B41,B42,B47,B48,B49,B50)</f>
        <v>6640.1889999999994</v>
      </c>
      <c r="C63" s="45">
        <f t="shared" ref="C63:H63" si="10">SUM(C4,C5,C6,C10,C13,C14,C15,C16,C20,C21,C22,C23,C24,C25,C26,C28,C32,C33,C34,C39,C41,C42,C47,C48,C49,C50)</f>
        <v>7057.3120000000008</v>
      </c>
      <c r="D63" s="45">
        <f t="shared" si="10"/>
        <v>7474.6059999999979</v>
      </c>
      <c r="E63" s="45">
        <f t="shared" si="10"/>
        <v>7872.4500000000007</v>
      </c>
      <c r="F63" s="45">
        <f t="shared" si="10"/>
        <v>8217.5149999999994</v>
      </c>
      <c r="G63" s="45">
        <f t="shared" si="10"/>
        <v>8525.2650000000012</v>
      </c>
      <c r="H63" s="45">
        <f t="shared" si="10"/>
        <v>8794.590000000002</v>
      </c>
    </row>
    <row r="64" spans="1:8" x14ac:dyDescent="0.25">
      <c r="A64" s="33" t="s">
        <v>55</v>
      </c>
      <c r="B64" s="32"/>
      <c r="C64" s="32"/>
      <c r="D64" s="32"/>
      <c r="E64" s="32"/>
      <c r="F64" s="32"/>
      <c r="G64" s="32"/>
      <c r="H64" s="32"/>
    </row>
    <row r="65" spans="1:8" x14ac:dyDescent="0.25">
      <c r="A65" s="33" t="s">
        <v>57</v>
      </c>
      <c r="B65" s="32"/>
      <c r="C65" s="32"/>
      <c r="D65" s="32"/>
      <c r="E65" s="32"/>
      <c r="F65" s="32"/>
      <c r="G65" s="32"/>
      <c r="H65" s="32"/>
    </row>
    <row r="66" spans="1:8" x14ac:dyDescent="0.25">
      <c r="A66" s="33" t="s">
        <v>59</v>
      </c>
      <c r="B66" s="32"/>
      <c r="C66" s="32"/>
      <c r="D66" s="32"/>
      <c r="E66" s="32"/>
      <c r="F66" s="32"/>
      <c r="G66" s="32"/>
      <c r="H66" s="32"/>
    </row>
    <row r="67" spans="1:8" x14ac:dyDescent="0.25">
      <c r="A67" s="33" t="s">
        <v>60</v>
      </c>
      <c r="B67" s="32"/>
      <c r="C67" s="32"/>
      <c r="D67" s="32"/>
      <c r="E67" s="32"/>
      <c r="F67" s="32"/>
      <c r="G67" s="32"/>
      <c r="H67" s="32"/>
    </row>
    <row r="68" spans="1:8" x14ac:dyDescent="0.25">
      <c r="A68" s="32" t="s">
        <v>61</v>
      </c>
      <c r="B68" s="32"/>
      <c r="C68" s="32"/>
      <c r="D68" s="32"/>
      <c r="E68" s="32"/>
      <c r="F68" s="32"/>
      <c r="G68" s="32"/>
      <c r="H68" s="32"/>
    </row>
    <row r="69" spans="1:8" x14ac:dyDescent="0.25">
      <c r="A69" s="32" t="s">
        <v>62</v>
      </c>
      <c r="B69" s="32"/>
      <c r="C69" s="32"/>
      <c r="D69" s="32"/>
      <c r="E69" s="32"/>
      <c r="F69" s="32"/>
      <c r="G69" s="32"/>
      <c r="H69" s="32"/>
    </row>
    <row r="70" spans="1:8" x14ac:dyDescent="0.25">
      <c r="A70" s="33" t="s">
        <v>63</v>
      </c>
      <c r="B70" s="32"/>
      <c r="C70" s="12"/>
      <c r="D70" s="12"/>
      <c r="E70" s="12"/>
      <c r="F70" s="12"/>
      <c r="G70" s="12"/>
      <c r="H70" s="12"/>
    </row>
  </sheetData>
  <mergeCells count="1">
    <mergeCell ref="D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opLeftCell="A43" workbookViewId="0">
      <selection activeCell="B63" sqref="B63:H63"/>
    </sheetView>
  </sheetViews>
  <sheetFormatPr defaultRowHeight="15" x14ac:dyDescent="0.25"/>
  <cols>
    <col min="1" max="1" width="28.7109375" customWidth="1"/>
  </cols>
  <sheetData>
    <row r="1" spans="1:8" x14ac:dyDescent="0.25">
      <c r="D1" s="35" t="s">
        <v>64</v>
      </c>
      <c r="E1" s="35"/>
    </row>
    <row r="2" spans="1:8" x14ac:dyDescent="0.25">
      <c r="A2" s="4" t="s">
        <v>0</v>
      </c>
      <c r="B2" s="4">
        <v>2010</v>
      </c>
      <c r="C2" s="4">
        <v>2015</v>
      </c>
      <c r="D2" s="4">
        <v>2020</v>
      </c>
      <c r="E2" s="4">
        <v>2025</v>
      </c>
      <c r="F2" s="4">
        <v>2030</v>
      </c>
      <c r="G2" s="4">
        <v>2035</v>
      </c>
      <c r="H2" s="4">
        <v>2040</v>
      </c>
    </row>
    <row r="3" spans="1:8" x14ac:dyDescent="0.25">
      <c r="A3" s="6"/>
      <c r="B3" s="6"/>
      <c r="C3" s="6"/>
      <c r="D3" s="6"/>
      <c r="E3" s="6"/>
      <c r="F3" s="6"/>
      <c r="G3" s="6"/>
      <c r="H3" s="6"/>
    </row>
    <row r="4" spans="1:8" x14ac:dyDescent="0.25">
      <c r="A4" s="6" t="s">
        <v>4</v>
      </c>
      <c r="B4" s="36">
        <v>266.70699999999999</v>
      </c>
      <c r="C4" s="36">
        <v>287.11200000000002</v>
      </c>
      <c r="D4" s="36">
        <v>305.55</v>
      </c>
      <c r="E4" s="36">
        <v>323.19099999999997</v>
      </c>
      <c r="F4" s="36">
        <v>340.30700000000002</v>
      </c>
      <c r="G4" s="36">
        <v>356.923</v>
      </c>
      <c r="H4" s="36">
        <v>370.75799999999998</v>
      </c>
    </row>
    <row r="5" spans="1:8" x14ac:dyDescent="0.25">
      <c r="A5" s="6" t="s">
        <v>6</v>
      </c>
      <c r="B5" s="36">
        <v>98.05</v>
      </c>
      <c r="C5" s="36">
        <v>105.69199999999999</v>
      </c>
      <c r="D5" s="36">
        <v>112.211</v>
      </c>
      <c r="E5" s="36">
        <v>117.33199999999999</v>
      </c>
      <c r="F5" s="36">
        <v>121.383</v>
      </c>
      <c r="G5" s="36">
        <v>124.417</v>
      </c>
      <c r="H5" s="36">
        <v>128.60499999999999</v>
      </c>
    </row>
    <row r="6" spans="1:8" x14ac:dyDescent="0.25">
      <c r="A6" s="6" t="s">
        <v>7</v>
      </c>
      <c r="B6" s="36">
        <v>68.131</v>
      </c>
      <c r="C6" s="36">
        <v>72.305999999999997</v>
      </c>
      <c r="D6" s="36">
        <v>76.977999999999994</v>
      </c>
      <c r="E6" s="36">
        <v>81.352000000000004</v>
      </c>
      <c r="F6" s="36">
        <v>84.716999999999999</v>
      </c>
      <c r="G6" s="36">
        <v>89.941000000000003</v>
      </c>
      <c r="H6" s="36">
        <v>94.89</v>
      </c>
    </row>
    <row r="7" spans="1:8" x14ac:dyDescent="0.25">
      <c r="A7" s="6"/>
      <c r="B7" s="10"/>
      <c r="C7" s="10"/>
      <c r="D7" s="10"/>
      <c r="E7" s="10"/>
      <c r="F7" s="10"/>
      <c r="G7" s="10"/>
      <c r="H7" s="10"/>
    </row>
    <row r="8" spans="1:8" x14ac:dyDescent="0.25">
      <c r="A8" s="4" t="s">
        <v>9</v>
      </c>
      <c r="B8" s="16">
        <f t="shared" ref="B8:H8" si="0">SUM(B4:B6)</f>
        <v>432.88800000000003</v>
      </c>
      <c r="C8" s="16">
        <f t="shared" si="0"/>
        <v>465.11</v>
      </c>
      <c r="D8" s="16">
        <f t="shared" si="0"/>
        <v>494.73900000000003</v>
      </c>
      <c r="E8" s="16">
        <f t="shared" si="0"/>
        <v>521.875</v>
      </c>
      <c r="F8" s="16">
        <f t="shared" si="0"/>
        <v>546.40700000000004</v>
      </c>
      <c r="G8" s="16">
        <f t="shared" si="0"/>
        <v>571.28100000000006</v>
      </c>
      <c r="H8" s="16">
        <f t="shared" si="0"/>
        <v>594.25299999999993</v>
      </c>
    </row>
    <row r="9" spans="1:8" x14ac:dyDescent="0.25">
      <c r="A9" s="6"/>
      <c r="B9" s="10"/>
      <c r="C9" s="10"/>
      <c r="D9" s="10"/>
      <c r="E9" s="10"/>
      <c r="F9" s="10"/>
      <c r="G9" s="10"/>
      <c r="H9" s="10"/>
    </row>
    <row r="10" spans="1:8" x14ac:dyDescent="0.25">
      <c r="A10" s="6" t="s">
        <v>10</v>
      </c>
      <c r="B10" s="36">
        <v>361.03</v>
      </c>
      <c r="C10" s="36">
        <v>377.524</v>
      </c>
      <c r="D10" s="36">
        <v>396.95499999999998</v>
      </c>
      <c r="E10" s="36">
        <v>414.87299999999999</v>
      </c>
      <c r="F10" s="36">
        <v>434.767</v>
      </c>
      <c r="G10" s="36">
        <v>449.928</v>
      </c>
      <c r="H10" s="36">
        <v>460.161</v>
      </c>
    </row>
    <row r="11" spans="1:8" x14ac:dyDescent="0.25">
      <c r="A11" s="6" t="s">
        <v>12</v>
      </c>
      <c r="B11" s="10">
        <v>25.199000000000002</v>
      </c>
      <c r="C11" s="10">
        <v>26.504000000000001</v>
      </c>
      <c r="D11" s="10">
        <v>28.619</v>
      </c>
      <c r="E11" s="38">
        <v>30.271000000000001</v>
      </c>
      <c r="F11" s="38">
        <v>31.959</v>
      </c>
      <c r="G11" s="38">
        <v>33.701999999999998</v>
      </c>
      <c r="H11" s="38">
        <v>35.351999999999997</v>
      </c>
    </row>
    <row r="12" spans="1:8" x14ac:dyDescent="0.25">
      <c r="A12" s="6" t="s">
        <v>13</v>
      </c>
      <c r="B12" s="10">
        <v>22</v>
      </c>
      <c r="C12" s="10">
        <v>24.472999999999999</v>
      </c>
      <c r="D12" s="10">
        <v>25.741</v>
      </c>
      <c r="E12" s="38">
        <v>27.113</v>
      </c>
      <c r="F12" s="38">
        <v>28.760999999999999</v>
      </c>
      <c r="G12" s="38">
        <v>30.571000000000002</v>
      </c>
      <c r="H12" s="38">
        <v>32.332000000000001</v>
      </c>
    </row>
    <row r="13" spans="1:8" x14ac:dyDescent="0.25">
      <c r="A13" s="6" t="s">
        <v>15</v>
      </c>
      <c r="B13" s="39">
        <v>304.04199999999997</v>
      </c>
      <c r="C13" s="39">
        <v>323.36399999999998</v>
      </c>
      <c r="D13" s="39">
        <v>336.10700000000003</v>
      </c>
      <c r="E13" s="39">
        <v>348.30700000000002</v>
      </c>
      <c r="F13" s="39">
        <v>359.87799999999999</v>
      </c>
      <c r="G13" s="39">
        <v>369.84699999999998</v>
      </c>
      <c r="H13" s="39">
        <v>379.02</v>
      </c>
    </row>
    <row r="14" spans="1:8" x14ac:dyDescent="0.25">
      <c r="A14" s="6" t="s">
        <v>17</v>
      </c>
      <c r="B14" s="36">
        <v>386.10300000000001</v>
      </c>
      <c r="C14" s="36">
        <v>397.45499999999998</v>
      </c>
      <c r="D14" s="36">
        <v>413.72500000000002</v>
      </c>
      <c r="E14" s="36">
        <v>438.81200000000001</v>
      </c>
      <c r="F14" s="36">
        <v>461.41899999999998</v>
      </c>
      <c r="G14" s="36">
        <v>483.44099999999997</v>
      </c>
      <c r="H14" s="36">
        <v>505.27300000000002</v>
      </c>
    </row>
    <row r="15" spans="1:8" x14ac:dyDescent="0.25">
      <c r="A15" s="6" t="s">
        <v>18</v>
      </c>
      <c r="B15" s="36">
        <v>8.4120000000000008</v>
      </c>
      <c r="C15" s="36">
        <v>9.2279999999999998</v>
      </c>
      <c r="D15" s="36">
        <v>9.7479999999999993</v>
      </c>
      <c r="E15" s="36">
        <v>9.8979999999999997</v>
      </c>
      <c r="F15" s="36">
        <v>10.048</v>
      </c>
      <c r="G15" s="36">
        <v>10.198</v>
      </c>
      <c r="H15" s="36">
        <v>10.348000000000001</v>
      </c>
    </row>
    <row r="16" spans="1:8" x14ac:dyDescent="0.25">
      <c r="A16" s="6" t="s">
        <v>19</v>
      </c>
      <c r="B16" s="36">
        <v>5.101</v>
      </c>
      <c r="C16" s="36">
        <v>5.5</v>
      </c>
      <c r="D16" s="36">
        <v>6.2</v>
      </c>
      <c r="E16" s="36">
        <v>6.9</v>
      </c>
      <c r="F16" s="36">
        <v>7.4</v>
      </c>
      <c r="G16" s="36">
        <v>7.7</v>
      </c>
      <c r="H16" s="36">
        <v>7.9</v>
      </c>
    </row>
    <row r="17" spans="1:8" x14ac:dyDescent="0.25">
      <c r="A17" s="6"/>
      <c r="B17" s="36"/>
      <c r="C17" s="36"/>
      <c r="D17" s="36"/>
      <c r="E17" s="36"/>
      <c r="F17" s="36"/>
      <c r="G17" s="36"/>
      <c r="H17" s="36"/>
    </row>
    <row r="18" spans="1:8" x14ac:dyDescent="0.25">
      <c r="A18" s="4" t="s">
        <v>20</v>
      </c>
      <c r="B18" s="23">
        <f t="shared" ref="B18:H18" si="1">SUM(B10,B13,B14,B15,B16)</f>
        <v>1064.6880000000001</v>
      </c>
      <c r="C18" s="23">
        <f t="shared" si="1"/>
        <v>1113.0709999999999</v>
      </c>
      <c r="D18" s="23">
        <f t="shared" si="1"/>
        <v>1162.7350000000001</v>
      </c>
      <c r="E18" s="23">
        <f t="shared" si="1"/>
        <v>1218.7900000000002</v>
      </c>
      <c r="F18" s="23">
        <f t="shared" si="1"/>
        <v>1273.5119999999999</v>
      </c>
      <c r="G18" s="23">
        <f t="shared" si="1"/>
        <v>1321.114</v>
      </c>
      <c r="H18" s="23">
        <f t="shared" si="1"/>
        <v>1362.7020000000002</v>
      </c>
    </row>
    <row r="19" spans="1:8" x14ac:dyDescent="0.25">
      <c r="A19" s="6"/>
      <c r="B19" s="10"/>
      <c r="C19" s="10"/>
      <c r="D19" s="10"/>
      <c r="E19" s="10"/>
      <c r="F19" s="10"/>
      <c r="G19" s="10"/>
      <c r="H19" s="10"/>
    </row>
    <row r="20" spans="1:8" x14ac:dyDescent="0.25">
      <c r="A20" s="6" t="s">
        <v>21</v>
      </c>
      <c r="B20" s="10">
        <v>104.583</v>
      </c>
      <c r="C20" s="10">
        <v>122.64400000000001</v>
      </c>
      <c r="D20" s="10">
        <v>139.505</v>
      </c>
      <c r="E20" s="10">
        <v>151.55799999999999</v>
      </c>
      <c r="F20" s="10">
        <v>158.142</v>
      </c>
      <c r="G20" s="10">
        <v>162.221</v>
      </c>
      <c r="H20" s="10">
        <v>164.297</v>
      </c>
    </row>
    <row r="21" spans="1:8" x14ac:dyDescent="0.25">
      <c r="A21" s="6" t="s">
        <v>22</v>
      </c>
      <c r="B21" s="36">
        <v>130.785</v>
      </c>
      <c r="C21" s="36">
        <v>148.51499999999999</v>
      </c>
      <c r="D21" s="36">
        <v>164.035</v>
      </c>
      <c r="E21" s="36">
        <v>177.892</v>
      </c>
      <c r="F21" s="36">
        <v>189.74</v>
      </c>
      <c r="G21" s="36">
        <v>199.68899999999999</v>
      </c>
      <c r="H21" s="36">
        <v>207.81</v>
      </c>
    </row>
    <row r="22" spans="1:8" x14ac:dyDescent="0.25">
      <c r="A22" s="6" t="s">
        <v>23</v>
      </c>
      <c r="B22" s="36">
        <v>12.526999999999999</v>
      </c>
      <c r="C22" s="36">
        <v>13.061</v>
      </c>
      <c r="D22" s="36">
        <v>14.25</v>
      </c>
      <c r="E22" s="36">
        <v>14.962</v>
      </c>
      <c r="F22" s="36">
        <v>15.673999999999999</v>
      </c>
      <c r="G22" s="36">
        <v>16.385999999999999</v>
      </c>
      <c r="H22" s="36">
        <v>17.097999999999999</v>
      </c>
    </row>
    <row r="23" spans="1:8" x14ac:dyDescent="0.25">
      <c r="A23" s="6" t="s">
        <v>24</v>
      </c>
      <c r="B23" s="10">
        <v>4.5069999999999997</v>
      </c>
      <c r="C23" s="10">
        <v>4.5069999999999997</v>
      </c>
      <c r="D23" s="10">
        <v>5.0359999999999996</v>
      </c>
      <c r="E23" s="10">
        <v>5.0359999999999996</v>
      </c>
      <c r="F23" s="10">
        <v>5.0359999999999996</v>
      </c>
      <c r="G23" s="36">
        <v>5.0359999999999996</v>
      </c>
      <c r="H23" s="36">
        <v>5.0359999999999996</v>
      </c>
    </row>
    <row r="24" spans="1:8" x14ac:dyDescent="0.25">
      <c r="A24" s="6" t="s">
        <v>26</v>
      </c>
      <c r="B24" s="36">
        <v>32.045999999999999</v>
      </c>
      <c r="C24" s="36">
        <v>34.298000000000002</v>
      </c>
      <c r="D24" s="36">
        <v>36.027000000000001</v>
      </c>
      <c r="E24" s="36">
        <v>37.374000000000002</v>
      </c>
      <c r="F24" s="36">
        <v>38.347999999999999</v>
      </c>
      <c r="G24" s="36">
        <v>39.322000000000003</v>
      </c>
      <c r="H24" s="36">
        <v>40.301000000000002</v>
      </c>
    </row>
    <row r="25" spans="1:8" x14ac:dyDescent="0.25">
      <c r="A25" s="6" t="s">
        <v>27</v>
      </c>
      <c r="B25" s="36">
        <v>50.95</v>
      </c>
      <c r="C25" s="36">
        <v>57.527999999999999</v>
      </c>
      <c r="D25" s="36">
        <v>64.299000000000007</v>
      </c>
      <c r="E25" s="36">
        <v>70.832999999999998</v>
      </c>
      <c r="F25" s="36">
        <v>75.846999999999994</v>
      </c>
      <c r="G25" s="36">
        <v>80.876000000000005</v>
      </c>
      <c r="H25" s="36">
        <v>85.900999999999996</v>
      </c>
    </row>
    <row r="26" spans="1:8" x14ac:dyDescent="0.25">
      <c r="A26" s="6" t="s">
        <v>28</v>
      </c>
      <c r="B26" s="10">
        <v>84.8</v>
      </c>
      <c r="C26" s="10">
        <v>89.935000000000002</v>
      </c>
      <c r="D26" s="10">
        <v>96.471000000000004</v>
      </c>
      <c r="E26" s="10">
        <v>103.944</v>
      </c>
      <c r="F26" s="10">
        <v>111.11799999999999</v>
      </c>
      <c r="G26" s="10">
        <v>117.36499999999999</v>
      </c>
      <c r="H26" s="10">
        <v>123.247</v>
      </c>
    </row>
    <row r="27" spans="1:8" x14ac:dyDescent="0.25">
      <c r="A27" s="6" t="s">
        <v>29</v>
      </c>
      <c r="B27" s="40">
        <v>25.352</v>
      </c>
      <c r="C27" s="40">
        <v>26.974</v>
      </c>
      <c r="D27" s="40">
        <v>29.021000000000001</v>
      </c>
      <c r="E27" s="40">
        <v>30.896999999999998</v>
      </c>
      <c r="F27" s="40">
        <v>32.506</v>
      </c>
      <c r="G27" s="40">
        <v>33.869999999999997</v>
      </c>
      <c r="H27" s="40">
        <v>34.942999999999998</v>
      </c>
    </row>
    <row r="28" spans="1:8" x14ac:dyDescent="0.25">
      <c r="A28" s="6" t="s">
        <v>31</v>
      </c>
      <c r="B28" s="36">
        <v>41.768999999999998</v>
      </c>
      <c r="C28" s="36">
        <v>49.673000000000002</v>
      </c>
      <c r="D28" s="36">
        <v>57.533000000000001</v>
      </c>
      <c r="E28" s="36">
        <v>65.472999999999999</v>
      </c>
      <c r="F28" s="36">
        <v>73.367000000000004</v>
      </c>
      <c r="G28" s="36">
        <v>80.539000000000001</v>
      </c>
      <c r="H28" s="36">
        <v>87.67</v>
      </c>
    </row>
    <row r="29" spans="1:8" x14ac:dyDescent="0.25">
      <c r="A29" s="6"/>
      <c r="B29" s="36"/>
      <c r="C29" s="36"/>
      <c r="D29" s="36"/>
      <c r="E29" s="36"/>
      <c r="F29" s="36"/>
      <c r="G29" s="36"/>
      <c r="H29" s="36"/>
    </row>
    <row r="30" spans="1:8" x14ac:dyDescent="0.25">
      <c r="A30" s="4" t="s">
        <v>33</v>
      </c>
      <c r="B30" s="16">
        <f>SUM(B20,B21,B22,B23,B24,B25,B26,B28)</f>
        <v>461.96699999999998</v>
      </c>
      <c r="C30" s="16">
        <f t="shared" ref="C30:H30" si="2">SUM(C20,C21,C22,C23,C24,C25,C26,C28)</f>
        <v>520.16100000000006</v>
      </c>
      <c r="D30" s="16">
        <f t="shared" si="2"/>
        <v>577.15599999999995</v>
      </c>
      <c r="E30" s="16">
        <f t="shared" si="2"/>
        <v>627.07199999999989</v>
      </c>
      <c r="F30" s="16">
        <f t="shared" si="2"/>
        <v>667.27199999999993</v>
      </c>
      <c r="G30" s="16">
        <f t="shared" si="2"/>
        <v>701.43399999999997</v>
      </c>
      <c r="H30" s="16">
        <f t="shared" si="2"/>
        <v>731.3599999999999</v>
      </c>
    </row>
    <row r="31" spans="1:8" x14ac:dyDescent="0.25">
      <c r="A31" s="6"/>
      <c r="B31" s="36"/>
      <c r="C31" s="36"/>
      <c r="D31" s="36"/>
      <c r="E31" s="36"/>
      <c r="F31" s="36"/>
      <c r="G31" s="36"/>
      <c r="H31" s="36"/>
    </row>
    <row r="32" spans="1:8" x14ac:dyDescent="0.25">
      <c r="A32" s="6" t="s">
        <v>34</v>
      </c>
      <c r="B32" s="10">
        <v>199.37799999999999</v>
      </c>
      <c r="C32" s="10">
        <v>206.441</v>
      </c>
      <c r="D32" s="10">
        <v>213.50399999999999</v>
      </c>
      <c r="E32" s="10">
        <v>220.56700000000001</v>
      </c>
      <c r="F32" s="10">
        <v>227.62799999999999</v>
      </c>
      <c r="G32" s="10">
        <v>234.68799999999999</v>
      </c>
      <c r="H32" s="10">
        <v>241.619</v>
      </c>
    </row>
    <row r="33" spans="1:8" x14ac:dyDescent="0.25">
      <c r="A33" s="6" t="s">
        <v>35</v>
      </c>
      <c r="B33" s="10">
        <v>62.405999999999999</v>
      </c>
      <c r="C33" s="10">
        <v>64.141999999999996</v>
      </c>
      <c r="D33" s="10">
        <v>66.218999999999994</v>
      </c>
      <c r="E33" s="10">
        <v>68.025000000000006</v>
      </c>
      <c r="F33" s="10">
        <v>69.691999999999993</v>
      </c>
      <c r="G33" s="10">
        <v>71.305000000000007</v>
      </c>
      <c r="H33" s="10">
        <v>72.852999999999994</v>
      </c>
    </row>
    <row r="34" spans="1:8" x14ac:dyDescent="0.25">
      <c r="A34" s="6" t="s">
        <v>36</v>
      </c>
      <c r="B34" s="10">
        <v>104.749</v>
      </c>
      <c r="C34" s="10">
        <v>116.453</v>
      </c>
      <c r="D34" s="10">
        <v>126.806</v>
      </c>
      <c r="E34" s="10">
        <v>133.80699999999999</v>
      </c>
      <c r="F34" s="10">
        <v>137.63499999999999</v>
      </c>
      <c r="G34" s="10">
        <v>139.96600000000001</v>
      </c>
      <c r="H34" s="10">
        <v>140.696</v>
      </c>
    </row>
    <row r="35" spans="1:8" x14ac:dyDescent="0.25">
      <c r="A35" s="6"/>
      <c r="B35" s="36"/>
      <c r="C35" s="36"/>
      <c r="D35" s="36"/>
      <c r="E35" s="36"/>
      <c r="F35" s="36"/>
      <c r="G35" s="36"/>
      <c r="H35" s="36"/>
    </row>
    <row r="36" spans="1:8" x14ac:dyDescent="0.25">
      <c r="A36" s="4" t="s">
        <v>37</v>
      </c>
      <c r="B36" s="42">
        <f t="shared" ref="B36:H36" si="3">SUM(B32:B34)</f>
        <v>366.53300000000002</v>
      </c>
      <c r="C36" s="42">
        <f t="shared" si="3"/>
        <v>387.03599999999994</v>
      </c>
      <c r="D36" s="42">
        <f t="shared" si="3"/>
        <v>406.52899999999994</v>
      </c>
      <c r="E36" s="42">
        <f t="shared" si="3"/>
        <v>422.399</v>
      </c>
      <c r="F36" s="42">
        <f t="shared" si="3"/>
        <v>434.95499999999998</v>
      </c>
      <c r="G36" s="42">
        <f t="shared" si="3"/>
        <v>445.959</v>
      </c>
      <c r="H36" s="42">
        <f t="shared" si="3"/>
        <v>455.16800000000001</v>
      </c>
    </row>
    <row r="37" spans="1:8" x14ac:dyDescent="0.25">
      <c r="A37" s="4" t="s">
        <v>38</v>
      </c>
      <c r="B37" s="36"/>
      <c r="C37" s="36"/>
      <c r="D37" s="36"/>
      <c r="E37" s="36"/>
      <c r="F37" s="36"/>
      <c r="G37" s="36"/>
      <c r="H37" s="36"/>
    </row>
    <row r="38" spans="1:8" x14ac:dyDescent="0.25">
      <c r="A38" s="6"/>
      <c r="B38" s="36"/>
      <c r="C38" s="36"/>
      <c r="D38" s="36"/>
      <c r="E38" s="36"/>
      <c r="F38" s="36"/>
      <c r="G38" s="36"/>
      <c r="H38" s="36"/>
    </row>
    <row r="39" spans="1:8" x14ac:dyDescent="0.25">
      <c r="A39" s="6" t="s">
        <v>39</v>
      </c>
      <c r="B39" s="36">
        <v>8.3729999999999993</v>
      </c>
      <c r="C39" s="36">
        <v>9.8079999999999998</v>
      </c>
      <c r="D39" s="36">
        <v>11.237</v>
      </c>
      <c r="E39" s="36">
        <v>12.808</v>
      </c>
      <c r="F39" s="36">
        <v>14.366</v>
      </c>
      <c r="G39" s="36">
        <v>15.760999999999999</v>
      </c>
      <c r="H39" s="36">
        <v>17.141999999999999</v>
      </c>
    </row>
    <row r="40" spans="1:8" x14ac:dyDescent="0.25">
      <c r="A40" s="6" t="s">
        <v>40</v>
      </c>
      <c r="B40" s="36">
        <v>41.948</v>
      </c>
      <c r="C40" s="36">
        <v>49.527000000000001</v>
      </c>
      <c r="D40" s="36">
        <v>57.076000000000001</v>
      </c>
      <c r="E40" s="36">
        <v>64.984999999999999</v>
      </c>
      <c r="F40" s="36">
        <v>72.87</v>
      </c>
      <c r="G40" s="36">
        <v>79.510999999999996</v>
      </c>
      <c r="H40" s="36">
        <v>86.125</v>
      </c>
    </row>
    <row r="41" spans="1:8" x14ac:dyDescent="0.25">
      <c r="A41" s="6" t="s">
        <v>41</v>
      </c>
      <c r="B41" s="43">
        <v>32.823999999999998</v>
      </c>
      <c r="C41" s="43">
        <v>37.503</v>
      </c>
      <c r="D41" s="43">
        <v>42.152999999999999</v>
      </c>
      <c r="E41" s="43">
        <v>46.116999999999997</v>
      </c>
      <c r="F41" s="43">
        <v>50.057000000000002</v>
      </c>
      <c r="G41" s="43">
        <v>52.825000000000003</v>
      </c>
      <c r="H41" s="43">
        <v>55.567</v>
      </c>
    </row>
    <row r="42" spans="1:8" x14ac:dyDescent="0.25">
      <c r="A42" s="6" t="s">
        <v>42</v>
      </c>
      <c r="B42" s="36">
        <v>9.5069999999999997</v>
      </c>
      <c r="C42" s="36">
        <v>10.239000000000001</v>
      </c>
      <c r="D42" s="36">
        <v>10.968999999999999</v>
      </c>
      <c r="E42" s="36">
        <v>11.760999999999999</v>
      </c>
      <c r="F42" s="36">
        <v>12.547000000000001</v>
      </c>
      <c r="G42" s="36">
        <v>13.147</v>
      </c>
      <c r="H42" s="36">
        <v>13.739000000000001</v>
      </c>
    </row>
    <row r="43" spans="1:8" x14ac:dyDescent="0.25">
      <c r="A43" s="6"/>
      <c r="B43" s="44"/>
      <c r="C43" s="44"/>
      <c r="D43" s="44"/>
      <c r="E43" s="44"/>
      <c r="F43" s="44"/>
      <c r="G43" s="44"/>
      <c r="H43" s="44"/>
    </row>
    <row r="44" spans="1:8" x14ac:dyDescent="0.25">
      <c r="A44" s="4" t="s">
        <v>37</v>
      </c>
      <c r="B44" s="42">
        <f t="shared" ref="B44:H44" si="4">SUM(B39,B41,B42)</f>
        <v>50.703999999999994</v>
      </c>
      <c r="C44" s="42">
        <f t="shared" si="4"/>
        <v>57.55</v>
      </c>
      <c r="D44" s="42">
        <f t="shared" si="4"/>
        <v>64.358999999999995</v>
      </c>
      <c r="E44" s="42">
        <f t="shared" si="4"/>
        <v>70.685999999999993</v>
      </c>
      <c r="F44" s="42">
        <f t="shared" si="4"/>
        <v>76.97</v>
      </c>
      <c r="G44" s="42">
        <f t="shared" si="4"/>
        <v>81.733000000000004</v>
      </c>
      <c r="H44" s="42">
        <f t="shared" si="4"/>
        <v>86.448000000000008</v>
      </c>
    </row>
    <row r="45" spans="1:8" x14ac:dyDescent="0.25">
      <c r="A45" s="4" t="s">
        <v>43</v>
      </c>
      <c r="B45" s="44"/>
      <c r="C45" s="44"/>
      <c r="D45" s="44"/>
      <c r="E45" s="44"/>
      <c r="F45" s="44"/>
      <c r="G45" s="44"/>
      <c r="H45" s="44"/>
    </row>
    <row r="46" spans="1:8" x14ac:dyDescent="0.25">
      <c r="A46" s="6"/>
      <c r="B46" s="44"/>
      <c r="C46" s="44"/>
      <c r="D46" s="44"/>
      <c r="E46" s="44"/>
      <c r="F46" s="44"/>
      <c r="G46" s="44"/>
      <c r="H46" s="44"/>
    </row>
    <row r="47" spans="1:8" x14ac:dyDescent="0.25">
      <c r="A47" s="6" t="s">
        <v>44</v>
      </c>
      <c r="B47" s="10">
        <v>38.869999999999997</v>
      </c>
      <c r="C47" s="10">
        <v>44.442999999999998</v>
      </c>
      <c r="D47" s="10">
        <v>49.351999999999997</v>
      </c>
      <c r="E47" s="10">
        <v>53.96</v>
      </c>
      <c r="F47" s="10">
        <v>58.143000000000001</v>
      </c>
      <c r="G47" s="10">
        <v>62.326000000000001</v>
      </c>
      <c r="H47" s="10">
        <v>66.509</v>
      </c>
    </row>
    <row r="48" spans="1:8" x14ac:dyDescent="0.25">
      <c r="A48" s="6" t="s">
        <v>45</v>
      </c>
      <c r="B48" s="10">
        <v>5.5069999999999997</v>
      </c>
      <c r="C48" s="10">
        <v>5.7789999999999999</v>
      </c>
      <c r="D48" s="10">
        <v>5.9790000000000001</v>
      </c>
      <c r="E48" s="10">
        <v>6.15</v>
      </c>
      <c r="F48" s="10">
        <v>6.3220000000000001</v>
      </c>
      <c r="G48" s="10">
        <v>6.4749999999999996</v>
      </c>
      <c r="H48" s="10">
        <v>6.6310000000000002</v>
      </c>
    </row>
    <row r="49" spans="1:8" x14ac:dyDescent="0.25">
      <c r="A49" s="6" t="s">
        <v>46</v>
      </c>
      <c r="B49" s="10">
        <v>23.658000000000001</v>
      </c>
      <c r="C49" s="10">
        <v>25.337</v>
      </c>
      <c r="D49" s="10">
        <v>26.954000000000001</v>
      </c>
      <c r="E49" s="10">
        <v>28.616</v>
      </c>
      <c r="F49" s="10">
        <v>30.271999999999998</v>
      </c>
      <c r="G49" s="10">
        <v>32.027999999999999</v>
      </c>
      <c r="H49" s="10">
        <v>33.801000000000002</v>
      </c>
    </row>
    <row r="50" spans="1:8" x14ac:dyDescent="0.25">
      <c r="A50" s="6" t="s">
        <v>47</v>
      </c>
      <c r="B50" s="10">
        <v>19.931000000000001</v>
      </c>
      <c r="C50" s="10">
        <v>23.599</v>
      </c>
      <c r="D50" s="10">
        <v>26.085000000000001</v>
      </c>
      <c r="E50" s="10">
        <v>28.632999999999999</v>
      </c>
      <c r="F50" s="10">
        <v>31.024999999999999</v>
      </c>
      <c r="G50" s="10">
        <v>33.418999999999997</v>
      </c>
      <c r="H50" s="10">
        <v>35.74</v>
      </c>
    </row>
    <row r="51" spans="1:8" x14ac:dyDescent="0.25">
      <c r="A51" s="6"/>
      <c r="B51" s="36"/>
      <c r="C51" s="36"/>
      <c r="D51" s="36"/>
      <c r="E51" s="36"/>
      <c r="F51" s="36"/>
      <c r="G51" s="36"/>
      <c r="H51" s="36"/>
    </row>
    <row r="52" spans="1:8" x14ac:dyDescent="0.25">
      <c r="A52" s="4" t="s">
        <v>48</v>
      </c>
      <c r="B52" s="42">
        <f t="shared" ref="B52:H52" si="5">SUM(B47:B50)</f>
        <v>87.965999999999994</v>
      </c>
      <c r="C52" s="42">
        <f t="shared" si="5"/>
        <v>99.158000000000001</v>
      </c>
      <c r="D52" s="42">
        <f t="shared" si="5"/>
        <v>108.37</v>
      </c>
      <c r="E52" s="42">
        <f t="shared" si="5"/>
        <v>117.35899999999999</v>
      </c>
      <c r="F52" s="42">
        <f t="shared" si="5"/>
        <v>125.762</v>
      </c>
      <c r="G52" s="42">
        <f t="shared" si="5"/>
        <v>134.24799999999999</v>
      </c>
      <c r="H52" s="42">
        <f t="shared" si="5"/>
        <v>142.68100000000001</v>
      </c>
    </row>
    <row r="53" spans="1:8" x14ac:dyDescent="0.25">
      <c r="A53" s="4" t="s">
        <v>49</v>
      </c>
      <c r="B53" s="36"/>
      <c r="C53" s="36"/>
      <c r="D53" s="36"/>
      <c r="E53" s="36"/>
      <c r="F53" s="36"/>
      <c r="G53" s="36"/>
      <c r="H53" s="36"/>
    </row>
    <row r="54" spans="1:8" x14ac:dyDescent="0.25">
      <c r="A54" s="6"/>
      <c r="B54" s="16"/>
      <c r="C54" s="16"/>
      <c r="D54" s="16"/>
      <c r="E54" s="16"/>
      <c r="F54" s="16"/>
      <c r="G54" s="16"/>
      <c r="H54" s="16"/>
    </row>
    <row r="55" spans="1:8" x14ac:dyDescent="0.25">
      <c r="A55" s="4" t="s">
        <v>50</v>
      </c>
      <c r="B55" s="23">
        <f t="shared" ref="B55:H55" si="6">SUM(B5+B6+B14+B15+B16+B20+B21+B22+B23+B28)</f>
        <v>859.96799999999996</v>
      </c>
      <c r="C55" s="23">
        <f t="shared" si="6"/>
        <v>928.5809999999999</v>
      </c>
      <c r="D55" s="23">
        <f t="shared" si="6"/>
        <v>999.221</v>
      </c>
      <c r="E55" s="23">
        <f t="shared" si="6"/>
        <v>1069.2149999999999</v>
      </c>
      <c r="F55" s="23">
        <f t="shared" si="6"/>
        <v>1126.9259999999999</v>
      </c>
      <c r="G55" s="23">
        <f t="shared" si="6"/>
        <v>1179.568</v>
      </c>
      <c r="H55" s="23">
        <f t="shared" si="6"/>
        <v>1228.9270000000001</v>
      </c>
    </row>
    <row r="56" spans="1:8" x14ac:dyDescent="0.25">
      <c r="A56" s="4"/>
      <c r="B56" s="16"/>
      <c r="C56" s="16"/>
      <c r="D56" s="16"/>
      <c r="E56" s="16"/>
      <c r="F56" s="16"/>
      <c r="G56" s="16"/>
      <c r="H56" s="16"/>
    </row>
    <row r="57" spans="1:8" x14ac:dyDescent="0.25">
      <c r="A57" s="4" t="s">
        <v>51</v>
      </c>
      <c r="B57" s="23">
        <f t="shared" ref="B57:H57" si="7">SUM(B10+B13+B24+B25+B26)</f>
        <v>832.86799999999994</v>
      </c>
      <c r="C57" s="23">
        <f t="shared" si="7"/>
        <v>882.64899999999989</v>
      </c>
      <c r="D57" s="23">
        <f t="shared" si="7"/>
        <v>929.85900000000004</v>
      </c>
      <c r="E57" s="23">
        <f t="shared" si="7"/>
        <v>975.33100000000002</v>
      </c>
      <c r="F57" s="23">
        <f t="shared" si="7"/>
        <v>1019.9579999999999</v>
      </c>
      <c r="G57" s="23">
        <f t="shared" si="7"/>
        <v>1057.338</v>
      </c>
      <c r="H57" s="23">
        <f t="shared" si="7"/>
        <v>1088.6300000000001</v>
      </c>
    </row>
    <row r="58" spans="1:8" x14ac:dyDescent="0.25">
      <c r="A58" s="4"/>
      <c r="B58" s="10"/>
      <c r="C58" s="10"/>
      <c r="D58" s="10"/>
      <c r="E58" s="10"/>
      <c r="F58" s="10"/>
      <c r="G58" s="10"/>
      <c r="H58" s="10"/>
    </row>
    <row r="59" spans="1:8" x14ac:dyDescent="0.25">
      <c r="A59" s="4" t="s">
        <v>52</v>
      </c>
      <c r="B59" s="23">
        <f>SUM(B4,B5,B6,B10,B13,B14,B15,B16,B20,B21,B22,B23,B25,B26)</f>
        <v>1885.7280000000005</v>
      </c>
      <c r="C59" s="23">
        <f t="shared" ref="C59:H59" si="8">SUM(C4,C5,C6,C10,C13,C14,C15,C16,C20,C21,C22,C23,C25,C26)</f>
        <v>2014.3710000000001</v>
      </c>
      <c r="D59" s="23">
        <f t="shared" si="8"/>
        <v>2141.0699999999997</v>
      </c>
      <c r="E59" s="23">
        <f t="shared" si="8"/>
        <v>2264.8900000000003</v>
      </c>
      <c r="F59" s="23">
        <f t="shared" si="8"/>
        <v>2375.4760000000006</v>
      </c>
      <c r="G59" s="23">
        <f t="shared" si="8"/>
        <v>2473.9679999999998</v>
      </c>
      <c r="H59" s="23">
        <f t="shared" si="8"/>
        <v>2560.3439999999996</v>
      </c>
    </row>
    <row r="60" spans="1:8" x14ac:dyDescent="0.25">
      <c r="A60" s="4"/>
      <c r="B60" s="10"/>
      <c r="C60" s="10"/>
      <c r="D60" s="10"/>
      <c r="E60" s="10"/>
      <c r="F60" s="10"/>
      <c r="G60" s="10"/>
      <c r="H60" s="10"/>
    </row>
    <row r="61" spans="1:8" x14ac:dyDescent="0.25">
      <c r="A61" s="4" t="s">
        <v>53</v>
      </c>
      <c r="B61" s="23">
        <f t="shared" ref="B61:H61" si="9">SUM(B4,B5,B6,B10,B13,B14,B15,B16,B20,B21,B22,B23,B24,B25,B26,B28)</f>
        <v>1959.5430000000006</v>
      </c>
      <c r="C61" s="23">
        <f t="shared" si="9"/>
        <v>2098.3420000000006</v>
      </c>
      <c r="D61" s="23">
        <f t="shared" si="9"/>
        <v>2234.63</v>
      </c>
      <c r="E61" s="23">
        <f t="shared" si="9"/>
        <v>2367.7370000000001</v>
      </c>
      <c r="F61" s="23">
        <f t="shared" si="9"/>
        <v>2487.1910000000007</v>
      </c>
      <c r="G61" s="23">
        <f t="shared" si="9"/>
        <v>2593.8290000000002</v>
      </c>
      <c r="H61" s="23">
        <f t="shared" si="9"/>
        <v>2688.3149999999996</v>
      </c>
    </row>
    <row r="62" spans="1:8" x14ac:dyDescent="0.25">
      <c r="A62" s="4"/>
      <c r="B62" s="10"/>
      <c r="C62" s="10"/>
      <c r="D62" s="10"/>
      <c r="E62" s="10"/>
      <c r="F62" s="10"/>
      <c r="G62" s="10"/>
      <c r="H62" s="10"/>
    </row>
    <row r="63" spans="1:8" x14ac:dyDescent="0.25">
      <c r="A63" s="4" t="s">
        <v>54</v>
      </c>
      <c r="B63" s="45">
        <f t="shared" ref="B63:H63" si="10">SUM(B4,B5,B6,B10,B13,B14,B15,B16,B20,B21,B22,B23,B24,B25,B26,B28,B32,B33,B34,B39,B41,B42,B47,B48,B49,B50)</f>
        <v>2464.7460000000005</v>
      </c>
      <c r="C63" s="45">
        <f t="shared" si="10"/>
        <v>2642.0860000000007</v>
      </c>
      <c r="D63" s="45">
        <f t="shared" si="10"/>
        <v>2813.8879999999999</v>
      </c>
      <c r="E63" s="45">
        <f t="shared" si="10"/>
        <v>2978.181</v>
      </c>
      <c r="F63" s="45">
        <f t="shared" si="10"/>
        <v>3124.8780000000006</v>
      </c>
      <c r="G63" s="45">
        <f t="shared" si="10"/>
        <v>3255.7689999999993</v>
      </c>
      <c r="H63" s="45">
        <f t="shared" si="10"/>
        <v>3372.6119999999992</v>
      </c>
    </row>
    <row r="64" spans="1:8" x14ac:dyDescent="0.25">
      <c r="A64" s="4" t="s">
        <v>55</v>
      </c>
      <c r="B64" s="4"/>
      <c r="C64" s="4"/>
      <c r="D64" s="4"/>
      <c r="E64" s="4"/>
      <c r="F64" s="4"/>
      <c r="G64" s="4"/>
      <c r="H64" s="4"/>
    </row>
    <row r="65" spans="1:8" x14ac:dyDescent="0.25">
      <c r="A65" s="6" t="s">
        <v>57</v>
      </c>
      <c r="B65" s="6"/>
      <c r="C65" s="6"/>
      <c r="D65" s="6"/>
      <c r="E65" s="6"/>
      <c r="F65" s="6"/>
      <c r="G65" s="6"/>
      <c r="H65" s="6"/>
    </row>
    <row r="66" spans="1:8" x14ac:dyDescent="0.25">
      <c r="A66" s="6" t="s">
        <v>59</v>
      </c>
      <c r="B66" s="6"/>
      <c r="C66" s="6"/>
      <c r="D66" s="6"/>
      <c r="E66" s="6"/>
      <c r="F66" s="6"/>
      <c r="G66" s="6"/>
      <c r="H66" s="6"/>
    </row>
    <row r="67" spans="1:8" x14ac:dyDescent="0.25">
      <c r="A67" s="6" t="s">
        <v>60</v>
      </c>
      <c r="B67" s="6"/>
      <c r="C67" s="6"/>
      <c r="D67" s="6"/>
      <c r="E67" s="6"/>
      <c r="F67" s="6"/>
      <c r="G67" s="6"/>
      <c r="H67" s="6"/>
    </row>
    <row r="68" spans="1:8" x14ac:dyDescent="0.25">
      <c r="A68" s="6" t="s">
        <v>61</v>
      </c>
      <c r="B68" s="6"/>
      <c r="C68" s="6"/>
      <c r="D68" s="6"/>
      <c r="E68" s="6"/>
      <c r="F68" s="6"/>
      <c r="G68" s="6"/>
      <c r="H68" s="6"/>
    </row>
    <row r="69" spans="1:8" x14ac:dyDescent="0.25">
      <c r="A69" s="6" t="s">
        <v>62</v>
      </c>
      <c r="B69" s="6"/>
      <c r="C69" s="6"/>
      <c r="D69" s="6"/>
      <c r="E69" s="6"/>
      <c r="F69" s="6"/>
      <c r="G69" s="6"/>
      <c r="H69" s="6"/>
    </row>
    <row r="70" spans="1:8" x14ac:dyDescent="0.25">
      <c r="A70" s="6" t="s">
        <v>63</v>
      </c>
      <c r="B70" s="6"/>
      <c r="C70" s="6"/>
      <c r="D70" s="6"/>
      <c r="E70" s="6"/>
      <c r="F70" s="6"/>
      <c r="G70" s="6"/>
      <c r="H70" s="6"/>
    </row>
  </sheetData>
  <mergeCells count="1">
    <mergeCell ref="D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Employment</vt:lpstr>
      <vt:lpstr>Population</vt:lpstr>
      <vt:lpstr>Households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2016-09-09T20:18:55Z</dcterms:created>
  <dcterms:modified xsi:type="dcterms:W3CDTF">2016-09-09T20:33:17Z</dcterms:modified>
</cp:coreProperties>
</file>