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 activeTab="2"/>
  </bookViews>
  <sheets>
    <sheet name="Employment" sheetId="1" r:id="rId1"/>
    <sheet name="Population" sheetId="2" r:id="rId2"/>
    <sheet name="Households" sheetId="3" r:id="rId3"/>
  </sheets>
  <calcPr calcId="171027" calcCompleted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0" i="3" l="1"/>
  <c r="H60" i="3"/>
  <c r="G60" i="3"/>
  <c r="F60" i="3"/>
  <c r="E60" i="3"/>
  <c r="D60" i="3"/>
  <c r="C60" i="3"/>
  <c r="B60" i="3"/>
  <c r="I58" i="3"/>
  <c r="H58" i="3"/>
  <c r="G58" i="3"/>
  <c r="F58" i="3"/>
  <c r="E58" i="3"/>
  <c r="D58" i="3"/>
  <c r="C58" i="3"/>
  <c r="B58" i="3"/>
  <c r="I56" i="3"/>
  <c r="H56" i="3"/>
  <c r="G56" i="3"/>
  <c r="F56" i="3"/>
  <c r="E56" i="3"/>
  <c r="D56" i="3"/>
  <c r="C56" i="3"/>
  <c r="B56" i="3"/>
  <c r="I54" i="3"/>
  <c r="H54" i="3"/>
  <c r="G54" i="3"/>
  <c r="F54" i="3"/>
  <c r="E54" i="3"/>
  <c r="D54" i="3"/>
  <c r="C54" i="3"/>
  <c r="B54" i="3"/>
  <c r="I51" i="3"/>
  <c r="H51" i="3"/>
  <c r="G51" i="3"/>
  <c r="F51" i="3"/>
  <c r="E51" i="3"/>
  <c r="D51" i="3"/>
  <c r="C51" i="3"/>
  <c r="B51" i="3"/>
  <c r="I43" i="3"/>
  <c r="H43" i="3"/>
  <c r="G43" i="3"/>
  <c r="F43" i="3"/>
  <c r="E43" i="3"/>
  <c r="D43" i="3"/>
  <c r="C43" i="3"/>
  <c r="B43" i="3"/>
  <c r="I35" i="3"/>
  <c r="H35" i="3"/>
  <c r="G35" i="3"/>
  <c r="F35" i="3"/>
  <c r="E35" i="3"/>
  <c r="D35" i="3"/>
  <c r="C35" i="3"/>
  <c r="B35" i="3"/>
  <c r="I29" i="3"/>
  <c r="H29" i="3"/>
  <c r="G29" i="3"/>
  <c r="F29" i="3"/>
  <c r="E29" i="3"/>
  <c r="D29" i="3"/>
  <c r="C29" i="3"/>
  <c r="B29" i="3"/>
  <c r="I18" i="3"/>
  <c r="H18" i="3"/>
  <c r="G18" i="3"/>
  <c r="F18" i="3"/>
  <c r="E18" i="3"/>
  <c r="D18" i="3"/>
  <c r="C18" i="3"/>
  <c r="B18" i="3"/>
  <c r="I8" i="3"/>
  <c r="H8" i="3"/>
  <c r="G8" i="3"/>
  <c r="F8" i="3"/>
  <c r="E8" i="3"/>
  <c r="D8" i="3"/>
  <c r="C8" i="3"/>
  <c r="B8" i="3"/>
  <c r="B8" i="1"/>
  <c r="C8" i="1"/>
  <c r="D8" i="1"/>
  <c r="E8" i="1"/>
  <c r="F8" i="1"/>
  <c r="G8" i="1"/>
  <c r="H8" i="1"/>
  <c r="I8" i="1"/>
  <c r="B18" i="1"/>
  <c r="C18" i="1"/>
  <c r="D18" i="1"/>
  <c r="E18" i="1"/>
  <c r="F18" i="1"/>
  <c r="G18" i="1"/>
  <c r="H18" i="1"/>
  <c r="I18" i="1"/>
  <c r="B29" i="1"/>
  <c r="C29" i="1"/>
  <c r="D29" i="1"/>
  <c r="E29" i="1"/>
  <c r="F29" i="1"/>
  <c r="G29" i="1"/>
  <c r="H29" i="1"/>
  <c r="I29" i="1"/>
  <c r="B35" i="1"/>
  <c r="C35" i="1"/>
  <c r="D35" i="1"/>
  <c r="E35" i="1"/>
  <c r="F35" i="1"/>
  <c r="G35" i="1"/>
  <c r="H35" i="1"/>
  <c r="I35" i="1"/>
  <c r="B43" i="1"/>
  <c r="C43" i="1"/>
  <c r="D43" i="1"/>
  <c r="E43" i="1"/>
  <c r="F43" i="1"/>
  <c r="G43" i="1"/>
  <c r="H43" i="1"/>
  <c r="I43" i="1"/>
  <c r="B51" i="1"/>
  <c r="C51" i="1"/>
  <c r="D51" i="1"/>
  <c r="E51" i="1"/>
  <c r="F51" i="1"/>
  <c r="G51" i="1"/>
  <c r="H51" i="1"/>
  <c r="I51" i="1"/>
  <c r="B54" i="1"/>
  <c r="C54" i="1"/>
  <c r="D54" i="1"/>
  <c r="E54" i="1"/>
  <c r="F54" i="1"/>
  <c r="G54" i="1"/>
  <c r="H54" i="1"/>
  <c r="I54" i="1"/>
  <c r="B56" i="1"/>
  <c r="C56" i="1"/>
  <c r="D56" i="1"/>
  <c r="E56" i="1"/>
  <c r="F56" i="1"/>
  <c r="G56" i="1"/>
  <c r="H56" i="1"/>
  <c r="I56" i="1"/>
  <c r="B58" i="1"/>
  <c r="C58" i="1"/>
  <c r="D58" i="1"/>
  <c r="E58" i="1"/>
  <c r="F58" i="1"/>
  <c r="G58" i="1"/>
  <c r="H58" i="1"/>
  <c r="I58" i="1"/>
  <c r="B60" i="1"/>
  <c r="C60" i="1"/>
  <c r="D60" i="1"/>
  <c r="E60" i="1"/>
  <c r="F60" i="1"/>
  <c r="G60" i="1"/>
  <c r="H60" i="1"/>
  <c r="I60" i="1"/>
  <c r="I60" i="2"/>
  <c r="H60" i="2"/>
  <c r="G60" i="2"/>
  <c r="F60" i="2"/>
  <c r="E60" i="2"/>
  <c r="D60" i="2"/>
  <c r="C60" i="2"/>
  <c r="B60" i="2"/>
  <c r="I58" i="2"/>
  <c r="H58" i="2"/>
  <c r="G58" i="2"/>
  <c r="F58" i="2"/>
  <c r="E58" i="2"/>
  <c r="D58" i="2"/>
  <c r="C58" i="2"/>
  <c r="B58" i="2"/>
  <c r="I56" i="2"/>
  <c r="H56" i="2"/>
  <c r="G56" i="2"/>
  <c r="F56" i="2"/>
  <c r="E56" i="2"/>
  <c r="D56" i="2"/>
  <c r="C56" i="2"/>
  <c r="B56" i="2"/>
  <c r="I54" i="2"/>
  <c r="H54" i="2"/>
  <c r="G54" i="2"/>
  <c r="F54" i="2"/>
  <c r="E54" i="2"/>
  <c r="D54" i="2"/>
  <c r="C54" i="2"/>
  <c r="B54" i="2"/>
  <c r="I51" i="2"/>
  <c r="H51" i="2"/>
  <c r="G51" i="2"/>
  <c r="F51" i="2"/>
  <c r="E51" i="2"/>
  <c r="D51" i="2"/>
  <c r="C51" i="2"/>
  <c r="B51" i="2"/>
  <c r="I43" i="2"/>
  <c r="H43" i="2"/>
  <c r="G43" i="2"/>
  <c r="F43" i="2"/>
  <c r="E43" i="2"/>
  <c r="D43" i="2"/>
  <c r="C43" i="2"/>
  <c r="B43" i="2"/>
  <c r="I35" i="2"/>
  <c r="H35" i="2"/>
  <c r="G35" i="2"/>
  <c r="F35" i="2"/>
  <c r="E35" i="2"/>
  <c r="D35" i="2"/>
  <c r="C35" i="2"/>
  <c r="B35" i="2"/>
  <c r="I29" i="2"/>
  <c r="H29" i="2"/>
  <c r="G29" i="2"/>
  <c r="F29" i="2"/>
  <c r="E29" i="2"/>
  <c r="D29" i="2"/>
  <c r="C29" i="2"/>
  <c r="B29" i="2"/>
  <c r="I18" i="2"/>
  <c r="H18" i="2"/>
  <c r="G18" i="2"/>
  <c r="F18" i="2"/>
  <c r="E18" i="2"/>
  <c r="D18" i="2"/>
  <c r="C18" i="2"/>
  <c r="B18" i="2"/>
  <c r="I8" i="2"/>
  <c r="H8" i="2"/>
  <c r="G8" i="2"/>
  <c r="F8" i="2"/>
  <c r="E8" i="2"/>
  <c r="D8" i="2"/>
  <c r="C8" i="2"/>
  <c r="B8" i="2"/>
</calcChain>
</file>

<file path=xl/sharedStrings.xml><?xml version="1.0" encoding="utf-8"?>
<sst xmlns="http://schemas.openxmlformats.org/spreadsheetml/2006/main" count="152" uniqueCount="81">
  <si>
    <t>JURISDICTION</t>
  </si>
  <si>
    <t xml:space="preserve">District of Columbia   </t>
  </si>
  <si>
    <t>Arlington County</t>
  </si>
  <si>
    <t xml:space="preserve">City of Alexandria   </t>
  </si>
  <si>
    <t xml:space="preserve">Central Jurisdictions  </t>
  </si>
  <si>
    <t xml:space="preserve">Montgomery County (1)  </t>
  </si>
  <si>
    <t xml:space="preserve"> Rockville (2)  </t>
  </si>
  <si>
    <t>Gaithersburg (2)</t>
  </si>
  <si>
    <t xml:space="preserve">Prince George's County  </t>
  </si>
  <si>
    <t xml:space="preserve">Fairfax County (3)  </t>
  </si>
  <si>
    <t xml:space="preserve">City of Fairfax </t>
  </si>
  <si>
    <t xml:space="preserve">City of Falls Church  </t>
  </si>
  <si>
    <t xml:space="preserve">Inner Suburbs  </t>
  </si>
  <si>
    <t xml:space="preserve">Loudoun County   </t>
  </si>
  <si>
    <t xml:space="preserve">Prince William County   </t>
  </si>
  <si>
    <t xml:space="preserve">City of Manassas  </t>
  </si>
  <si>
    <t xml:space="preserve">City of Manassas Park  </t>
  </si>
  <si>
    <t xml:space="preserve">Calvert County (4)  </t>
  </si>
  <si>
    <t xml:space="preserve">Charles County (4)  </t>
  </si>
  <si>
    <t xml:space="preserve">Frederick County  </t>
  </si>
  <si>
    <t xml:space="preserve">Stafford County  (5)  </t>
  </si>
  <si>
    <t xml:space="preserve">Outer Suburbs   </t>
  </si>
  <si>
    <t>Anne Arundel County (6)</t>
  </si>
  <si>
    <t>Carroll County (6)</t>
  </si>
  <si>
    <t>Howard County (6)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</si>
  <si>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</si>
  <si>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</si>
  <si>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</si>
  <si>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</si>
  <si>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</si>
  <si>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>City of Fredericksburg (5)</t>
  </si>
  <si>
    <t>Fredericksburg Area Jurisdictions</t>
  </si>
  <si>
    <t>St. Mary's County (4)</t>
  </si>
  <si>
    <t>Clarke County</t>
  </si>
  <si>
    <t>Fauquier County</t>
  </si>
  <si>
    <t>Jefferson County</t>
  </si>
  <si>
    <t>Modeled Region -</t>
  </si>
  <si>
    <t>Other Jurisdictions</t>
  </si>
  <si>
    <t xml:space="preserve">Northern Virginia  </t>
  </si>
  <si>
    <t xml:space="preserve">Suburban Maryland  </t>
  </si>
  <si>
    <t>MSA (1983) REGIONAL TOTAL</t>
  </si>
  <si>
    <t>TPB Model Region Total</t>
  </si>
  <si>
    <t>(1) Forecasts for years 2005 to 2040 include all of Takoma Park.</t>
  </si>
  <si>
    <t>(2) Included in Montgomery County total.</t>
  </si>
  <si>
    <t>(3) Forecasts for all years include Fairfax County Government employees working at the Fairfax County Public Safety Center.</t>
  </si>
  <si>
    <t>(4)Tri-County Council for Southern Maryland develops ten-year incremental population, housing unit  and employment forecasts</t>
  </si>
  <si>
    <t xml:space="preserve">     for Calvert County, Charles County and St. Mary's County. </t>
  </si>
  <si>
    <t>(5) Source: GWRC/FAMPO Regional Demographic Control Forecasts for 2035 CLRP Socioeconomic Data, June 2008.</t>
  </si>
  <si>
    <t>(6) Source: Baltimore Metropolitan Council, Round 7-B.</t>
  </si>
  <si>
    <t xml:space="preserve">Arlington County   </t>
  </si>
  <si>
    <t>Central Jurisdictions</t>
  </si>
  <si>
    <t xml:space="preserve"> Rockville (2)   </t>
  </si>
  <si>
    <t xml:space="preserve">Prince George's County   </t>
  </si>
  <si>
    <t xml:space="preserve">Fairfax County (3)   </t>
  </si>
  <si>
    <t xml:space="preserve">Stafford County (5)  </t>
  </si>
  <si>
    <t xml:space="preserve">Outer Suburbs  </t>
  </si>
  <si>
    <t>(3) Forecasts for all years include Fairfax County group quarters population at the Fairfax County Public Safety Center.</t>
  </si>
  <si>
    <t xml:space="preserve">City of Alexandria  </t>
  </si>
  <si>
    <t xml:space="preserve"> Rockville (2)</t>
  </si>
  <si>
    <t>Fairfax County</t>
  </si>
  <si>
    <t>City of Fairfax</t>
  </si>
  <si>
    <t>Inner Suburbs</t>
  </si>
  <si>
    <t xml:space="preserve">Loudoun County  </t>
  </si>
  <si>
    <t xml:space="preserve">Prince William County  </t>
  </si>
  <si>
    <t xml:space="preserve">City of Manassas Park    </t>
  </si>
  <si>
    <t xml:space="preserve">Calvert County (3)  </t>
  </si>
  <si>
    <t xml:space="preserve">Charles County (3)  </t>
  </si>
  <si>
    <t xml:space="preserve">Stafford County (4)   </t>
  </si>
  <si>
    <t>Anne Arundel County (5)</t>
  </si>
  <si>
    <t>Carroll County (5)</t>
  </si>
  <si>
    <t>Howard County (5)</t>
  </si>
  <si>
    <t>King George County (4)</t>
  </si>
  <si>
    <t>Spotsylvania County (4)</t>
  </si>
  <si>
    <t>City of Fredericksburg (4)</t>
  </si>
  <si>
    <t>St. Mary's County (3)</t>
  </si>
  <si>
    <t xml:space="preserve">Northern Virginia   </t>
  </si>
  <si>
    <t xml:space="preserve">Suburban Maryland   </t>
  </si>
  <si>
    <t>(3)Tri-County Council for Southern Maryland develops ten-year incremental population, housing unit  and employment forecasts</t>
  </si>
  <si>
    <t>(4) Source: GWRC/FAMPO Regional Demographic Control Forecasts for 2035 CLRP Socioeconomic Data, June 2008.</t>
  </si>
  <si>
    <t>(5) Source: Baltimore Metropolitan Council, Round 7-B.</t>
  </si>
  <si>
    <t>(Thousands)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</si>
</sst>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1" fontId="4" fillId="0" borderId="0" xfId="0" applyNumberFormat="1" applyFont="1" applyAlignment="1">
      <alignment horizontal="center"/>
    </xf>
    <xf numFmtId="0" fontId="5" fillId="0" borderId="0" xfId="0" applyFont="1"/>
    <xf numFmtId="164" fontId="5" fillId="0" borderId="0" xfId="0" applyNumberFormat="1" applyFont="1" applyFill="1"/>
    <xf numFmtId="164" fontId="5" fillId="0" borderId="0" xfId="0" applyNumberFormat="1" applyFont="1"/>
    <xf numFmtId="164" fontId="4" fillId="0" borderId="0" xfId="0" applyNumberFormat="1" applyFont="1"/>
    <xf numFmtId="164" fontId="5" fillId="0" borderId="0" xfId="1" applyNumberFormat="1" applyFont="1"/>
    <xf numFmtId="164" fontId="4" fillId="0" borderId="0" xfId="0" applyNumberFormat="1" applyFont="1" applyFill="1"/>
    <xf numFmtId="165" fontId="5" fillId="0" borderId="0" xfId="0" applyNumberFormat="1" applyFont="1" applyFill="1"/>
    <xf numFmtId="164" fontId="6" fillId="0" borderId="0" xfId="0" applyNumberFormat="1" applyFont="1"/>
    <xf numFmtId="164" fontId="5" fillId="0" borderId="0" xfId="0" applyNumberFormat="1" applyFont="1" applyAlignment="1">
      <alignment horizontal="right"/>
    </xf>
    <xf numFmtId="164" fontId="7" fillId="0" borderId="0" xfId="0" applyNumberFormat="1" applyFont="1"/>
    <xf numFmtId="164" fontId="4" fillId="0" borderId="0" xfId="1" applyNumberFormat="1" applyFont="1"/>
    <xf numFmtId="0" fontId="4" fillId="0" borderId="0" xfId="0" applyFont="1"/>
    <xf numFmtId="0" fontId="8" fillId="0" borderId="0" xfId="0" applyFont="1"/>
    <xf numFmtId="0" fontId="5" fillId="0" borderId="0" xfId="0" applyFont="1" applyFill="1"/>
    <xf numFmtId="0" fontId="4" fillId="0" borderId="0" xfId="0" applyFont="1" applyFill="1"/>
    <xf numFmtId="0" fontId="5" fillId="0" borderId="0" xfId="0" applyFont="1" applyAlignment="1">
      <alignment horizontal="right"/>
    </xf>
    <xf numFmtId="0" fontId="7" fillId="0" borderId="0" xfId="0" applyFont="1"/>
    <xf numFmtId="0" fontId="9" fillId="0" borderId="0" xfId="0" applyFont="1"/>
    <xf numFmtId="164" fontId="6" fillId="0" borderId="0" xfId="0" applyNumberFormat="1" applyFont="1" applyFill="1"/>
    <xf numFmtId="0" fontId="0" fillId="0" borderId="0" xfId="0" applyAlignment="1"/>
    <xf numFmtId="0" fontId="2" fillId="0" borderId="0" xfId="0" applyFont="1" applyAlignment="1"/>
    <xf numFmtId="0" fontId="4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workbookViewId="0">
      <selection activeCell="G11" sqref="G11"/>
    </sheetView>
  </sheetViews>
  <sheetFormatPr defaultRowHeight="15" x14ac:dyDescent="0.25"/>
  <cols>
    <col min="1" max="1" width="27.140625" customWidth="1"/>
  </cols>
  <sheetData>
    <row r="1" spans="1:9" x14ac:dyDescent="0.25">
      <c r="D1" s="23" t="s">
        <v>80</v>
      </c>
      <c r="E1" s="22"/>
    </row>
    <row r="2" spans="1:9" x14ac:dyDescent="0.25">
      <c r="A2" s="1" t="s">
        <v>0</v>
      </c>
      <c r="B2" s="24">
        <v>2005</v>
      </c>
      <c r="C2" s="24">
        <v>2010</v>
      </c>
      <c r="D2" s="24">
        <v>2015</v>
      </c>
      <c r="E2" s="24">
        <v>2020</v>
      </c>
      <c r="F2" s="2">
        <v>2025</v>
      </c>
      <c r="G2" s="2">
        <v>2030</v>
      </c>
      <c r="H2" s="2">
        <v>2035</v>
      </c>
      <c r="I2" s="2">
        <v>2040</v>
      </c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x14ac:dyDescent="0.25">
      <c r="A4" s="4" t="s">
        <v>1</v>
      </c>
      <c r="B4" s="4">
        <v>750.245</v>
      </c>
      <c r="C4" s="4">
        <v>785.96299999999997</v>
      </c>
      <c r="D4" s="4">
        <v>822.91099999999994</v>
      </c>
      <c r="E4" s="4">
        <v>868.25599999999997</v>
      </c>
      <c r="F4" s="4">
        <v>897.87199999999996</v>
      </c>
      <c r="G4" s="4">
        <v>923.98800000000006</v>
      </c>
      <c r="H4" s="4">
        <v>950.10400000000004</v>
      </c>
      <c r="I4" s="4">
        <v>977.16300000000001</v>
      </c>
    </row>
    <row r="5" spans="1:9" x14ac:dyDescent="0.25">
      <c r="A5" s="5" t="s">
        <v>2</v>
      </c>
      <c r="B5" s="5">
        <v>195.15799999999999</v>
      </c>
      <c r="C5" s="5">
        <v>205.17500000000001</v>
      </c>
      <c r="D5" s="5">
        <v>218.214</v>
      </c>
      <c r="E5" s="5">
        <v>243.83500000000001</v>
      </c>
      <c r="F5" s="5">
        <v>262.358</v>
      </c>
      <c r="G5" s="5">
        <v>268.60599999999999</v>
      </c>
      <c r="H5" s="5">
        <v>278.53899999999999</v>
      </c>
      <c r="I5" s="5">
        <v>281.12</v>
      </c>
    </row>
    <row r="6" spans="1:9" x14ac:dyDescent="0.25">
      <c r="A6" s="5" t="s">
        <v>3</v>
      </c>
      <c r="B6" s="5">
        <v>105.75</v>
      </c>
      <c r="C6" s="5">
        <v>108.895</v>
      </c>
      <c r="D6" s="5">
        <v>117.666</v>
      </c>
      <c r="E6" s="5">
        <v>124.11499999999999</v>
      </c>
      <c r="F6" s="5">
        <v>135.43899999999999</v>
      </c>
      <c r="G6" s="5">
        <v>142.25700000000001</v>
      </c>
      <c r="H6" s="5">
        <v>153.60599999999999</v>
      </c>
      <c r="I6" s="5">
        <v>160.447</v>
      </c>
    </row>
    <row r="7" spans="1:9" x14ac:dyDescent="0.25">
      <c r="A7" s="5"/>
      <c r="B7" s="5"/>
      <c r="C7" s="5"/>
      <c r="D7" s="5"/>
      <c r="E7" s="5"/>
      <c r="F7" s="5"/>
      <c r="G7" s="5"/>
      <c r="H7" s="5"/>
      <c r="I7" s="5"/>
    </row>
    <row r="8" spans="1:9" x14ac:dyDescent="0.25">
      <c r="A8" s="6" t="s">
        <v>4</v>
      </c>
      <c r="B8" s="6">
        <f>SUM(B4:B6)</f>
        <v>1051.153</v>
      </c>
      <c r="C8" s="6">
        <f>SUM(C4:C6)</f>
        <v>1100.0329999999999</v>
      </c>
      <c r="D8" s="6">
        <f>SUM(D4:D6)</f>
        <v>1158.7909999999999</v>
      </c>
      <c r="E8" s="6">
        <f>SUM(E4:E6)</f>
        <v>1236.2059999999999</v>
      </c>
      <c r="F8" s="6">
        <f>SUM(F4:F6)</f>
        <v>1295.6690000000001</v>
      </c>
      <c r="G8" s="6">
        <f>SUM(G4:G6)</f>
        <v>1334.8510000000001</v>
      </c>
      <c r="H8" s="6">
        <f>SUM(H4:H6)</f>
        <v>1382.249</v>
      </c>
      <c r="I8" s="6">
        <f>SUM(I4:I6)</f>
        <v>1418.73</v>
      </c>
    </row>
    <row r="9" spans="1:9" x14ac:dyDescent="0.25">
      <c r="A9" s="5"/>
      <c r="B9" s="5"/>
      <c r="C9" s="5"/>
      <c r="D9" s="5"/>
      <c r="E9" s="5"/>
      <c r="F9" s="5"/>
      <c r="G9" s="5"/>
      <c r="H9" s="5"/>
      <c r="I9" s="5"/>
    </row>
    <row r="10" spans="1:9" x14ac:dyDescent="0.25">
      <c r="A10" s="4" t="s">
        <v>5</v>
      </c>
      <c r="B10" s="4">
        <v>500</v>
      </c>
      <c r="C10" s="4">
        <v>506</v>
      </c>
      <c r="D10" s="4">
        <v>540</v>
      </c>
      <c r="E10" s="4">
        <v>585</v>
      </c>
      <c r="F10" s="4">
        <v>628</v>
      </c>
      <c r="G10" s="4">
        <v>673</v>
      </c>
      <c r="H10" s="4">
        <v>703</v>
      </c>
      <c r="I10" s="4">
        <v>723</v>
      </c>
    </row>
    <row r="11" spans="1:9" x14ac:dyDescent="0.25">
      <c r="A11" s="5" t="s">
        <v>6</v>
      </c>
      <c r="B11" s="5">
        <v>76.596999999999994</v>
      </c>
      <c r="C11" s="5">
        <v>74.549000000000007</v>
      </c>
      <c r="D11" s="5">
        <v>83.596000000000004</v>
      </c>
      <c r="E11" s="5">
        <v>91.6</v>
      </c>
      <c r="F11" s="7">
        <v>96.783000000000001</v>
      </c>
      <c r="G11" s="7">
        <v>99.403000000000006</v>
      </c>
      <c r="H11" s="7">
        <v>102.40300000000001</v>
      </c>
      <c r="I11" s="7">
        <v>105.40300000000001</v>
      </c>
    </row>
    <row r="12" spans="1:9" x14ac:dyDescent="0.25">
      <c r="A12" s="5" t="s">
        <v>7</v>
      </c>
      <c r="B12" s="5">
        <v>48.78</v>
      </c>
      <c r="C12" s="5">
        <v>50.417999999999999</v>
      </c>
      <c r="D12" s="5">
        <v>54.908999999999999</v>
      </c>
      <c r="E12" s="5">
        <v>62.494999999999997</v>
      </c>
      <c r="F12" s="7">
        <v>67.123000000000005</v>
      </c>
      <c r="G12" s="7">
        <v>72.632000000000005</v>
      </c>
      <c r="H12" s="7">
        <v>79.584999999999994</v>
      </c>
      <c r="I12" s="7">
        <v>83.382999999999996</v>
      </c>
    </row>
    <row r="13" spans="1:9" x14ac:dyDescent="0.25">
      <c r="A13" s="5" t="s">
        <v>8</v>
      </c>
      <c r="B13" s="5">
        <v>347.88499999999999</v>
      </c>
      <c r="C13" s="5">
        <v>358.38499999999999</v>
      </c>
      <c r="D13" s="5">
        <v>370.13499999999999</v>
      </c>
      <c r="E13" s="5">
        <v>383.63499999999999</v>
      </c>
      <c r="F13" s="5">
        <v>399.63499999999999</v>
      </c>
      <c r="G13" s="5">
        <v>419.63499999999999</v>
      </c>
      <c r="H13" s="5">
        <v>444.13499999999999</v>
      </c>
      <c r="I13" s="5">
        <v>474.63499999999999</v>
      </c>
    </row>
    <row r="14" spans="1:9" x14ac:dyDescent="0.25">
      <c r="A14" s="4" t="s">
        <v>9</v>
      </c>
      <c r="B14" s="4">
        <v>601.92999999999995</v>
      </c>
      <c r="C14" s="4">
        <v>641.34</v>
      </c>
      <c r="D14" s="4">
        <v>684.82500000000005</v>
      </c>
      <c r="E14" s="4">
        <v>743.60799999999995</v>
      </c>
      <c r="F14" s="4">
        <v>781.40899999999999</v>
      </c>
      <c r="G14" s="4">
        <v>812.20299999999997</v>
      </c>
      <c r="H14" s="4">
        <v>837.59500000000003</v>
      </c>
      <c r="I14" s="4">
        <v>861.68399999999997</v>
      </c>
    </row>
    <row r="15" spans="1:9" x14ac:dyDescent="0.25">
      <c r="A15" s="4" t="s">
        <v>10</v>
      </c>
      <c r="B15" s="4">
        <v>26.1</v>
      </c>
      <c r="C15" s="4">
        <v>27.3</v>
      </c>
      <c r="D15" s="4">
        <v>28.7</v>
      </c>
      <c r="E15" s="4">
        <v>30.6</v>
      </c>
      <c r="F15" s="4">
        <v>32.4</v>
      </c>
      <c r="G15" s="4">
        <v>34</v>
      </c>
      <c r="H15" s="4">
        <v>35.700000000000003</v>
      </c>
      <c r="I15" s="4">
        <v>37.5</v>
      </c>
    </row>
    <row r="16" spans="1:9" x14ac:dyDescent="0.25">
      <c r="A16" s="4" t="s">
        <v>11</v>
      </c>
      <c r="B16" s="4">
        <v>11.301</v>
      </c>
      <c r="C16" s="4">
        <v>11.401</v>
      </c>
      <c r="D16" s="4">
        <v>11.999000000000001</v>
      </c>
      <c r="E16" s="4">
        <v>14.3</v>
      </c>
      <c r="F16" s="4">
        <v>16.2</v>
      </c>
      <c r="G16" s="4">
        <v>17.600000000000001</v>
      </c>
      <c r="H16" s="4">
        <v>18.001000000000001</v>
      </c>
      <c r="I16" s="4">
        <v>18.3</v>
      </c>
    </row>
    <row r="17" spans="1:9" x14ac:dyDescent="0.25">
      <c r="A17" s="8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6" t="s">
        <v>12</v>
      </c>
      <c r="B18" s="6">
        <f>SUM(B10,B13,B14,B15,B16)</f>
        <v>1487.2159999999999</v>
      </c>
      <c r="C18" s="6">
        <f>SUM(C10,C13,C14,C15,C16)</f>
        <v>1544.4259999999999</v>
      </c>
      <c r="D18" s="6">
        <f>SUM(D10,D13,D14,D15,D16)</f>
        <v>1635.6590000000001</v>
      </c>
      <c r="E18" s="6">
        <f>SUM(E10,E13,E14,E15,E16)</f>
        <v>1757.1429999999998</v>
      </c>
      <c r="F18" s="6">
        <f>SUM(F10,F13,F14,F15,F16)</f>
        <v>1857.644</v>
      </c>
      <c r="G18" s="6">
        <f>SUM(G10,G13,G14,G15,G16)</f>
        <v>1956.4379999999999</v>
      </c>
      <c r="H18" s="6">
        <f>SUM(H10,H13,H14,H15,H16)</f>
        <v>2038.431</v>
      </c>
      <c r="I18" s="6">
        <f>SUM(I10,I13,I14,I15,I16)</f>
        <v>2115.1190000000001</v>
      </c>
    </row>
    <row r="19" spans="1:9" x14ac:dyDescent="0.25">
      <c r="A19" s="5"/>
      <c r="B19" s="5"/>
      <c r="C19" s="5"/>
      <c r="D19" s="5"/>
      <c r="E19" s="5"/>
      <c r="F19" s="5"/>
      <c r="G19" s="5"/>
      <c r="H19" s="5"/>
      <c r="I19" s="5"/>
    </row>
    <row r="20" spans="1:9" x14ac:dyDescent="0.25">
      <c r="A20" s="5" t="s">
        <v>13</v>
      </c>
      <c r="B20" s="5">
        <v>125.59399999999999</v>
      </c>
      <c r="C20" s="5">
        <v>143.73599999999999</v>
      </c>
      <c r="D20" s="5">
        <v>167.57</v>
      </c>
      <c r="E20" s="5">
        <v>206.458</v>
      </c>
      <c r="F20" s="5">
        <v>236.327</v>
      </c>
      <c r="G20" s="5">
        <v>257.19499999999999</v>
      </c>
      <c r="H20" s="5">
        <v>271.46199999999999</v>
      </c>
      <c r="I20" s="5">
        <v>285.41500000000002</v>
      </c>
    </row>
    <row r="21" spans="1:9" x14ac:dyDescent="0.25">
      <c r="A21" s="4" t="s">
        <v>14</v>
      </c>
      <c r="B21" s="4">
        <v>113.137</v>
      </c>
      <c r="C21" s="4">
        <v>115.41</v>
      </c>
      <c r="D21" s="4">
        <v>134.77600000000001</v>
      </c>
      <c r="E21" s="4">
        <v>155.27699999999999</v>
      </c>
      <c r="F21" s="4">
        <v>174.80099999999999</v>
      </c>
      <c r="G21" s="4">
        <v>195.905</v>
      </c>
      <c r="H21" s="4">
        <v>217.76300000000001</v>
      </c>
      <c r="I21" s="4">
        <v>240.797</v>
      </c>
    </row>
    <row r="22" spans="1:9" x14ac:dyDescent="0.25">
      <c r="A22" s="5" t="s">
        <v>15</v>
      </c>
      <c r="B22" s="5">
        <v>23.341000000000001</v>
      </c>
      <c r="C22" s="5">
        <v>24.585999999999999</v>
      </c>
      <c r="D22" s="5">
        <v>27.268999999999998</v>
      </c>
      <c r="E22" s="5">
        <v>28.774000000000001</v>
      </c>
      <c r="F22" s="5">
        <v>30.279</v>
      </c>
      <c r="G22" s="5">
        <v>31.783999999999999</v>
      </c>
      <c r="H22" s="5">
        <v>33.289000000000001</v>
      </c>
      <c r="I22" s="5">
        <v>34.793999999999997</v>
      </c>
    </row>
    <row r="23" spans="1:9" x14ac:dyDescent="0.25">
      <c r="A23" s="5" t="s">
        <v>16</v>
      </c>
      <c r="B23" s="5">
        <v>2.9510000000000001</v>
      </c>
      <c r="C23" s="5">
        <v>4.5359999999999996</v>
      </c>
      <c r="D23" s="5">
        <v>4.6260000000000003</v>
      </c>
      <c r="E23" s="5">
        <v>4.718</v>
      </c>
      <c r="F23" s="5">
        <v>4.8120000000000003</v>
      </c>
      <c r="G23" s="5">
        <v>4.9080000000000004</v>
      </c>
      <c r="H23" s="5">
        <v>5.0069999999999997</v>
      </c>
      <c r="I23" s="5">
        <v>5.1059999999999999</v>
      </c>
    </row>
    <row r="24" spans="1:9" x14ac:dyDescent="0.25">
      <c r="A24" s="5" t="s">
        <v>17</v>
      </c>
      <c r="B24" s="5">
        <v>32.430999999999997</v>
      </c>
      <c r="C24" s="5">
        <v>35.200000000000003</v>
      </c>
      <c r="D24" s="5">
        <v>41.097000000000001</v>
      </c>
      <c r="E24" s="5">
        <v>44.500999999999998</v>
      </c>
      <c r="F24" s="5">
        <v>46.305</v>
      </c>
      <c r="G24" s="5">
        <v>47.206000000000003</v>
      </c>
      <c r="H24" s="5">
        <v>48.101999999999997</v>
      </c>
      <c r="I24" s="5">
        <v>49.003</v>
      </c>
    </row>
    <row r="25" spans="1:9" x14ac:dyDescent="0.25">
      <c r="A25" s="5" t="s">
        <v>18</v>
      </c>
      <c r="B25" s="5">
        <v>58.552</v>
      </c>
      <c r="C25" s="5">
        <v>62.198999999999998</v>
      </c>
      <c r="D25" s="5">
        <v>68.405000000000001</v>
      </c>
      <c r="E25" s="5">
        <v>71.694999999999993</v>
      </c>
      <c r="F25" s="5">
        <v>74.694999999999993</v>
      </c>
      <c r="G25" s="5">
        <v>77.498999999999995</v>
      </c>
      <c r="H25" s="5">
        <v>80.298000000000002</v>
      </c>
      <c r="I25" s="5">
        <v>83.096999999999994</v>
      </c>
    </row>
    <row r="26" spans="1:9" x14ac:dyDescent="0.25">
      <c r="A26" s="5" t="s">
        <v>19</v>
      </c>
      <c r="B26" s="5">
        <v>122.16200000000001</v>
      </c>
      <c r="C26" s="5">
        <v>142.41200000000001</v>
      </c>
      <c r="D26" s="5">
        <v>151.45599999999999</v>
      </c>
      <c r="E26" s="5">
        <v>158.27799999999999</v>
      </c>
      <c r="F26" s="5">
        <v>163.464</v>
      </c>
      <c r="G26" s="5">
        <v>167.25700000000001</v>
      </c>
      <c r="H26" s="5">
        <v>171.13900000000001</v>
      </c>
      <c r="I26" s="5">
        <v>175.10900000000001</v>
      </c>
    </row>
    <row r="27" spans="1:9" x14ac:dyDescent="0.25">
      <c r="A27" s="4" t="s">
        <v>20</v>
      </c>
      <c r="B27" s="4">
        <v>35.579000000000001</v>
      </c>
      <c r="C27" s="4">
        <v>42.128999999999998</v>
      </c>
      <c r="D27" s="4">
        <v>48.625999999999998</v>
      </c>
      <c r="E27" s="4">
        <v>54.627000000000002</v>
      </c>
      <c r="F27" s="4">
        <v>60.396000000000001</v>
      </c>
      <c r="G27" s="4">
        <v>65.100999999999999</v>
      </c>
      <c r="H27" s="4">
        <v>69.575999999999993</v>
      </c>
      <c r="I27" s="4">
        <v>74.224000000000004</v>
      </c>
    </row>
    <row r="28" spans="1:9" x14ac:dyDescent="0.25">
      <c r="A28" s="8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6" t="s">
        <v>21</v>
      </c>
      <c r="B29" s="6">
        <f>SUM(B20:B27)</f>
        <v>513.74699999999996</v>
      </c>
      <c r="C29" s="6">
        <f>SUM(C20:C27)</f>
        <v>570.20799999999997</v>
      </c>
      <c r="D29" s="6">
        <f>SUM(D20:D27)</f>
        <v>643.82499999999993</v>
      </c>
      <c r="E29" s="6">
        <f>SUM(E20:E27)</f>
        <v>724.32799999999997</v>
      </c>
      <c r="F29" s="6">
        <f>SUM(F20:F27)</f>
        <v>791.07899999999995</v>
      </c>
      <c r="G29" s="6">
        <f>SUM(G20:G27)</f>
        <v>846.85500000000013</v>
      </c>
      <c r="H29" s="6">
        <f>SUM(H20:H27)</f>
        <v>896.63599999999997</v>
      </c>
      <c r="I29" s="6">
        <f>SUM(I20:I27)</f>
        <v>947.54500000000007</v>
      </c>
    </row>
    <row r="30" spans="1:9" x14ac:dyDescent="0.25">
      <c r="A30" s="8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5" t="s">
        <v>22</v>
      </c>
      <c r="B31" s="5">
        <v>318.435</v>
      </c>
      <c r="C31" s="5">
        <v>339.012</v>
      </c>
      <c r="D31" s="5">
        <v>361.96100000000001</v>
      </c>
      <c r="E31" s="5">
        <v>384.44099999999997</v>
      </c>
      <c r="F31" s="5">
        <v>403.19</v>
      </c>
      <c r="G31" s="5">
        <v>418.77499999999998</v>
      </c>
      <c r="H31" s="5">
        <v>433.50099999999998</v>
      </c>
      <c r="I31" s="5">
        <v>433.50099999999998</v>
      </c>
    </row>
    <row r="32" spans="1:9" x14ac:dyDescent="0.25">
      <c r="A32" s="4" t="s">
        <v>23</v>
      </c>
      <c r="B32" s="5">
        <v>76.305999999999997</v>
      </c>
      <c r="C32" s="5">
        <v>84.254999999999995</v>
      </c>
      <c r="D32" s="5">
        <v>86.766999999999996</v>
      </c>
      <c r="E32" s="5">
        <v>88.266999999999996</v>
      </c>
      <c r="F32" s="5">
        <v>89.28</v>
      </c>
      <c r="G32" s="5">
        <v>90.301000000000002</v>
      </c>
      <c r="H32" s="5">
        <v>91.317999999999998</v>
      </c>
      <c r="I32" s="5">
        <v>92.331000000000003</v>
      </c>
    </row>
    <row r="33" spans="1:9" x14ac:dyDescent="0.25">
      <c r="A33" s="5" t="s">
        <v>24</v>
      </c>
      <c r="B33" s="5">
        <v>176.8</v>
      </c>
      <c r="C33" s="5">
        <v>196.38200000000001</v>
      </c>
      <c r="D33" s="5">
        <v>214.85400000000001</v>
      </c>
      <c r="E33" s="5">
        <v>231.167</v>
      </c>
      <c r="F33" s="5">
        <v>247.358</v>
      </c>
      <c r="G33" s="5">
        <v>260.24400000000003</v>
      </c>
      <c r="H33" s="5">
        <v>264.53899999999999</v>
      </c>
      <c r="I33" s="5">
        <v>268.82799999999997</v>
      </c>
    </row>
    <row r="34" spans="1:9" x14ac:dyDescent="0.25">
      <c r="A34" s="6"/>
      <c r="B34" s="10"/>
      <c r="C34" s="10"/>
      <c r="D34" s="10"/>
      <c r="E34" s="10"/>
      <c r="F34" s="10"/>
      <c r="G34" s="10"/>
      <c r="H34" s="10"/>
      <c r="I34" s="10"/>
    </row>
    <row r="35" spans="1:9" x14ac:dyDescent="0.25">
      <c r="A35" s="6" t="s">
        <v>25</v>
      </c>
      <c r="B35" s="6">
        <f>SUM(B31:B33)</f>
        <v>571.54099999999994</v>
      </c>
      <c r="C35" s="6">
        <f>SUM(C31:C33)</f>
        <v>619.649</v>
      </c>
      <c r="D35" s="6">
        <f>SUM(D31:D33)</f>
        <v>663.58199999999999</v>
      </c>
      <c r="E35" s="6">
        <f>SUM(E31:E33)</f>
        <v>703.875</v>
      </c>
      <c r="F35" s="6">
        <f>SUM(F31:F33)</f>
        <v>739.82799999999997</v>
      </c>
      <c r="G35" s="6">
        <f>SUM(G31:G33)</f>
        <v>769.31999999999994</v>
      </c>
      <c r="H35" s="6">
        <f>SUM(H31:H33)</f>
        <v>789.35799999999995</v>
      </c>
      <c r="I35" s="6">
        <f>SUM(I31:I33)</f>
        <v>794.66</v>
      </c>
    </row>
    <row r="36" spans="1:9" x14ac:dyDescent="0.25">
      <c r="A36" s="6" t="s">
        <v>26</v>
      </c>
      <c r="B36" s="5"/>
      <c r="C36" s="5"/>
      <c r="D36" s="5"/>
      <c r="E36" s="5"/>
      <c r="F36" s="5"/>
      <c r="G36" s="5"/>
      <c r="H36" s="5"/>
      <c r="I36" s="5"/>
    </row>
    <row r="37" spans="1:9" x14ac:dyDescent="0.25">
      <c r="A37" s="6"/>
      <c r="B37" s="5"/>
      <c r="C37" s="5"/>
      <c r="D37" s="5"/>
      <c r="E37" s="5"/>
      <c r="F37" s="5"/>
      <c r="G37" s="5"/>
      <c r="H37" s="5"/>
      <c r="I37" s="5"/>
    </row>
    <row r="38" spans="1:9" x14ac:dyDescent="0.25">
      <c r="A38" s="5" t="s">
        <v>27</v>
      </c>
      <c r="B38" s="5">
        <v>6.7050000000000001</v>
      </c>
      <c r="C38" s="5">
        <v>9.0389999999999997</v>
      </c>
      <c r="D38" s="5">
        <v>11.377000000000001</v>
      </c>
      <c r="E38" s="5">
        <v>13.15</v>
      </c>
      <c r="F38" s="5">
        <v>14.855</v>
      </c>
      <c r="G38" s="5">
        <v>16.39</v>
      </c>
      <c r="H38" s="5">
        <v>17.824999999999999</v>
      </c>
      <c r="I38" s="5">
        <v>19.338999999999999</v>
      </c>
    </row>
    <row r="39" spans="1:9" x14ac:dyDescent="0.25">
      <c r="A39" s="5" t="s">
        <v>28</v>
      </c>
      <c r="B39" s="5">
        <v>31.282</v>
      </c>
      <c r="C39" s="5">
        <v>37.479999999999997</v>
      </c>
      <c r="D39" s="5">
        <v>43.531999999999996</v>
      </c>
      <c r="E39" s="5">
        <v>48.966000000000001</v>
      </c>
      <c r="F39" s="5">
        <v>54.204999999999998</v>
      </c>
      <c r="G39" s="5">
        <v>58.518999999999998</v>
      </c>
      <c r="H39" s="5">
        <v>62.595999999999997</v>
      </c>
      <c r="I39" s="5">
        <v>66.858999999999995</v>
      </c>
    </row>
    <row r="40" spans="1:9" x14ac:dyDescent="0.25">
      <c r="A40" s="11" t="s">
        <v>29</v>
      </c>
      <c r="B40" s="5">
        <v>27.614999999999998</v>
      </c>
      <c r="C40" s="5">
        <v>33.235999999999997</v>
      </c>
      <c r="D40" s="5">
        <v>38.793999999999997</v>
      </c>
      <c r="E40" s="5">
        <v>43.578000000000003</v>
      </c>
      <c r="F40" s="5">
        <v>48.255000000000003</v>
      </c>
      <c r="G40" s="5">
        <v>51.966000000000001</v>
      </c>
      <c r="H40" s="5">
        <v>55.552999999999997</v>
      </c>
      <c r="I40" s="5">
        <v>59.24</v>
      </c>
    </row>
    <row r="41" spans="1:9" x14ac:dyDescent="0.25">
      <c r="A41" s="5" t="s">
        <v>30</v>
      </c>
      <c r="B41" s="5">
        <v>25.448</v>
      </c>
      <c r="C41" s="5">
        <v>28.376999999999999</v>
      </c>
      <c r="D41" s="5">
        <v>31.305</v>
      </c>
      <c r="E41" s="5">
        <v>34.847999999999999</v>
      </c>
      <c r="F41" s="5">
        <v>38.338000000000001</v>
      </c>
      <c r="G41" s="5">
        <v>41.033999999999999</v>
      </c>
      <c r="H41" s="5">
        <v>43.694000000000003</v>
      </c>
      <c r="I41" s="5">
        <v>46.36</v>
      </c>
    </row>
    <row r="42" spans="1:9" x14ac:dyDescent="0.25">
      <c r="A42" s="6"/>
      <c r="B42" s="10"/>
      <c r="C42" s="10"/>
      <c r="D42" s="10"/>
      <c r="E42" s="10"/>
      <c r="F42" s="10"/>
      <c r="G42" s="10"/>
      <c r="H42" s="10"/>
      <c r="I42" s="10"/>
    </row>
    <row r="43" spans="1:9" x14ac:dyDescent="0.25">
      <c r="A43" s="6" t="s">
        <v>25</v>
      </c>
      <c r="B43" s="6">
        <f>SUM(B38,B40,B41)</f>
        <v>59.768000000000001</v>
      </c>
      <c r="C43" s="6">
        <f>SUM(C38,C40,C41)</f>
        <v>70.652000000000001</v>
      </c>
      <c r="D43" s="6">
        <f>SUM(D38,D40,D41)</f>
        <v>81.475999999999999</v>
      </c>
      <c r="E43" s="6">
        <f>SUM(E38,E40,E41)</f>
        <v>91.575999999999993</v>
      </c>
      <c r="F43" s="6">
        <f>SUM(F38,F40,F41)</f>
        <v>101.44800000000001</v>
      </c>
      <c r="G43" s="6">
        <f>SUM(G38,G40,G41)</f>
        <v>109.38999999999999</v>
      </c>
      <c r="H43" s="6">
        <f>SUM(H38,H40,H41)</f>
        <v>117.072</v>
      </c>
      <c r="I43" s="6">
        <f>SUM(I38,I40,I41)</f>
        <v>124.93900000000001</v>
      </c>
    </row>
    <row r="44" spans="1:9" x14ac:dyDescent="0.25">
      <c r="A44" s="6" t="s">
        <v>31</v>
      </c>
      <c r="B44" s="10"/>
      <c r="C44" s="10"/>
      <c r="D44" s="10"/>
      <c r="E44" s="10"/>
      <c r="F44" s="10"/>
      <c r="G44" s="10"/>
      <c r="H44" s="10"/>
      <c r="I44" s="10"/>
    </row>
    <row r="45" spans="1:9" x14ac:dyDescent="0.25">
      <c r="A45" s="6"/>
      <c r="B45" s="10"/>
      <c r="C45" s="10"/>
      <c r="D45" s="10"/>
      <c r="E45" s="10"/>
      <c r="F45" s="10"/>
      <c r="G45" s="10"/>
      <c r="H45" s="10"/>
      <c r="I45" s="10"/>
    </row>
    <row r="46" spans="1:9" x14ac:dyDescent="0.25">
      <c r="A46" s="5" t="s">
        <v>32</v>
      </c>
      <c r="B46" s="5">
        <v>57.652000000000001</v>
      </c>
      <c r="C46" s="5">
        <v>62.994</v>
      </c>
      <c r="D46" s="5">
        <v>68.201999999999998</v>
      </c>
      <c r="E46" s="5">
        <v>71.600999999999999</v>
      </c>
      <c r="F46" s="5">
        <v>74.599000000000004</v>
      </c>
      <c r="G46" s="5">
        <v>76.596000000000004</v>
      </c>
      <c r="H46" s="5">
        <v>78.637</v>
      </c>
      <c r="I46" s="5">
        <v>80.730999999999995</v>
      </c>
    </row>
    <row r="47" spans="1:9" x14ac:dyDescent="0.25">
      <c r="A47" s="5" t="s">
        <v>33</v>
      </c>
      <c r="B47" s="5">
        <v>4.7220000000000004</v>
      </c>
      <c r="C47" s="5">
        <v>5.0549999999999997</v>
      </c>
      <c r="D47" s="5">
        <v>5.3869999999999996</v>
      </c>
      <c r="E47" s="5">
        <v>5.718</v>
      </c>
      <c r="F47" s="5">
        <v>6.032</v>
      </c>
      <c r="G47" s="5">
        <v>6.3630000000000004</v>
      </c>
      <c r="H47" s="5">
        <v>6.7130000000000001</v>
      </c>
      <c r="I47" s="5">
        <v>7.0819999999999999</v>
      </c>
    </row>
    <row r="48" spans="1:9" x14ac:dyDescent="0.25">
      <c r="A48" s="5" t="s">
        <v>34</v>
      </c>
      <c r="B48" s="5">
        <v>19.721</v>
      </c>
      <c r="C48" s="5">
        <v>22.315000000000001</v>
      </c>
      <c r="D48" s="5">
        <v>24.907</v>
      </c>
      <c r="E48" s="5">
        <v>29.202000000000002</v>
      </c>
      <c r="F48" s="5">
        <v>32.155000000000001</v>
      </c>
      <c r="G48" s="5">
        <v>35.408999999999999</v>
      </c>
      <c r="H48" s="5">
        <v>38.99</v>
      </c>
      <c r="I48" s="5">
        <v>42.932000000000002</v>
      </c>
    </row>
    <row r="49" spans="1:9" x14ac:dyDescent="0.25">
      <c r="A49" s="5" t="s">
        <v>35</v>
      </c>
      <c r="B49" s="5">
        <v>14.768000000000001</v>
      </c>
      <c r="C49" s="5">
        <v>16.786000000000001</v>
      </c>
      <c r="D49" s="5">
        <v>18.803000000000001</v>
      </c>
      <c r="E49" s="5">
        <v>20.818000000000001</v>
      </c>
      <c r="F49" s="5">
        <v>22.638999999999999</v>
      </c>
      <c r="G49" s="5">
        <v>24.452000000000002</v>
      </c>
      <c r="H49" s="5">
        <v>26.41</v>
      </c>
      <c r="I49" s="5">
        <v>28.524000000000001</v>
      </c>
    </row>
    <row r="50" spans="1:9" x14ac:dyDescent="0.25">
      <c r="A50" s="5"/>
      <c r="B50" s="5"/>
      <c r="C50" s="5"/>
      <c r="D50" s="5"/>
      <c r="E50" s="5"/>
      <c r="F50" s="5"/>
      <c r="G50" s="5"/>
      <c r="H50" s="5"/>
      <c r="I50" s="5"/>
    </row>
    <row r="51" spans="1:9" x14ac:dyDescent="0.25">
      <c r="A51" s="6" t="s">
        <v>36</v>
      </c>
      <c r="B51" s="6">
        <f>SUM(B46:B49)</f>
        <v>96.863</v>
      </c>
      <c r="C51" s="6">
        <f>SUM(C46:C49)</f>
        <v>107.15</v>
      </c>
      <c r="D51" s="6">
        <f>SUM(D46:D49)</f>
        <v>117.29899999999999</v>
      </c>
      <c r="E51" s="6">
        <f>SUM(E46:E49)</f>
        <v>127.339</v>
      </c>
      <c r="F51" s="6">
        <f>SUM(F46:F49)</f>
        <v>135.42500000000001</v>
      </c>
      <c r="G51" s="6">
        <f>SUM(G46:G49)</f>
        <v>142.82</v>
      </c>
      <c r="H51" s="6">
        <f>SUM(H46:H49)</f>
        <v>150.75</v>
      </c>
      <c r="I51" s="6">
        <f>SUM(I46:I49)</f>
        <v>159.26900000000001</v>
      </c>
    </row>
    <row r="52" spans="1:9" x14ac:dyDescent="0.25">
      <c r="A52" s="6" t="s">
        <v>37</v>
      </c>
      <c r="B52" s="6"/>
      <c r="C52" s="6"/>
      <c r="D52" s="6"/>
      <c r="E52" s="6"/>
      <c r="F52" s="6"/>
      <c r="G52" s="6"/>
      <c r="H52" s="6"/>
      <c r="I52" s="6"/>
    </row>
    <row r="53" spans="1:9" x14ac:dyDescent="0.25">
      <c r="A53" s="12"/>
      <c r="B53" s="6"/>
      <c r="C53" s="6"/>
      <c r="D53" s="6"/>
      <c r="E53" s="6"/>
      <c r="F53" s="6"/>
      <c r="G53" s="6"/>
      <c r="H53" s="6"/>
      <c r="I53" s="6"/>
    </row>
    <row r="54" spans="1:9" x14ac:dyDescent="0.25">
      <c r="A54" s="6" t="s">
        <v>38</v>
      </c>
      <c r="B54" s="6">
        <f>SUM(B5+B6+B14+B15+B16+B20+B21+B22+B23+B27)</f>
        <v>1240.8409999999999</v>
      </c>
      <c r="C54" s="6">
        <f>SUM(C5+C6+C14+C15+C16+C20+C21+C22+C23+C27)</f>
        <v>1324.508</v>
      </c>
      <c r="D54" s="6">
        <f>SUM(D5+D6+D14+D15+D16+D20+D21+D22+D23+D27)</f>
        <v>1444.271</v>
      </c>
      <c r="E54" s="6">
        <f>SUM(E5+E6+E14+E15+E16+E20+E21+E22+E23+E27)</f>
        <v>1606.3120000000001</v>
      </c>
      <c r="F54" s="6">
        <f>SUM(F5+F6+F14+F15+F16+F20+F21+F22+F23+F27)</f>
        <v>1734.421</v>
      </c>
      <c r="G54" s="6">
        <f>SUM(G5+G6+G14+G15+G16+G20+G21+G22+G23+G27)</f>
        <v>1829.5589999999997</v>
      </c>
      <c r="H54" s="6">
        <f>SUM(H5+H6+H14+H15+H16+H20+H21+H22+H23+H27)</f>
        <v>1920.538</v>
      </c>
      <c r="I54" s="6">
        <f>SUM(I5+I6+I14+I15+I16+I20+I21+I22+I23+I27)</f>
        <v>1999.3869999999999</v>
      </c>
    </row>
    <row r="55" spans="1:9" x14ac:dyDescent="0.25">
      <c r="A55" s="6"/>
      <c r="B55" s="6"/>
      <c r="C55" s="6"/>
      <c r="D55" s="6"/>
      <c r="E55" s="6"/>
      <c r="F55" s="6"/>
      <c r="G55" s="6"/>
      <c r="H55" s="6"/>
      <c r="I55" s="6"/>
    </row>
    <row r="56" spans="1:9" x14ac:dyDescent="0.25">
      <c r="A56" s="6" t="s">
        <v>39</v>
      </c>
      <c r="B56" s="6">
        <f>SUM(B10+B13+B24+B25+B26)</f>
        <v>1061.03</v>
      </c>
      <c r="C56" s="6">
        <f>SUM(C10+C13+C24+C25+C26)</f>
        <v>1104.1959999999999</v>
      </c>
      <c r="D56" s="6">
        <f>SUM(D10+D13+D24+D25+D26)</f>
        <v>1171.0929999999998</v>
      </c>
      <c r="E56" s="6">
        <f>SUM(E10+E13+E24+E25+E26)</f>
        <v>1243.1089999999999</v>
      </c>
      <c r="F56" s="6">
        <f>SUM(F10+F13+F24+F25+F26)</f>
        <v>1312.0989999999999</v>
      </c>
      <c r="G56" s="6">
        <f>SUM(G10+G13+G24+G25+G26)</f>
        <v>1384.597</v>
      </c>
      <c r="H56" s="6">
        <f>SUM(H10+H13+H24+H25+H26)</f>
        <v>1446.674</v>
      </c>
      <c r="I56" s="6">
        <f>SUM(I10+I13+I24+I25+I26)</f>
        <v>1504.8439999999998</v>
      </c>
    </row>
    <row r="57" spans="1:9" x14ac:dyDescent="0.25">
      <c r="A57" s="6"/>
      <c r="B57" s="6"/>
      <c r="C57" s="6"/>
      <c r="D57" s="6"/>
      <c r="E57" s="6"/>
      <c r="F57" s="6"/>
      <c r="G57" s="6"/>
      <c r="H57" s="6"/>
      <c r="I57" s="6"/>
    </row>
    <row r="58" spans="1:9" x14ac:dyDescent="0.25">
      <c r="A58" s="6" t="s">
        <v>40</v>
      </c>
      <c r="B58" s="6">
        <f>SUM(B4,B5,B6,B10,B13,B14,B15,B16,B20,B21,B22,B23,B24,B25,B26,B27)</f>
        <v>3052.116</v>
      </c>
      <c r="C58" s="6">
        <f>SUM(C4,C5,C6,C10,C13,C14,C15,C16,C20,C21,C22,C23,C24,C25,C26,C27)</f>
        <v>3214.666999999999</v>
      </c>
      <c r="D58" s="6">
        <f>SUM(D4,D5,D6,D10,D13,D14,D15,D16,D20,D21,D22,D23,D24,D25,D26,D27)</f>
        <v>3438.2750000000005</v>
      </c>
      <c r="E58" s="6">
        <f>SUM(E4,E5,E6,E10,E13,E14,E15,E16,E20,E21,E22,E23,E24,E25,E26,E27)</f>
        <v>3717.6769999999997</v>
      </c>
      <c r="F58" s="6">
        <f>SUM(F4,F5,F6,F10,F13,F14,F15,F16,F20,F21,F22,F23,F24,F25,F26,F27)</f>
        <v>3944.3920000000003</v>
      </c>
      <c r="G58" s="6">
        <f>SUM(G4,G5,G6,G10,G13,G14,G15,G16,G20,G21,G22,G23,G24,G25,G26,G27)</f>
        <v>4138.1440000000002</v>
      </c>
      <c r="H58" s="6">
        <f>SUM(H4,H5,H6,H10,H13,H14,H15,H16,H20,H21,H22,H23,H24,H25,H26,H27)</f>
        <v>4317.3160000000007</v>
      </c>
      <c r="I58" s="6">
        <f>SUM(I4,I5,I6,I10,I13,I14,I15,I16,I20,I21,I22,I23,I24,I25,I26,I27)</f>
        <v>4481.3940000000002</v>
      </c>
    </row>
    <row r="59" spans="1:9" x14ac:dyDescent="0.25">
      <c r="A59" s="6"/>
      <c r="B59" s="13"/>
      <c r="C59" s="13"/>
      <c r="D59" s="13"/>
      <c r="E59" s="13"/>
      <c r="F59" s="6"/>
      <c r="G59" s="6"/>
      <c r="H59" s="6"/>
      <c r="I59" s="6"/>
    </row>
    <row r="60" spans="1:9" x14ac:dyDescent="0.25">
      <c r="A60" s="6" t="s">
        <v>41</v>
      </c>
      <c r="B60" s="13">
        <f>SUM(B4,B5,B6,B10,B13,B14,B15,B16,B20,B21,B22,B23,B24,B25,B26,B27,B31,B32,B33,B38,B40,B41,B46,B47,B48,B49)</f>
        <v>3780.288</v>
      </c>
      <c r="C60" s="13">
        <f>SUM(C4,C5,C6,C10,C13,C14,C15,C16,C20,C21,C22,C23,C24,C25,C26,C27,C31,C32,C33,C38,C40,C41,C46,C47,C48,C49)</f>
        <v>4012.1179999999995</v>
      </c>
      <c r="D60" s="13">
        <f>SUM(D4,D5,D6,D10,D13,D14,D15,D16,D20,D21,D22,D23,D24,D25,D26,D27,D31,D32,D33,D38,D40,D41,D46,D47,D48,D49)</f>
        <v>4300.6320000000014</v>
      </c>
      <c r="E60" s="13">
        <f>SUM(E4,E5,E6,E10,E13,E14,E15,E16,E20,E21,E22,E23,E24,E25,E26,E27,E31,E32,E33,E38,E40,E41,E46,E47,E48,E49)</f>
        <v>4640.4669999999996</v>
      </c>
      <c r="F60" s="13">
        <f>SUM(F4,F5,F6,F10,F13,F14,F15,F16,F20,F21,F22,F23,F24,F25,F26,F27,F31,F32,F33,F38,F40,F41,F46,F47,F48,F49)</f>
        <v>4921.0929999999998</v>
      </c>
      <c r="G60" s="13">
        <f>SUM(G4,G5,G6,G10,G13,G14,G15,G16,G20,G21,G22,G23,G24,G25,G26,G27,G31,G32,G33,G38,G40,G41,G46,G47,G48,G49)</f>
        <v>5159.6740000000009</v>
      </c>
      <c r="H60" s="13">
        <f>SUM(H4,H5,H6,H10,H13,H14,H15,H16,H20,H21,H22,H23,H24,H25,H26,H27,H31,H32,H33,H38,H40,H41,H46,H47,H48,H49)</f>
        <v>5374.4960000000001</v>
      </c>
      <c r="I60" s="13">
        <f>SUM(I4,I5,I6,I10,I13,I14,I15,I16,I20,I21,I22,I23,I24,I25,I26,I27,I31,I32,I33,I38,I40,I41,I46,I47,I48,I49)</f>
        <v>5560.2619999999997</v>
      </c>
    </row>
    <row r="61" spans="1:9" x14ac:dyDescent="0.25">
      <c r="A61" s="14"/>
      <c r="B61" s="14"/>
      <c r="C61" s="13"/>
      <c r="D61" s="13"/>
      <c r="E61" s="13"/>
      <c r="F61" s="13"/>
      <c r="G61" s="13"/>
      <c r="H61" s="13"/>
      <c r="I61" s="13"/>
    </row>
    <row r="62" spans="1:9" x14ac:dyDescent="0.25">
      <c r="A62" s="15" t="s">
        <v>42</v>
      </c>
      <c r="B62" s="15"/>
      <c r="C62" s="15"/>
      <c r="D62" s="15"/>
      <c r="E62" s="15"/>
      <c r="F62" s="15"/>
      <c r="G62" s="15"/>
      <c r="H62" s="15"/>
      <c r="I62" s="15"/>
    </row>
    <row r="63" spans="1:9" x14ac:dyDescent="0.25">
      <c r="A63" s="15" t="s">
        <v>43</v>
      </c>
      <c r="B63" s="15"/>
      <c r="C63" s="15"/>
      <c r="D63" s="15"/>
      <c r="E63" s="15"/>
      <c r="F63" s="15"/>
      <c r="G63" s="15"/>
      <c r="H63" s="15"/>
      <c r="I63" s="15"/>
    </row>
    <row r="64" spans="1:9" x14ac:dyDescent="0.25">
      <c r="A64" s="15" t="s">
        <v>44</v>
      </c>
      <c r="B64" s="15"/>
      <c r="C64" s="15"/>
      <c r="D64" s="15"/>
      <c r="E64" s="15"/>
      <c r="F64" s="15"/>
      <c r="G64" s="15"/>
      <c r="H64" s="15"/>
      <c r="I64" s="15"/>
    </row>
    <row r="65" spans="1:9" x14ac:dyDescent="0.25">
      <c r="A65" s="15" t="s">
        <v>45</v>
      </c>
      <c r="B65" s="15"/>
      <c r="C65" s="15"/>
      <c r="D65" s="15"/>
      <c r="E65" s="15"/>
      <c r="F65" s="15"/>
      <c r="G65" s="15"/>
      <c r="H65" s="15"/>
      <c r="I65" s="15"/>
    </row>
    <row r="66" spans="1:9" x14ac:dyDescent="0.25">
      <c r="A66" s="15" t="s">
        <v>46</v>
      </c>
      <c r="B66" s="15"/>
      <c r="C66" s="15"/>
      <c r="D66" s="15"/>
      <c r="E66" s="15"/>
      <c r="F66" s="15"/>
      <c r="G66" s="15"/>
      <c r="H66" s="15"/>
      <c r="I66" s="15"/>
    </row>
    <row r="67" spans="1:9" x14ac:dyDescent="0.25">
      <c r="A67" s="15" t="s">
        <v>47</v>
      </c>
      <c r="B67" s="15"/>
      <c r="C67" s="15"/>
      <c r="D67" s="15"/>
      <c r="E67" s="15"/>
      <c r="F67" s="15"/>
      <c r="G67" s="15"/>
      <c r="H67" s="15"/>
      <c r="I67" s="15"/>
    </row>
    <row r="68" spans="1:9" x14ac:dyDescent="0.25">
      <c r="A68" s="15" t="s">
        <v>48</v>
      </c>
      <c r="B68" s="15"/>
      <c r="C68" s="15"/>
      <c r="D68" s="15"/>
      <c r="E68" s="15"/>
      <c r="F68" s="15"/>
      <c r="G68" s="15"/>
      <c r="H68" s="15"/>
      <c r="I68" s="15"/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workbookViewId="0">
      <selection activeCell="C23" sqref="C23"/>
    </sheetView>
  </sheetViews>
  <sheetFormatPr defaultRowHeight="15" x14ac:dyDescent="0.25"/>
  <cols>
    <col min="1" max="1" width="27.140625" customWidth="1"/>
  </cols>
  <sheetData>
    <row r="1" spans="1:9" x14ac:dyDescent="0.25">
      <c r="D1" s="23" t="s">
        <v>80</v>
      </c>
      <c r="E1" s="22"/>
    </row>
    <row r="2" spans="1:9" x14ac:dyDescent="0.25">
      <c r="A2" s="1" t="s">
        <v>0</v>
      </c>
      <c r="B2" s="24">
        <v>2005</v>
      </c>
      <c r="C2" s="24">
        <v>2010</v>
      </c>
      <c r="D2" s="24">
        <v>2015</v>
      </c>
      <c r="E2" s="24">
        <v>2020</v>
      </c>
      <c r="F2" s="2">
        <v>2025</v>
      </c>
      <c r="G2" s="2">
        <v>2030</v>
      </c>
      <c r="H2" s="2">
        <v>2035</v>
      </c>
      <c r="I2" s="2">
        <v>2040</v>
      </c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x14ac:dyDescent="0.25">
      <c r="A4" s="16" t="s">
        <v>1</v>
      </c>
      <c r="B4" s="4">
        <v>582.04899999999998</v>
      </c>
      <c r="C4" s="4">
        <v>605.51300000000003</v>
      </c>
      <c r="D4" s="4">
        <v>651.52599999999995</v>
      </c>
      <c r="E4" s="4">
        <v>669.79</v>
      </c>
      <c r="F4" s="4">
        <v>693.82500000000005</v>
      </c>
      <c r="G4" s="4">
        <v>711.89</v>
      </c>
      <c r="H4" s="4">
        <v>730.36300000000006</v>
      </c>
      <c r="I4" s="4">
        <v>760.53800000000001</v>
      </c>
    </row>
    <row r="5" spans="1:9" x14ac:dyDescent="0.25">
      <c r="A5" s="16" t="s">
        <v>49</v>
      </c>
      <c r="B5" s="5">
        <v>199.18899999999999</v>
      </c>
      <c r="C5" s="5">
        <v>212.31800000000001</v>
      </c>
      <c r="D5" s="5">
        <v>224.816</v>
      </c>
      <c r="E5" s="5">
        <v>235.54400000000001</v>
      </c>
      <c r="F5" s="5">
        <v>241.39400000000001</v>
      </c>
      <c r="G5" s="5">
        <v>247.27500000000001</v>
      </c>
      <c r="H5" s="5">
        <v>249.566</v>
      </c>
      <c r="I5" s="5">
        <v>251.96899999999999</v>
      </c>
    </row>
    <row r="6" spans="1:9" x14ac:dyDescent="0.25">
      <c r="A6" s="16" t="s">
        <v>3</v>
      </c>
      <c r="B6" s="5">
        <v>135.85300000000001</v>
      </c>
      <c r="C6" s="5">
        <v>145.01</v>
      </c>
      <c r="D6" s="5">
        <v>149.07599999999999</v>
      </c>
      <c r="E6" s="5">
        <v>158.46299999999999</v>
      </c>
      <c r="F6" s="5">
        <v>166.91800000000001</v>
      </c>
      <c r="G6" s="5">
        <v>173.33</v>
      </c>
      <c r="H6" s="5">
        <v>180.86199999999999</v>
      </c>
      <c r="I6" s="5">
        <v>188.28700000000001</v>
      </c>
    </row>
    <row r="7" spans="1:9" x14ac:dyDescent="0.25">
      <c r="A7" s="3"/>
      <c r="B7" s="5"/>
      <c r="C7" s="5"/>
      <c r="D7" s="5"/>
      <c r="E7" s="5"/>
      <c r="F7" s="5"/>
      <c r="G7" s="5"/>
      <c r="H7" s="5"/>
      <c r="I7" s="5"/>
    </row>
    <row r="8" spans="1:9" x14ac:dyDescent="0.25">
      <c r="A8" s="14" t="s">
        <v>50</v>
      </c>
      <c r="B8" s="6">
        <f t="shared" ref="B8:I8" si="0">SUM(B4:B6)</f>
        <v>917.09099999999989</v>
      </c>
      <c r="C8" s="6">
        <f t="shared" si="0"/>
        <v>962.84100000000001</v>
      </c>
      <c r="D8" s="6">
        <f t="shared" si="0"/>
        <v>1025.4179999999999</v>
      </c>
      <c r="E8" s="6">
        <f t="shared" si="0"/>
        <v>1063.797</v>
      </c>
      <c r="F8" s="6">
        <f t="shared" si="0"/>
        <v>1102.1370000000002</v>
      </c>
      <c r="G8" s="6">
        <f t="shared" si="0"/>
        <v>1132.4949999999999</v>
      </c>
      <c r="H8" s="6">
        <f t="shared" si="0"/>
        <v>1160.7910000000002</v>
      </c>
      <c r="I8" s="6">
        <f t="shared" si="0"/>
        <v>1200.7940000000001</v>
      </c>
    </row>
    <row r="9" spans="1:9" x14ac:dyDescent="0.25">
      <c r="A9" s="3"/>
      <c r="B9" s="5"/>
      <c r="C9" s="5"/>
      <c r="D9" s="5"/>
      <c r="E9" s="5"/>
      <c r="F9" s="5"/>
      <c r="G9" s="5"/>
      <c r="H9" s="5"/>
      <c r="I9" s="5"/>
    </row>
    <row r="10" spans="1:9" x14ac:dyDescent="0.25">
      <c r="A10" s="16" t="s">
        <v>5</v>
      </c>
      <c r="B10" s="4">
        <v>929.09699999999998</v>
      </c>
      <c r="C10" s="4">
        <v>979.99599999999998</v>
      </c>
      <c r="D10" s="4">
        <v>1016.996</v>
      </c>
      <c r="E10" s="4">
        <v>1064.9949999999999</v>
      </c>
      <c r="F10" s="4">
        <v>1108.9970000000001</v>
      </c>
      <c r="G10" s="4">
        <v>1151.9970000000001</v>
      </c>
      <c r="H10" s="4">
        <v>1181.9970000000001</v>
      </c>
      <c r="I10" s="4">
        <v>1198.9970000000001</v>
      </c>
    </row>
    <row r="11" spans="1:9" x14ac:dyDescent="0.25">
      <c r="A11" s="3" t="s">
        <v>51</v>
      </c>
      <c r="B11" s="5">
        <v>59.618000000000002</v>
      </c>
      <c r="C11" s="5">
        <v>62.475999999999999</v>
      </c>
      <c r="D11" s="5">
        <v>67.340999999999994</v>
      </c>
      <c r="E11" s="5">
        <v>71.846999999999994</v>
      </c>
      <c r="F11" s="7">
        <v>74.503</v>
      </c>
      <c r="G11" s="7">
        <v>77.644000000000005</v>
      </c>
      <c r="H11" s="7">
        <v>80.786000000000001</v>
      </c>
      <c r="I11" s="7">
        <v>83.929000000000002</v>
      </c>
    </row>
    <row r="12" spans="1:9" x14ac:dyDescent="0.25">
      <c r="A12" s="3" t="s">
        <v>7</v>
      </c>
      <c r="B12" s="5">
        <v>57.161999999999999</v>
      </c>
      <c r="C12" s="5">
        <v>58.311</v>
      </c>
      <c r="D12" s="5">
        <v>62.027000000000001</v>
      </c>
      <c r="E12" s="5">
        <v>67.177000000000007</v>
      </c>
      <c r="F12" s="7">
        <v>72.088999999999999</v>
      </c>
      <c r="G12" s="7">
        <v>76.662999999999997</v>
      </c>
      <c r="H12" s="7">
        <v>81.036000000000001</v>
      </c>
      <c r="I12" s="7">
        <v>84.613</v>
      </c>
    </row>
    <row r="13" spans="1:9" x14ac:dyDescent="0.25">
      <c r="A13" s="3" t="s">
        <v>52</v>
      </c>
      <c r="B13" s="5">
        <v>835.70500000000004</v>
      </c>
      <c r="C13" s="5">
        <v>846.17100000000005</v>
      </c>
      <c r="D13" s="5">
        <v>873.10299999999995</v>
      </c>
      <c r="E13" s="5">
        <v>895.74199999999996</v>
      </c>
      <c r="F13" s="5">
        <v>913.40200000000004</v>
      </c>
      <c r="G13" s="5">
        <v>928.28099999999995</v>
      </c>
      <c r="H13" s="5">
        <v>939.90800000000002</v>
      </c>
      <c r="I13" s="5">
        <v>950.11900000000003</v>
      </c>
    </row>
    <row r="14" spans="1:9" x14ac:dyDescent="0.25">
      <c r="A14" s="16" t="s">
        <v>53</v>
      </c>
      <c r="B14" s="4">
        <v>1033.643</v>
      </c>
      <c r="C14" s="4">
        <v>1056.414</v>
      </c>
      <c r="D14" s="4">
        <v>1094.1289999999999</v>
      </c>
      <c r="E14" s="4">
        <v>1147.1610000000001</v>
      </c>
      <c r="F14" s="4">
        <v>1195.1369999999999</v>
      </c>
      <c r="G14" s="4">
        <v>1232.1869999999999</v>
      </c>
      <c r="H14" s="4">
        <v>1263.4179999999999</v>
      </c>
      <c r="I14" s="4">
        <v>1281.2629999999999</v>
      </c>
    </row>
    <row r="15" spans="1:9" x14ac:dyDescent="0.25">
      <c r="A15" s="16" t="s">
        <v>10</v>
      </c>
      <c r="B15" s="4">
        <v>22.422999999999998</v>
      </c>
      <c r="C15" s="4">
        <v>23.850999999999999</v>
      </c>
      <c r="D15" s="4">
        <v>25.555</v>
      </c>
      <c r="E15" s="4">
        <v>26.879000000000001</v>
      </c>
      <c r="F15" s="4">
        <v>27.167000000000002</v>
      </c>
      <c r="G15" s="4">
        <v>27.533000000000001</v>
      </c>
      <c r="H15" s="4">
        <v>28.343</v>
      </c>
      <c r="I15" s="4">
        <v>29.154</v>
      </c>
    </row>
    <row r="16" spans="1:9" x14ac:dyDescent="0.25">
      <c r="A16" s="16" t="s">
        <v>11</v>
      </c>
      <c r="B16" s="4">
        <v>10.6</v>
      </c>
      <c r="C16" s="4">
        <v>11.301</v>
      </c>
      <c r="D16" s="4">
        <v>12.901</v>
      </c>
      <c r="E16" s="4">
        <v>13.898999999999999</v>
      </c>
      <c r="F16" s="4">
        <v>14.7</v>
      </c>
      <c r="G16" s="4">
        <v>15.1</v>
      </c>
      <c r="H16" s="4">
        <v>15.5</v>
      </c>
      <c r="I16" s="4">
        <v>15.7</v>
      </c>
    </row>
    <row r="17" spans="1:9" x14ac:dyDescent="0.25">
      <c r="A17" s="17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14" t="s">
        <v>12</v>
      </c>
      <c r="B18" s="6">
        <f>SUM(B10,B13,B14,B15,B16)</f>
        <v>2831.4679999999998</v>
      </c>
      <c r="C18" s="6">
        <f t="shared" ref="C18:I18" si="1">SUM(C10,C13,C14,C15,C16)</f>
        <v>2917.7330000000002</v>
      </c>
      <c r="D18" s="6">
        <f t="shared" si="1"/>
        <v>3022.6839999999997</v>
      </c>
      <c r="E18" s="6">
        <f t="shared" si="1"/>
        <v>3148.6759999999999</v>
      </c>
      <c r="F18" s="6">
        <f t="shared" si="1"/>
        <v>3259.4029999999998</v>
      </c>
      <c r="G18" s="6">
        <f t="shared" si="1"/>
        <v>3355.098</v>
      </c>
      <c r="H18" s="6">
        <f t="shared" si="1"/>
        <v>3429.1660000000002</v>
      </c>
      <c r="I18" s="6">
        <f t="shared" si="1"/>
        <v>3475.2329999999997</v>
      </c>
    </row>
    <row r="19" spans="1:9" x14ac:dyDescent="0.25">
      <c r="A19" s="3"/>
      <c r="B19" s="5"/>
      <c r="C19" s="5"/>
      <c r="D19" s="5"/>
      <c r="E19" s="5"/>
      <c r="F19" s="5"/>
      <c r="G19" s="5"/>
      <c r="H19" s="5"/>
      <c r="I19" s="5"/>
    </row>
    <row r="20" spans="1:9" x14ac:dyDescent="0.25">
      <c r="A20" s="3" t="s">
        <v>13</v>
      </c>
      <c r="B20" s="5">
        <v>247.333</v>
      </c>
      <c r="C20" s="5">
        <v>290.00200000000001</v>
      </c>
      <c r="D20" s="5">
        <v>318.67500000000001</v>
      </c>
      <c r="E20" s="5">
        <v>357.678</v>
      </c>
      <c r="F20" s="5">
        <v>397.11399999999998</v>
      </c>
      <c r="G20" s="5">
        <v>418.952</v>
      </c>
      <c r="H20" s="5">
        <v>431.17899999999997</v>
      </c>
      <c r="I20" s="5">
        <v>439.70699999999999</v>
      </c>
    </row>
    <row r="21" spans="1:9" x14ac:dyDescent="0.25">
      <c r="A21" s="16" t="s">
        <v>14</v>
      </c>
      <c r="B21" s="4">
        <v>354.822</v>
      </c>
      <c r="C21" s="4">
        <v>396.52499999999998</v>
      </c>
      <c r="D21" s="4">
        <v>443.55399999999997</v>
      </c>
      <c r="E21" s="4">
        <v>479.43599999999998</v>
      </c>
      <c r="F21" s="4">
        <v>510.15499999999997</v>
      </c>
      <c r="G21" s="4">
        <v>535.62800000000004</v>
      </c>
      <c r="H21" s="4">
        <v>556.20399999999995</v>
      </c>
      <c r="I21" s="4">
        <v>572.50300000000004</v>
      </c>
    </row>
    <row r="22" spans="1:9" x14ac:dyDescent="0.25">
      <c r="A22" s="3" t="s">
        <v>15</v>
      </c>
      <c r="B22" s="4">
        <v>37.625999999999998</v>
      </c>
      <c r="C22" s="4">
        <v>40.363999999999997</v>
      </c>
      <c r="D22" s="4">
        <v>41.756</v>
      </c>
      <c r="E22" s="4">
        <v>43.343000000000004</v>
      </c>
      <c r="F22" s="4">
        <v>44.93</v>
      </c>
      <c r="G22" s="4">
        <v>46.517000000000003</v>
      </c>
      <c r="H22" s="4">
        <v>48.103999999999999</v>
      </c>
      <c r="I22" s="4">
        <v>49.691000000000003</v>
      </c>
    </row>
    <row r="23" spans="1:9" x14ac:dyDescent="0.25">
      <c r="A23" s="3" t="s">
        <v>16</v>
      </c>
      <c r="B23" s="4">
        <v>12.85</v>
      </c>
      <c r="C23" s="4">
        <v>14.962999999999999</v>
      </c>
      <c r="D23" s="4">
        <v>15.75</v>
      </c>
      <c r="E23" s="4">
        <v>16.538</v>
      </c>
      <c r="F23" s="4">
        <v>16.7</v>
      </c>
      <c r="G23" s="4">
        <v>16.800999999999998</v>
      </c>
      <c r="H23" s="4">
        <v>16.901</v>
      </c>
      <c r="I23" s="4">
        <v>17.003</v>
      </c>
    </row>
    <row r="24" spans="1:9" x14ac:dyDescent="0.25">
      <c r="A24" s="16" t="s">
        <v>17</v>
      </c>
      <c r="B24" s="5">
        <v>86.450999999999993</v>
      </c>
      <c r="C24" s="5">
        <v>91.748000000000005</v>
      </c>
      <c r="D24" s="5">
        <v>96.5</v>
      </c>
      <c r="E24" s="5">
        <v>100.45</v>
      </c>
      <c r="F24" s="5">
        <v>103.253</v>
      </c>
      <c r="G24" s="5">
        <v>105.099</v>
      </c>
      <c r="H24" s="5">
        <v>106.98</v>
      </c>
      <c r="I24" s="5">
        <v>108.88200000000001</v>
      </c>
    </row>
    <row r="25" spans="1:9" x14ac:dyDescent="0.25">
      <c r="A25" s="16" t="s">
        <v>18</v>
      </c>
      <c r="B25" s="5">
        <v>136.363</v>
      </c>
      <c r="C25" s="5">
        <v>144.59399999999999</v>
      </c>
      <c r="D25" s="5">
        <v>160.09800000000001</v>
      </c>
      <c r="E25" s="5">
        <v>175.953</v>
      </c>
      <c r="F25" s="5">
        <v>191.47499999999999</v>
      </c>
      <c r="G25" s="5">
        <v>202.55199999999999</v>
      </c>
      <c r="H25" s="5">
        <v>213.65100000000001</v>
      </c>
      <c r="I25" s="5">
        <v>224.87100000000001</v>
      </c>
    </row>
    <row r="26" spans="1:9" x14ac:dyDescent="0.25">
      <c r="A26" s="3" t="s">
        <v>19</v>
      </c>
      <c r="B26" s="5">
        <v>220.876</v>
      </c>
      <c r="C26" s="5">
        <v>243.221</v>
      </c>
      <c r="D26" s="5">
        <v>265.56599999999997</v>
      </c>
      <c r="E26" s="5">
        <v>287.91300000000001</v>
      </c>
      <c r="F26" s="5">
        <v>311.07100000000003</v>
      </c>
      <c r="G26" s="5">
        <v>340.03</v>
      </c>
      <c r="H26" s="5">
        <v>371.71899999999999</v>
      </c>
      <c r="I26" s="5">
        <v>406.40100000000001</v>
      </c>
    </row>
    <row r="27" spans="1:9" x14ac:dyDescent="0.25">
      <c r="A27" s="16" t="s">
        <v>54</v>
      </c>
      <c r="B27" s="4">
        <v>108.125</v>
      </c>
      <c r="C27" s="4">
        <v>132.18299999999999</v>
      </c>
      <c r="D27" s="4">
        <v>156.23699999999999</v>
      </c>
      <c r="E27" s="4">
        <v>177.02500000000001</v>
      </c>
      <c r="F27" s="4">
        <v>197.72499999999999</v>
      </c>
      <c r="G27" s="4">
        <v>218.017</v>
      </c>
      <c r="H27" s="4">
        <v>238.20699999999999</v>
      </c>
      <c r="I27" s="4">
        <v>258.49900000000002</v>
      </c>
    </row>
    <row r="28" spans="1:9" x14ac:dyDescent="0.25">
      <c r="A28" s="3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14" t="s">
        <v>55</v>
      </c>
      <c r="B29" s="6">
        <f t="shared" ref="B29:I29" si="2">SUM(B20:B27)</f>
        <v>1204.4459999999999</v>
      </c>
      <c r="C29" s="6">
        <f t="shared" si="2"/>
        <v>1353.6000000000001</v>
      </c>
      <c r="D29" s="6">
        <f t="shared" si="2"/>
        <v>1498.1360000000002</v>
      </c>
      <c r="E29" s="6">
        <f t="shared" si="2"/>
        <v>1638.3360000000002</v>
      </c>
      <c r="F29" s="6">
        <f t="shared" si="2"/>
        <v>1772.4229999999998</v>
      </c>
      <c r="G29" s="6">
        <f t="shared" si="2"/>
        <v>1883.596</v>
      </c>
      <c r="H29" s="6">
        <f t="shared" si="2"/>
        <v>1982.9450000000002</v>
      </c>
      <c r="I29" s="6">
        <f t="shared" si="2"/>
        <v>2077.5570000000002</v>
      </c>
    </row>
    <row r="30" spans="1:9" x14ac:dyDescent="0.25">
      <c r="A30" s="14"/>
      <c r="B30" s="6"/>
      <c r="C30" s="6"/>
      <c r="D30" s="6"/>
      <c r="E30" s="6"/>
      <c r="F30" s="6"/>
      <c r="G30" s="6"/>
      <c r="H30" s="6"/>
      <c r="I30" s="6"/>
    </row>
    <row r="31" spans="1:9" x14ac:dyDescent="0.25">
      <c r="A31" s="3" t="s">
        <v>22</v>
      </c>
      <c r="B31" s="5">
        <v>513.5</v>
      </c>
      <c r="C31" s="5">
        <v>532.58199999999999</v>
      </c>
      <c r="D31" s="5">
        <v>546.30399999999997</v>
      </c>
      <c r="E31" s="5">
        <v>556.35199999999998</v>
      </c>
      <c r="F31" s="5">
        <v>565.35900000000004</v>
      </c>
      <c r="G31" s="5">
        <v>574.02</v>
      </c>
      <c r="H31" s="5">
        <v>581.36400000000003</v>
      </c>
      <c r="I31" s="5">
        <v>581.36400000000003</v>
      </c>
    </row>
    <row r="32" spans="1:9" x14ac:dyDescent="0.25">
      <c r="A32" s="3" t="s">
        <v>23</v>
      </c>
      <c r="B32" s="5">
        <v>169.22900000000001</v>
      </c>
      <c r="C32" s="5">
        <v>175.51599999999999</v>
      </c>
      <c r="D32" s="5">
        <v>183.60300000000001</v>
      </c>
      <c r="E32" s="5">
        <v>192.25299999999999</v>
      </c>
      <c r="F32" s="5">
        <v>199.96100000000001</v>
      </c>
      <c r="G32" s="5">
        <v>207.31399999999999</v>
      </c>
      <c r="H32" s="5">
        <v>213.52799999999999</v>
      </c>
      <c r="I32" s="5">
        <v>220.066</v>
      </c>
    </row>
    <row r="33" spans="1:9" x14ac:dyDescent="0.25">
      <c r="A33" s="3" t="s">
        <v>24</v>
      </c>
      <c r="B33" s="5">
        <v>272.00799999999998</v>
      </c>
      <c r="C33" s="5">
        <v>285.93599999999998</v>
      </c>
      <c r="D33" s="5">
        <v>300.33699999999999</v>
      </c>
      <c r="E33" s="5">
        <v>311.666</v>
      </c>
      <c r="F33" s="5">
        <v>317.92899999999997</v>
      </c>
      <c r="G33" s="5">
        <v>324.11900000000003</v>
      </c>
      <c r="H33" s="5">
        <v>328.46499999999997</v>
      </c>
      <c r="I33" s="5">
        <v>328.46499999999997</v>
      </c>
    </row>
    <row r="34" spans="1:9" x14ac:dyDescent="0.25">
      <c r="A34" s="14"/>
      <c r="B34" s="6"/>
      <c r="C34" s="6"/>
      <c r="D34" s="6"/>
      <c r="E34" s="6"/>
      <c r="F34" s="6"/>
      <c r="G34" s="6"/>
      <c r="H34" s="6"/>
      <c r="I34" s="6"/>
    </row>
    <row r="35" spans="1:9" x14ac:dyDescent="0.25">
      <c r="A35" s="14" t="s">
        <v>25</v>
      </c>
      <c r="B35" s="12">
        <f t="shared" ref="B35:I35" si="3">SUM(B31:B33)</f>
        <v>954.73700000000008</v>
      </c>
      <c r="C35" s="12">
        <f t="shared" si="3"/>
        <v>994.03399999999988</v>
      </c>
      <c r="D35" s="12">
        <f t="shared" si="3"/>
        <v>1030.2439999999999</v>
      </c>
      <c r="E35" s="12">
        <f t="shared" si="3"/>
        <v>1060.271</v>
      </c>
      <c r="F35" s="12">
        <f t="shared" si="3"/>
        <v>1083.249</v>
      </c>
      <c r="G35" s="12">
        <f t="shared" si="3"/>
        <v>1105.453</v>
      </c>
      <c r="H35" s="12">
        <f t="shared" si="3"/>
        <v>1123.357</v>
      </c>
      <c r="I35" s="12">
        <f t="shared" si="3"/>
        <v>1129.895</v>
      </c>
    </row>
    <row r="36" spans="1:9" x14ac:dyDescent="0.25">
      <c r="A36" s="14" t="s">
        <v>26</v>
      </c>
      <c r="B36" s="6"/>
      <c r="C36" s="6"/>
      <c r="D36" s="6"/>
      <c r="E36" s="6"/>
      <c r="F36" s="6"/>
      <c r="G36" s="6"/>
      <c r="H36" s="6"/>
      <c r="I36" s="6"/>
    </row>
    <row r="37" spans="1:9" x14ac:dyDescent="0.25">
      <c r="A37" s="14"/>
      <c r="B37" s="6"/>
      <c r="C37" s="6"/>
      <c r="D37" s="6"/>
      <c r="E37" s="6"/>
      <c r="F37" s="6"/>
      <c r="G37" s="6"/>
      <c r="H37" s="6"/>
      <c r="I37" s="6"/>
    </row>
    <row r="38" spans="1:9" x14ac:dyDescent="0.25">
      <c r="A38" s="3" t="s">
        <v>27</v>
      </c>
      <c r="B38" s="5">
        <v>21.486000000000001</v>
      </c>
      <c r="C38" s="5">
        <v>24.170999999999999</v>
      </c>
      <c r="D38" s="5">
        <v>26.847999999999999</v>
      </c>
      <c r="E38" s="5">
        <v>30.323</v>
      </c>
      <c r="F38" s="5">
        <v>33.758000000000003</v>
      </c>
      <c r="G38" s="5">
        <v>37.274999999999999</v>
      </c>
      <c r="H38" s="5">
        <v>40.747999999999998</v>
      </c>
      <c r="I38" s="5">
        <v>44.265000000000001</v>
      </c>
    </row>
    <row r="39" spans="1:9" x14ac:dyDescent="0.25">
      <c r="A39" s="3" t="s">
        <v>28</v>
      </c>
      <c r="B39" s="5">
        <v>113.751</v>
      </c>
      <c r="C39" s="5">
        <v>134.268</v>
      </c>
      <c r="D39" s="5">
        <v>154.78299999999999</v>
      </c>
      <c r="E39" s="5">
        <v>175.762</v>
      </c>
      <c r="F39" s="5">
        <v>196.59700000000001</v>
      </c>
      <c r="G39" s="5">
        <v>216.821</v>
      </c>
      <c r="H39" s="5">
        <v>236.89400000000001</v>
      </c>
      <c r="I39" s="5">
        <v>257.11799999999999</v>
      </c>
    </row>
    <row r="40" spans="1:9" x14ac:dyDescent="0.25">
      <c r="A40" s="18" t="s">
        <v>29</v>
      </c>
      <c r="B40" s="5">
        <v>88.861999999999995</v>
      </c>
      <c r="C40" s="5">
        <v>105.124</v>
      </c>
      <c r="D40" s="5">
        <v>121.378</v>
      </c>
      <c r="E40" s="5">
        <v>136.404</v>
      </c>
      <c r="F40" s="5">
        <v>151.352</v>
      </c>
      <c r="G40" s="5">
        <v>165.221</v>
      </c>
      <c r="H40" s="5">
        <v>179.011</v>
      </c>
      <c r="I40" s="5">
        <v>192.88</v>
      </c>
    </row>
    <row r="41" spans="1:9" x14ac:dyDescent="0.25">
      <c r="A41" s="3" t="s">
        <v>30</v>
      </c>
      <c r="B41" s="5">
        <v>22.638000000000002</v>
      </c>
      <c r="C41" s="5">
        <v>23.193000000000001</v>
      </c>
      <c r="D41" s="5">
        <v>23.742999999999999</v>
      </c>
      <c r="E41" s="5">
        <v>25.292999999999999</v>
      </c>
      <c r="F41" s="5">
        <v>26.817</v>
      </c>
      <c r="G41" s="5">
        <v>28.346</v>
      </c>
      <c r="H41" s="5">
        <v>29.853000000000002</v>
      </c>
      <c r="I41" s="5">
        <v>31.382000000000001</v>
      </c>
    </row>
    <row r="42" spans="1:9" x14ac:dyDescent="0.25">
      <c r="A42" s="14"/>
      <c r="B42" s="6"/>
      <c r="C42" s="6"/>
      <c r="D42" s="6"/>
      <c r="E42" s="6"/>
      <c r="F42" s="6"/>
      <c r="G42" s="6"/>
      <c r="H42" s="6"/>
      <c r="I42" s="6"/>
    </row>
    <row r="43" spans="1:9" x14ac:dyDescent="0.25">
      <c r="A43" s="14" t="s">
        <v>25</v>
      </c>
      <c r="B43" s="12">
        <f t="shared" ref="B43:I43" si="4">SUM(B38,B40,B41)</f>
        <v>132.98599999999999</v>
      </c>
      <c r="C43" s="12">
        <f t="shared" si="4"/>
        <v>152.488</v>
      </c>
      <c r="D43" s="12">
        <f t="shared" si="4"/>
        <v>171.96899999999999</v>
      </c>
      <c r="E43" s="12">
        <f t="shared" si="4"/>
        <v>192.02</v>
      </c>
      <c r="F43" s="12">
        <f t="shared" si="4"/>
        <v>211.92700000000002</v>
      </c>
      <c r="G43" s="12">
        <f t="shared" si="4"/>
        <v>230.84200000000001</v>
      </c>
      <c r="H43" s="12">
        <f t="shared" si="4"/>
        <v>249.61199999999999</v>
      </c>
      <c r="I43" s="12">
        <f t="shared" si="4"/>
        <v>268.52699999999999</v>
      </c>
    </row>
    <row r="44" spans="1:9" x14ac:dyDescent="0.25">
      <c r="A44" s="14" t="s">
        <v>31</v>
      </c>
      <c r="B44" s="6"/>
      <c r="C44" s="6"/>
      <c r="D44" s="6"/>
      <c r="E44" s="6"/>
      <c r="F44" s="6"/>
      <c r="G44" s="6"/>
      <c r="H44" s="6"/>
      <c r="I44" s="6"/>
    </row>
    <row r="45" spans="1:9" x14ac:dyDescent="0.25">
      <c r="A45" s="14"/>
      <c r="B45" s="6"/>
      <c r="C45" s="6"/>
      <c r="D45" s="6"/>
      <c r="E45" s="6"/>
      <c r="F45" s="6"/>
      <c r="G45" s="6"/>
      <c r="H45" s="6"/>
      <c r="I45" s="6"/>
    </row>
    <row r="46" spans="1:9" x14ac:dyDescent="0.25">
      <c r="A46" s="3" t="s">
        <v>32</v>
      </c>
      <c r="B46" s="5">
        <v>96.090999999999994</v>
      </c>
      <c r="C46" s="5">
        <v>104.854</v>
      </c>
      <c r="D46" s="5">
        <v>118.184</v>
      </c>
      <c r="E46" s="5">
        <v>130.09800000000001</v>
      </c>
      <c r="F46" s="5">
        <v>141.13499999999999</v>
      </c>
      <c r="G46" s="5">
        <v>151.40299999999999</v>
      </c>
      <c r="H46" s="5">
        <v>162.572</v>
      </c>
      <c r="I46" s="5">
        <v>173.83199999999999</v>
      </c>
    </row>
    <row r="47" spans="1:9" x14ac:dyDescent="0.25">
      <c r="A47" s="3" t="s">
        <v>33</v>
      </c>
      <c r="B47" s="5">
        <v>14.055999999999999</v>
      </c>
      <c r="C47" s="5">
        <v>15.420999999999999</v>
      </c>
      <c r="D47" s="5">
        <v>16.175000000000001</v>
      </c>
      <c r="E47" s="5">
        <v>16.914999999999999</v>
      </c>
      <c r="F47" s="5">
        <v>17.87</v>
      </c>
      <c r="G47" s="5">
        <v>18.806000000000001</v>
      </c>
      <c r="H47" s="5">
        <v>19.792000000000002</v>
      </c>
      <c r="I47" s="5">
        <v>20.831</v>
      </c>
    </row>
    <row r="48" spans="1:9" x14ac:dyDescent="0.25">
      <c r="A48" s="3" t="s">
        <v>34</v>
      </c>
      <c r="B48" s="5">
        <v>64.930999999999997</v>
      </c>
      <c r="C48" s="5">
        <v>74.762</v>
      </c>
      <c r="D48" s="5">
        <v>86.174999999999997</v>
      </c>
      <c r="E48" s="5">
        <v>99.438000000000002</v>
      </c>
      <c r="F48" s="5">
        <v>114.681</v>
      </c>
      <c r="G48" s="5">
        <v>132.29400000000001</v>
      </c>
      <c r="H48" s="5">
        <v>152.58699999999999</v>
      </c>
      <c r="I48" s="5">
        <v>175.90600000000001</v>
      </c>
    </row>
    <row r="49" spans="1:9" x14ac:dyDescent="0.25">
      <c r="A49" s="3" t="s">
        <v>35</v>
      </c>
      <c r="B49" s="5">
        <v>46.692</v>
      </c>
      <c r="C49" s="5">
        <v>51.189</v>
      </c>
      <c r="D49" s="5">
        <v>56.668999999999997</v>
      </c>
      <c r="E49" s="5">
        <v>62.143999999999998</v>
      </c>
      <c r="F49" s="5">
        <v>68.853999999999999</v>
      </c>
      <c r="G49" s="5">
        <v>75.564999999999998</v>
      </c>
      <c r="H49" s="5">
        <v>83.108999999999995</v>
      </c>
      <c r="I49" s="5">
        <v>91.394000000000005</v>
      </c>
    </row>
    <row r="50" spans="1:9" x14ac:dyDescent="0.25">
      <c r="A50" s="14"/>
      <c r="B50" s="10"/>
      <c r="C50" s="10"/>
      <c r="D50" s="10"/>
      <c r="E50" s="10"/>
      <c r="F50" s="10"/>
      <c r="G50" s="10"/>
      <c r="H50" s="10"/>
      <c r="I50" s="10"/>
    </row>
    <row r="51" spans="1:9" x14ac:dyDescent="0.25">
      <c r="A51" s="14" t="s">
        <v>36</v>
      </c>
      <c r="B51" s="6">
        <f t="shared" ref="B51:I51" si="5">SUM(B46:B49)</f>
        <v>221.76999999999998</v>
      </c>
      <c r="C51" s="6">
        <f t="shared" si="5"/>
        <v>246.226</v>
      </c>
      <c r="D51" s="6">
        <f t="shared" si="5"/>
        <v>277.20299999999997</v>
      </c>
      <c r="E51" s="6">
        <f t="shared" si="5"/>
        <v>308.59500000000003</v>
      </c>
      <c r="F51" s="6">
        <f t="shared" si="5"/>
        <v>342.53999999999996</v>
      </c>
      <c r="G51" s="6">
        <f t="shared" si="5"/>
        <v>378.06800000000004</v>
      </c>
      <c r="H51" s="6">
        <f t="shared" si="5"/>
        <v>418.06</v>
      </c>
      <c r="I51" s="6">
        <f t="shared" si="5"/>
        <v>461.96299999999997</v>
      </c>
    </row>
    <row r="52" spans="1:9" x14ac:dyDescent="0.25">
      <c r="A52" s="14" t="s">
        <v>37</v>
      </c>
      <c r="B52" s="10"/>
      <c r="C52" s="10"/>
      <c r="D52" s="10"/>
      <c r="E52" s="10"/>
      <c r="F52" s="10"/>
      <c r="G52" s="10"/>
      <c r="H52" s="10"/>
      <c r="I52" s="10"/>
    </row>
    <row r="53" spans="1:9" x14ac:dyDescent="0.25">
      <c r="A53" s="19"/>
      <c r="B53" s="10"/>
      <c r="C53" s="10"/>
      <c r="D53" s="10"/>
      <c r="E53" s="10"/>
      <c r="F53" s="10"/>
      <c r="G53" s="10"/>
      <c r="H53" s="10"/>
      <c r="I53" s="10"/>
    </row>
    <row r="54" spans="1:9" x14ac:dyDescent="0.25">
      <c r="A54" s="14" t="s">
        <v>38</v>
      </c>
      <c r="B54" s="6">
        <f t="shared" ref="B54:I54" si="6">SUM(B5+B6+B14+B15+B16+B20+B21+B22+B23+B27)</f>
        <v>2162.4639999999999</v>
      </c>
      <c r="C54" s="6">
        <f t="shared" si="6"/>
        <v>2322.931</v>
      </c>
      <c r="D54" s="6">
        <f t="shared" si="6"/>
        <v>2482.4490000000001</v>
      </c>
      <c r="E54" s="6">
        <f t="shared" si="6"/>
        <v>2655.9659999999999</v>
      </c>
      <c r="F54" s="6">
        <f t="shared" si="6"/>
        <v>2811.9399999999996</v>
      </c>
      <c r="G54" s="6">
        <f t="shared" si="6"/>
        <v>2931.3399999999992</v>
      </c>
      <c r="H54" s="6">
        <f t="shared" si="6"/>
        <v>3028.2839999999997</v>
      </c>
      <c r="I54" s="6">
        <f t="shared" si="6"/>
        <v>3103.7759999999998</v>
      </c>
    </row>
    <row r="55" spans="1:9" x14ac:dyDescent="0.25">
      <c r="A55" s="14"/>
      <c r="B55" s="6"/>
      <c r="C55" s="6"/>
      <c r="D55" s="6"/>
      <c r="E55" s="6"/>
      <c r="F55" s="6"/>
      <c r="G55" s="6"/>
      <c r="H55" s="6"/>
      <c r="I55" s="6"/>
    </row>
    <row r="56" spans="1:9" x14ac:dyDescent="0.25">
      <c r="A56" s="14" t="s">
        <v>39</v>
      </c>
      <c r="B56" s="6">
        <f t="shared" ref="B56:I56" si="7">SUM(B10+B13+B24+B25+B26)</f>
        <v>2208.4920000000002</v>
      </c>
      <c r="C56" s="6">
        <f t="shared" si="7"/>
        <v>2305.73</v>
      </c>
      <c r="D56" s="6">
        <f t="shared" si="7"/>
        <v>2412.2629999999999</v>
      </c>
      <c r="E56" s="6">
        <f t="shared" si="7"/>
        <v>2525.0529999999999</v>
      </c>
      <c r="F56" s="6">
        <f t="shared" si="7"/>
        <v>2628.1979999999999</v>
      </c>
      <c r="G56" s="6">
        <f t="shared" si="7"/>
        <v>2727.9590000000007</v>
      </c>
      <c r="H56" s="6">
        <f t="shared" si="7"/>
        <v>2814.2550000000001</v>
      </c>
      <c r="I56" s="6">
        <f t="shared" si="7"/>
        <v>2889.27</v>
      </c>
    </row>
    <row r="57" spans="1:9" x14ac:dyDescent="0.25">
      <c r="A57" s="3"/>
      <c r="B57" s="5"/>
      <c r="C57" s="5"/>
      <c r="D57" s="5"/>
      <c r="E57" s="5"/>
      <c r="F57" s="5"/>
      <c r="G57" s="5"/>
      <c r="H57" s="5"/>
      <c r="I57" s="5"/>
    </row>
    <row r="58" spans="1:9" x14ac:dyDescent="0.25">
      <c r="A58" s="14" t="s">
        <v>40</v>
      </c>
      <c r="B58" s="6">
        <f>SUM(B4,B5,B6,B10,B13,B14,B15,B16,B20,B21,B22,B23,B24,B25,B26,B27)</f>
        <v>4953.005000000001</v>
      </c>
      <c r="C58" s="6">
        <f t="shared" ref="C58:I58" si="8">SUM(C4,C5,C6,C10,C13,C14,C15,C16,C20,C21,C22,C23,C24,C25,C26,C27)</f>
        <v>5234.1739999999982</v>
      </c>
      <c r="D58" s="6">
        <f t="shared" si="8"/>
        <v>5546.2379999999994</v>
      </c>
      <c r="E58" s="6">
        <f t="shared" si="8"/>
        <v>5850.8089999999993</v>
      </c>
      <c r="F58" s="6">
        <f t="shared" si="8"/>
        <v>6133.9629999999997</v>
      </c>
      <c r="G58" s="6">
        <f t="shared" si="8"/>
        <v>6371.1890000000003</v>
      </c>
      <c r="H58" s="6">
        <f t="shared" si="8"/>
        <v>6572.902</v>
      </c>
      <c r="I58" s="6">
        <f t="shared" si="8"/>
        <v>6753.5839999999998</v>
      </c>
    </row>
    <row r="59" spans="1:9" x14ac:dyDescent="0.25">
      <c r="A59" s="3"/>
      <c r="B59" s="5"/>
      <c r="C59" s="5"/>
      <c r="D59" s="5"/>
      <c r="E59" s="5"/>
      <c r="F59" s="5"/>
      <c r="G59" s="5"/>
      <c r="H59" s="5"/>
      <c r="I59" s="5"/>
    </row>
    <row r="60" spans="1:9" x14ac:dyDescent="0.25">
      <c r="A60" s="14" t="s">
        <v>41</v>
      </c>
      <c r="B60" s="6">
        <f t="shared" ref="B60:I60" si="9">SUM(B4,B5,B6,B10,B13,B14,B15,B16,B20,B21,B22,B23,B24,B25,B26,B27,B31,B32,B33,B38,B40,B41,B46,B47,B48,B49)</f>
        <v>6262.4980000000005</v>
      </c>
      <c r="C60" s="6">
        <f t="shared" si="9"/>
        <v>6626.9219999999987</v>
      </c>
      <c r="D60" s="6">
        <f t="shared" si="9"/>
        <v>7025.6540000000005</v>
      </c>
      <c r="E60" s="6">
        <f t="shared" si="9"/>
        <v>7411.6949999999988</v>
      </c>
      <c r="F60" s="6">
        <f t="shared" si="9"/>
        <v>7771.6790000000001</v>
      </c>
      <c r="G60" s="6">
        <f t="shared" si="9"/>
        <v>8085.5519999999997</v>
      </c>
      <c r="H60" s="6">
        <f t="shared" si="9"/>
        <v>8363.9310000000005</v>
      </c>
      <c r="I60" s="6">
        <f t="shared" si="9"/>
        <v>8613.969000000001</v>
      </c>
    </row>
    <row r="61" spans="1:9" x14ac:dyDescent="0.25">
      <c r="A61" s="3"/>
      <c r="B61" s="3"/>
      <c r="C61" s="3"/>
      <c r="D61" s="3"/>
      <c r="E61" s="3"/>
      <c r="F61" s="3"/>
      <c r="G61" s="3"/>
      <c r="H61" s="3"/>
      <c r="I61" s="3"/>
    </row>
    <row r="62" spans="1:9" x14ac:dyDescent="0.25">
      <c r="A62" s="20" t="s">
        <v>42</v>
      </c>
      <c r="B62" s="15"/>
      <c r="C62" s="15"/>
      <c r="D62" s="15"/>
      <c r="E62" s="15"/>
      <c r="F62" s="15"/>
      <c r="G62" s="15"/>
      <c r="H62" s="15"/>
      <c r="I62" s="15"/>
    </row>
    <row r="63" spans="1:9" x14ac:dyDescent="0.25">
      <c r="A63" s="20" t="s">
        <v>43</v>
      </c>
      <c r="B63" s="15"/>
      <c r="C63" s="15"/>
      <c r="D63" s="15"/>
      <c r="E63" s="15"/>
      <c r="F63" s="15"/>
      <c r="G63" s="15"/>
      <c r="H63" s="15"/>
      <c r="I63" s="15"/>
    </row>
    <row r="64" spans="1:9" x14ac:dyDescent="0.25">
      <c r="A64" s="20" t="s">
        <v>56</v>
      </c>
      <c r="B64" s="15"/>
      <c r="C64" s="15"/>
      <c r="D64" s="15"/>
      <c r="E64" s="15"/>
      <c r="F64" s="15"/>
      <c r="G64" s="15"/>
      <c r="H64" s="15"/>
      <c r="I64" s="15"/>
    </row>
    <row r="65" spans="1:9" x14ac:dyDescent="0.25">
      <c r="A65" s="20" t="s">
        <v>45</v>
      </c>
      <c r="B65" s="15"/>
      <c r="C65" s="15"/>
      <c r="D65" s="15"/>
      <c r="E65" s="15"/>
      <c r="F65" s="15"/>
      <c r="G65" s="15"/>
      <c r="H65" s="15"/>
      <c r="I65" s="15"/>
    </row>
    <row r="66" spans="1:9" x14ac:dyDescent="0.25">
      <c r="A66" s="20" t="s">
        <v>46</v>
      </c>
      <c r="B66" s="15"/>
      <c r="C66" s="15"/>
      <c r="D66" s="15"/>
      <c r="E66" s="15"/>
      <c r="F66" s="15"/>
      <c r="G66" s="15"/>
      <c r="H66" s="15"/>
      <c r="I66" s="15"/>
    </row>
    <row r="67" spans="1:9" x14ac:dyDescent="0.25">
      <c r="A67" s="20" t="s">
        <v>47</v>
      </c>
      <c r="B67" s="15"/>
      <c r="C67" s="15"/>
      <c r="D67" s="15"/>
      <c r="E67" s="15"/>
      <c r="F67" s="15"/>
      <c r="G67" s="15"/>
      <c r="H67" s="15"/>
      <c r="I67" s="15"/>
    </row>
    <row r="68" spans="1:9" x14ac:dyDescent="0.25">
      <c r="A68" s="20" t="s">
        <v>48</v>
      </c>
      <c r="B68" s="15"/>
      <c r="C68" s="15"/>
      <c r="D68" s="15"/>
      <c r="E68" s="15"/>
      <c r="F68" s="15"/>
      <c r="G68" s="15"/>
      <c r="H68" s="15"/>
      <c r="I68" s="15"/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D44" sqref="D44"/>
    </sheetView>
  </sheetViews>
  <sheetFormatPr defaultRowHeight="15" x14ac:dyDescent="0.25"/>
  <cols>
    <col min="1" max="1" width="27.140625" customWidth="1"/>
  </cols>
  <sheetData>
    <row r="1" spans="1:9" x14ac:dyDescent="0.25">
      <c r="D1" s="23" t="s">
        <v>80</v>
      </c>
      <c r="E1" s="22"/>
    </row>
    <row r="2" spans="1:9" x14ac:dyDescent="0.25">
      <c r="A2" s="1" t="s">
        <v>0</v>
      </c>
      <c r="B2" s="24">
        <v>2005</v>
      </c>
      <c r="C2" s="24">
        <v>2010</v>
      </c>
      <c r="D2" s="24">
        <v>2015</v>
      </c>
      <c r="E2" s="24">
        <v>2020</v>
      </c>
      <c r="F2" s="2">
        <v>2025</v>
      </c>
      <c r="G2" s="2">
        <v>2030</v>
      </c>
      <c r="H2" s="2">
        <v>2035</v>
      </c>
      <c r="I2" s="2">
        <v>2040</v>
      </c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x14ac:dyDescent="0.25">
      <c r="A4" s="16" t="s">
        <v>1</v>
      </c>
      <c r="B4" s="4">
        <v>253.41499999999999</v>
      </c>
      <c r="C4" s="4">
        <v>265.19</v>
      </c>
      <c r="D4" s="4">
        <v>287.32299999999998</v>
      </c>
      <c r="E4" s="4">
        <v>296.76499999999999</v>
      </c>
      <c r="F4" s="4">
        <v>308.98</v>
      </c>
      <c r="G4" s="4">
        <v>317.23500000000001</v>
      </c>
      <c r="H4" s="4">
        <v>325.42</v>
      </c>
      <c r="I4" s="4">
        <v>338.98</v>
      </c>
    </row>
    <row r="5" spans="1:9" x14ac:dyDescent="0.25">
      <c r="A5" s="16" t="s">
        <v>49</v>
      </c>
      <c r="B5" s="4">
        <v>92.212999999999994</v>
      </c>
      <c r="C5" s="4">
        <v>100.476</v>
      </c>
      <c r="D5" s="4">
        <v>108.09099999999999</v>
      </c>
      <c r="E5" s="4">
        <v>114.38200000000001</v>
      </c>
      <c r="F5" s="4">
        <v>118.01300000000001</v>
      </c>
      <c r="G5" s="4">
        <v>121.34099999999999</v>
      </c>
      <c r="H5" s="4">
        <v>122.712</v>
      </c>
      <c r="I5" s="4">
        <v>124.20699999999999</v>
      </c>
    </row>
    <row r="6" spans="1:9" x14ac:dyDescent="0.25">
      <c r="A6" s="16" t="s">
        <v>57</v>
      </c>
      <c r="B6" s="4">
        <v>66.311000000000007</v>
      </c>
      <c r="C6" s="4">
        <v>66.632000000000005</v>
      </c>
      <c r="D6" s="4">
        <v>68.507999999999996</v>
      </c>
      <c r="E6" s="4">
        <v>73.677999999999997</v>
      </c>
      <c r="F6" s="4">
        <v>78.629000000000005</v>
      </c>
      <c r="G6" s="4">
        <v>82.884</v>
      </c>
      <c r="H6" s="4">
        <v>87.013000000000005</v>
      </c>
      <c r="I6" s="4">
        <v>90.555000000000007</v>
      </c>
    </row>
    <row r="7" spans="1:9" x14ac:dyDescent="0.25">
      <c r="A7" s="3"/>
      <c r="B7" s="5"/>
      <c r="C7" s="5"/>
      <c r="D7" s="5"/>
      <c r="E7" s="5"/>
      <c r="F7" s="5"/>
      <c r="G7" s="5"/>
      <c r="H7" s="5"/>
      <c r="I7" s="5"/>
    </row>
    <row r="8" spans="1:9" x14ac:dyDescent="0.25">
      <c r="A8" s="14" t="s">
        <v>50</v>
      </c>
      <c r="B8" s="6">
        <f t="shared" ref="B8:I8" si="0">SUM(B4:B6)</f>
        <v>411.93899999999996</v>
      </c>
      <c r="C8" s="6">
        <f t="shared" si="0"/>
        <v>432.298</v>
      </c>
      <c r="D8" s="6">
        <f t="shared" si="0"/>
        <v>463.92199999999997</v>
      </c>
      <c r="E8" s="6">
        <f t="shared" si="0"/>
        <v>484.82499999999999</v>
      </c>
      <c r="F8" s="6">
        <f t="shared" si="0"/>
        <v>505.62200000000007</v>
      </c>
      <c r="G8" s="6">
        <f t="shared" si="0"/>
        <v>521.46</v>
      </c>
      <c r="H8" s="6">
        <f t="shared" si="0"/>
        <v>535.14499999999998</v>
      </c>
      <c r="I8" s="6">
        <f t="shared" si="0"/>
        <v>553.74199999999996</v>
      </c>
    </row>
    <row r="9" spans="1:9" x14ac:dyDescent="0.25">
      <c r="A9" s="3"/>
      <c r="B9" s="5"/>
      <c r="C9" s="5"/>
      <c r="D9" s="5"/>
      <c r="E9" s="5"/>
      <c r="F9" s="5"/>
      <c r="G9" s="5"/>
      <c r="H9" s="5"/>
      <c r="I9" s="5"/>
    </row>
    <row r="10" spans="1:9" x14ac:dyDescent="0.25">
      <c r="A10" s="16" t="s">
        <v>5</v>
      </c>
      <c r="B10" s="4">
        <v>347.5</v>
      </c>
      <c r="C10" s="4">
        <v>360.5</v>
      </c>
      <c r="D10" s="4">
        <v>377</v>
      </c>
      <c r="E10" s="4">
        <v>398</v>
      </c>
      <c r="F10" s="4">
        <v>417</v>
      </c>
      <c r="G10" s="4">
        <v>438</v>
      </c>
      <c r="H10" s="4">
        <v>453</v>
      </c>
      <c r="I10" s="4">
        <v>463</v>
      </c>
    </row>
    <row r="11" spans="1:9" x14ac:dyDescent="0.25">
      <c r="A11" s="3" t="s">
        <v>58</v>
      </c>
      <c r="B11" s="5">
        <v>22.981999999999999</v>
      </c>
      <c r="C11" s="5">
        <v>24.327000000000002</v>
      </c>
      <c r="D11" s="5">
        <v>26.643999999999998</v>
      </c>
      <c r="E11" s="5">
        <v>28.783999999999999</v>
      </c>
      <c r="F11" s="7">
        <v>30.033999999999999</v>
      </c>
      <c r="G11" s="7">
        <v>31.509</v>
      </c>
      <c r="H11" s="7">
        <v>33.009</v>
      </c>
      <c r="I11" s="7">
        <v>34.509</v>
      </c>
    </row>
    <row r="12" spans="1:9" x14ac:dyDescent="0.25">
      <c r="A12" s="3" t="s">
        <v>7</v>
      </c>
      <c r="B12" s="5">
        <v>21.672000000000001</v>
      </c>
      <c r="C12" s="5">
        <v>22.117000000000001</v>
      </c>
      <c r="D12" s="5">
        <v>23.584</v>
      </c>
      <c r="E12" s="5">
        <v>25.689</v>
      </c>
      <c r="F12" s="7">
        <v>27.94</v>
      </c>
      <c r="G12" s="7">
        <v>30.352</v>
      </c>
      <c r="H12" s="7">
        <v>32.244</v>
      </c>
      <c r="I12" s="7">
        <v>33.792000000000002</v>
      </c>
    </row>
    <row r="13" spans="1:9" x14ac:dyDescent="0.25">
      <c r="A13" s="3" t="s">
        <v>8</v>
      </c>
      <c r="B13" s="5">
        <v>299.86700000000002</v>
      </c>
      <c r="C13" s="5">
        <v>306.00599999999997</v>
      </c>
      <c r="D13" s="5">
        <v>319.05700000000002</v>
      </c>
      <c r="E13" s="5">
        <v>331.06599999999997</v>
      </c>
      <c r="F13" s="5">
        <v>340.45600000000002</v>
      </c>
      <c r="G13" s="5">
        <v>348.80599999999998</v>
      </c>
      <c r="H13" s="5">
        <v>355.33699999999999</v>
      </c>
      <c r="I13" s="5">
        <v>360.11</v>
      </c>
    </row>
    <row r="14" spans="1:9" x14ac:dyDescent="0.25">
      <c r="A14" s="16" t="s">
        <v>59</v>
      </c>
      <c r="B14" s="4">
        <v>376.71899999999999</v>
      </c>
      <c r="C14" s="4">
        <v>386.00099999999998</v>
      </c>
      <c r="D14" s="4">
        <v>402.98200000000003</v>
      </c>
      <c r="E14" s="4">
        <v>425.46300000000002</v>
      </c>
      <c r="F14" s="4">
        <v>445.95100000000002</v>
      </c>
      <c r="G14" s="4">
        <v>461.89600000000002</v>
      </c>
      <c r="H14" s="4">
        <v>475.39299999999997</v>
      </c>
      <c r="I14" s="4">
        <v>483.16899999999998</v>
      </c>
    </row>
    <row r="15" spans="1:9" x14ac:dyDescent="0.25">
      <c r="A15" s="16" t="s">
        <v>60</v>
      </c>
      <c r="B15" s="4">
        <v>8.6389999999999993</v>
      </c>
      <c r="C15" s="4">
        <v>9.17</v>
      </c>
      <c r="D15" s="4">
        <v>9.8610000000000007</v>
      </c>
      <c r="E15" s="4">
        <v>10.409000000000001</v>
      </c>
      <c r="F15" s="4">
        <v>10.718999999999999</v>
      </c>
      <c r="G15" s="4">
        <v>10.843</v>
      </c>
      <c r="H15" s="4">
        <v>11.157999999999999</v>
      </c>
      <c r="I15" s="4">
        <v>11.472</v>
      </c>
    </row>
    <row r="16" spans="1:9" x14ac:dyDescent="0.25">
      <c r="A16" s="16" t="s">
        <v>11</v>
      </c>
      <c r="B16" s="4">
        <v>4.601</v>
      </c>
      <c r="C16" s="4">
        <v>5.0010000000000003</v>
      </c>
      <c r="D16" s="4">
        <v>5.899</v>
      </c>
      <c r="E16" s="4">
        <v>6.4</v>
      </c>
      <c r="F16" s="4">
        <v>6.9</v>
      </c>
      <c r="G16" s="4">
        <v>7.1</v>
      </c>
      <c r="H16" s="4">
        <v>7.3</v>
      </c>
      <c r="I16" s="4">
        <v>7.4</v>
      </c>
    </row>
    <row r="17" spans="1:9" x14ac:dyDescent="0.25">
      <c r="A17" s="17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14" t="s">
        <v>61</v>
      </c>
      <c r="B18" s="6">
        <f>SUM(B10,B13,B14,B15,B16)</f>
        <v>1037.326</v>
      </c>
      <c r="C18" s="6">
        <f t="shared" ref="C18:I18" si="1">SUM(C10,C13,C14,C15,C16)</f>
        <v>1066.6780000000001</v>
      </c>
      <c r="D18" s="6">
        <f t="shared" si="1"/>
        <v>1114.799</v>
      </c>
      <c r="E18" s="6">
        <f t="shared" si="1"/>
        <v>1171.3380000000002</v>
      </c>
      <c r="F18" s="6">
        <f t="shared" si="1"/>
        <v>1221.0260000000003</v>
      </c>
      <c r="G18" s="6">
        <f t="shared" si="1"/>
        <v>1266.645</v>
      </c>
      <c r="H18" s="6">
        <f t="shared" si="1"/>
        <v>1302.1879999999999</v>
      </c>
      <c r="I18" s="6">
        <f t="shared" si="1"/>
        <v>1325.1510000000001</v>
      </c>
    </row>
    <row r="19" spans="1:9" x14ac:dyDescent="0.25">
      <c r="A19" s="3"/>
      <c r="B19" s="5"/>
      <c r="C19" s="5"/>
      <c r="D19" s="5"/>
      <c r="E19" s="5"/>
      <c r="F19" s="5"/>
      <c r="G19" s="5"/>
      <c r="H19" s="5"/>
      <c r="I19" s="5"/>
    </row>
    <row r="20" spans="1:9" x14ac:dyDescent="0.25">
      <c r="A20" s="3" t="s">
        <v>62</v>
      </c>
      <c r="B20" s="5">
        <v>87.481999999999999</v>
      </c>
      <c r="C20" s="5">
        <v>102.331</v>
      </c>
      <c r="D20" s="5">
        <v>112.669</v>
      </c>
      <c r="E20" s="5">
        <v>127.40900000000001</v>
      </c>
      <c r="F20" s="5">
        <v>141.84800000000001</v>
      </c>
      <c r="G20" s="5">
        <v>150.209</v>
      </c>
      <c r="H20" s="5">
        <v>154.97800000000001</v>
      </c>
      <c r="I20" s="5">
        <v>158.29900000000001</v>
      </c>
    </row>
    <row r="21" spans="1:9" x14ac:dyDescent="0.25">
      <c r="A21" s="16" t="s">
        <v>63</v>
      </c>
      <c r="B21" s="4">
        <v>118.983</v>
      </c>
      <c r="C21" s="4">
        <v>133.27199999999999</v>
      </c>
      <c r="D21" s="4">
        <v>152.46899999999999</v>
      </c>
      <c r="E21" s="4">
        <v>167.905</v>
      </c>
      <c r="F21" s="4">
        <v>181.13200000000001</v>
      </c>
      <c r="G21" s="4">
        <v>192.04400000000001</v>
      </c>
      <c r="H21" s="4">
        <v>200.768</v>
      </c>
      <c r="I21" s="4">
        <v>207.571</v>
      </c>
    </row>
    <row r="22" spans="1:9" x14ac:dyDescent="0.25">
      <c r="A22" s="16" t="s">
        <v>15</v>
      </c>
      <c r="B22" s="4">
        <v>12.827999999999999</v>
      </c>
      <c r="C22" s="4">
        <v>14.106999999999999</v>
      </c>
      <c r="D22" s="4">
        <v>14.789</v>
      </c>
      <c r="E22" s="4">
        <v>15.545999999999999</v>
      </c>
      <c r="F22" s="4">
        <v>16.303000000000001</v>
      </c>
      <c r="G22" s="4">
        <v>17.059999999999999</v>
      </c>
      <c r="H22" s="4">
        <v>17.817</v>
      </c>
      <c r="I22" s="4">
        <v>18.574000000000002</v>
      </c>
    </row>
    <row r="23" spans="1:9" x14ac:dyDescent="0.25">
      <c r="A23" s="3" t="s">
        <v>64</v>
      </c>
      <c r="B23" s="5">
        <v>4.18</v>
      </c>
      <c r="C23" s="5">
        <v>5.0250000000000004</v>
      </c>
      <c r="D23" s="5">
        <v>5.3250000000000002</v>
      </c>
      <c r="E23" s="5">
        <v>5.35</v>
      </c>
      <c r="F23" s="5">
        <v>5.35</v>
      </c>
      <c r="G23" s="5">
        <v>5.35</v>
      </c>
      <c r="H23" s="4">
        <v>5.35</v>
      </c>
      <c r="I23" s="4">
        <v>5.35</v>
      </c>
    </row>
    <row r="24" spans="1:9" x14ac:dyDescent="0.25">
      <c r="A24" s="16" t="s">
        <v>65</v>
      </c>
      <c r="B24" s="4">
        <v>29.9</v>
      </c>
      <c r="C24" s="4">
        <v>32.045999999999999</v>
      </c>
      <c r="D24" s="4">
        <v>34.298000000000002</v>
      </c>
      <c r="E24" s="4">
        <v>36.027000000000001</v>
      </c>
      <c r="F24" s="4">
        <v>37.374000000000002</v>
      </c>
      <c r="G24" s="4">
        <v>38.347999999999999</v>
      </c>
      <c r="H24" s="4">
        <v>39.322000000000003</v>
      </c>
      <c r="I24" s="4">
        <v>40.301000000000002</v>
      </c>
    </row>
    <row r="25" spans="1:9" x14ac:dyDescent="0.25">
      <c r="A25" s="16" t="s">
        <v>66</v>
      </c>
      <c r="B25" s="4">
        <v>47.445</v>
      </c>
      <c r="C25" s="4">
        <v>50.95</v>
      </c>
      <c r="D25" s="4">
        <v>57.527999999999999</v>
      </c>
      <c r="E25" s="4">
        <v>64.299000000000007</v>
      </c>
      <c r="F25" s="4">
        <v>70.832999999999998</v>
      </c>
      <c r="G25" s="4">
        <v>75.846999999999994</v>
      </c>
      <c r="H25" s="4">
        <v>80.876000000000005</v>
      </c>
      <c r="I25" s="4">
        <v>85.900999999999996</v>
      </c>
    </row>
    <row r="26" spans="1:9" x14ac:dyDescent="0.25">
      <c r="A26" s="3" t="s">
        <v>19</v>
      </c>
      <c r="B26" s="5">
        <v>79.492999999999995</v>
      </c>
      <c r="C26" s="5">
        <v>87.707999999999998</v>
      </c>
      <c r="D26" s="5">
        <v>95.923000000000002</v>
      </c>
      <c r="E26" s="5">
        <v>104.139</v>
      </c>
      <c r="F26" s="5">
        <v>112.48099999999999</v>
      </c>
      <c r="G26" s="5">
        <v>123.125</v>
      </c>
      <c r="H26" s="5">
        <v>134.77799999999999</v>
      </c>
      <c r="I26" s="5">
        <v>147.529</v>
      </c>
    </row>
    <row r="27" spans="1:9" x14ac:dyDescent="0.25">
      <c r="A27" s="16" t="s">
        <v>67</v>
      </c>
      <c r="B27" s="4">
        <v>34.664999999999999</v>
      </c>
      <c r="C27" s="4">
        <v>43.366</v>
      </c>
      <c r="D27" s="4">
        <v>52.079000000000001</v>
      </c>
      <c r="E27" s="4">
        <v>59.036999999999999</v>
      </c>
      <c r="F27" s="4">
        <v>65.912999999999997</v>
      </c>
      <c r="G27" s="4">
        <v>72.712000000000003</v>
      </c>
      <c r="H27" s="4">
        <v>79.406000000000006</v>
      </c>
      <c r="I27" s="4">
        <v>86.204999999999998</v>
      </c>
    </row>
    <row r="28" spans="1:9" x14ac:dyDescent="0.25">
      <c r="A28" s="17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14" t="s">
        <v>55</v>
      </c>
      <c r="B29" s="6">
        <f t="shared" ref="B29:I29" si="2">SUM(B20:B27)</f>
        <v>414.97600000000006</v>
      </c>
      <c r="C29" s="6">
        <f t="shared" si="2"/>
        <v>468.80499999999995</v>
      </c>
      <c r="D29" s="6">
        <f t="shared" si="2"/>
        <v>525.07999999999993</v>
      </c>
      <c r="E29" s="6">
        <f t="shared" si="2"/>
        <v>579.7120000000001</v>
      </c>
      <c r="F29" s="6">
        <f t="shared" si="2"/>
        <v>631.23400000000004</v>
      </c>
      <c r="G29" s="6">
        <f t="shared" si="2"/>
        <v>674.69500000000005</v>
      </c>
      <c r="H29" s="6">
        <f t="shared" si="2"/>
        <v>713.29500000000007</v>
      </c>
      <c r="I29" s="6">
        <f t="shared" si="2"/>
        <v>749.73</v>
      </c>
    </row>
    <row r="30" spans="1:9" x14ac:dyDescent="0.25">
      <c r="A30" s="17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3" t="s">
        <v>68</v>
      </c>
      <c r="B31" s="5">
        <v>192.45</v>
      </c>
      <c r="C31" s="5">
        <v>202.31399999999999</v>
      </c>
      <c r="D31" s="5">
        <v>210.88800000000001</v>
      </c>
      <c r="E31" s="5">
        <v>217.78200000000001</v>
      </c>
      <c r="F31" s="5">
        <v>223.822</v>
      </c>
      <c r="G31" s="5">
        <v>229.36799999999999</v>
      </c>
      <c r="H31" s="5">
        <v>234.33500000000001</v>
      </c>
      <c r="I31" s="5">
        <v>234.33500000000001</v>
      </c>
    </row>
    <row r="32" spans="1:9" x14ac:dyDescent="0.25">
      <c r="A32" s="3" t="s">
        <v>69</v>
      </c>
      <c r="B32" s="5">
        <v>59.401000000000003</v>
      </c>
      <c r="C32" s="5">
        <v>61.591999999999999</v>
      </c>
      <c r="D32" s="5">
        <v>65.656999999999996</v>
      </c>
      <c r="E32" s="5">
        <v>69.641999999999996</v>
      </c>
      <c r="F32" s="5">
        <v>73.438000000000002</v>
      </c>
      <c r="G32" s="5">
        <v>76.144999999999996</v>
      </c>
      <c r="H32" s="5">
        <v>78.731999999999999</v>
      </c>
      <c r="I32" s="5">
        <v>81.453000000000003</v>
      </c>
    </row>
    <row r="33" spans="1:9" x14ac:dyDescent="0.25">
      <c r="A33" s="3" t="s">
        <v>70</v>
      </c>
      <c r="B33" s="5">
        <v>100.246</v>
      </c>
      <c r="C33" s="5">
        <v>108.729</v>
      </c>
      <c r="D33" s="5">
        <v>117.732</v>
      </c>
      <c r="E33" s="5">
        <v>125.045</v>
      </c>
      <c r="F33" s="5">
        <v>130.19800000000001</v>
      </c>
      <c r="G33" s="5">
        <v>132.99600000000001</v>
      </c>
      <c r="H33" s="5">
        <v>135.065</v>
      </c>
      <c r="I33" s="5">
        <v>135.065</v>
      </c>
    </row>
    <row r="34" spans="1:9" x14ac:dyDescent="0.25">
      <c r="A34" s="17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14" t="s">
        <v>25</v>
      </c>
      <c r="B35" s="8">
        <f t="shared" ref="B35:I35" si="3">SUM(B31:B33)</f>
        <v>352.09699999999998</v>
      </c>
      <c r="C35" s="8">
        <f t="shared" si="3"/>
        <v>372.63499999999999</v>
      </c>
      <c r="D35" s="8">
        <f t="shared" si="3"/>
        <v>394.27700000000004</v>
      </c>
      <c r="E35" s="8">
        <f t="shared" si="3"/>
        <v>412.46899999999999</v>
      </c>
      <c r="F35" s="8">
        <f t="shared" si="3"/>
        <v>427.45799999999997</v>
      </c>
      <c r="G35" s="8">
        <f t="shared" si="3"/>
        <v>438.50900000000001</v>
      </c>
      <c r="H35" s="8">
        <f t="shared" si="3"/>
        <v>448.13200000000001</v>
      </c>
      <c r="I35" s="8">
        <f t="shared" si="3"/>
        <v>450.85300000000001</v>
      </c>
    </row>
    <row r="36" spans="1:9" x14ac:dyDescent="0.25">
      <c r="A36" s="14" t="s">
        <v>26</v>
      </c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17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3" t="s">
        <v>71</v>
      </c>
      <c r="B38" s="4">
        <v>7.6059999999999999</v>
      </c>
      <c r="C38" s="4">
        <v>8.8520000000000003</v>
      </c>
      <c r="D38" s="4">
        <v>10.097</v>
      </c>
      <c r="E38" s="4">
        <v>11.411</v>
      </c>
      <c r="F38" s="4">
        <v>12.689</v>
      </c>
      <c r="G38" s="4">
        <v>14.03</v>
      </c>
      <c r="H38" s="4">
        <v>15.318</v>
      </c>
      <c r="I38" s="4">
        <v>16.658999999999999</v>
      </c>
    </row>
    <row r="39" spans="1:9" x14ac:dyDescent="0.25">
      <c r="A39" s="3" t="s">
        <v>72</v>
      </c>
      <c r="B39" s="4">
        <v>38.311999999999998</v>
      </c>
      <c r="C39" s="4">
        <v>46.695999999999998</v>
      </c>
      <c r="D39" s="4">
        <v>55.085999999999999</v>
      </c>
      <c r="E39" s="4">
        <v>62.595999999999997</v>
      </c>
      <c r="F39" s="4">
        <v>69.965999999999994</v>
      </c>
      <c r="G39" s="4">
        <v>77.209999999999994</v>
      </c>
      <c r="H39" s="4">
        <v>84.298000000000002</v>
      </c>
      <c r="I39" s="4">
        <v>91.542000000000002</v>
      </c>
    </row>
    <row r="40" spans="1:9" x14ac:dyDescent="0.25">
      <c r="A40" s="18" t="s">
        <v>29</v>
      </c>
      <c r="B40" s="4">
        <v>29.704999999999998</v>
      </c>
      <c r="C40" s="4">
        <v>36.433999999999997</v>
      </c>
      <c r="D40" s="4">
        <v>43.17</v>
      </c>
      <c r="E40" s="4">
        <v>48.536000000000001</v>
      </c>
      <c r="F40" s="4">
        <v>53.835999999999999</v>
      </c>
      <c r="G40" s="4">
        <v>58.795999999999999</v>
      </c>
      <c r="H40" s="4">
        <v>63.670999999999999</v>
      </c>
      <c r="I40" s="4">
        <v>68.631</v>
      </c>
    </row>
    <row r="41" spans="1:9" x14ac:dyDescent="0.25">
      <c r="A41" s="3" t="s">
        <v>73</v>
      </c>
      <c r="B41" s="4">
        <v>8.7539999999999996</v>
      </c>
      <c r="C41" s="4">
        <v>10.231</v>
      </c>
      <c r="D41" s="4">
        <v>11.7</v>
      </c>
      <c r="E41" s="4">
        <v>12.462</v>
      </c>
      <c r="F41" s="4">
        <v>13.206</v>
      </c>
      <c r="G41" s="4">
        <v>13.971</v>
      </c>
      <c r="H41" s="4">
        <v>14.704000000000001</v>
      </c>
      <c r="I41" s="4">
        <v>15.468999999999999</v>
      </c>
    </row>
    <row r="42" spans="1:9" x14ac:dyDescent="0.25">
      <c r="A42" s="14"/>
      <c r="B42" s="21"/>
      <c r="C42" s="21"/>
      <c r="D42" s="21"/>
      <c r="E42" s="21"/>
      <c r="F42" s="21"/>
      <c r="G42" s="21"/>
      <c r="H42" s="21"/>
      <c r="I42" s="21"/>
    </row>
    <row r="43" spans="1:9" x14ac:dyDescent="0.25">
      <c r="A43" s="14" t="s">
        <v>25</v>
      </c>
      <c r="B43" s="8">
        <f t="shared" ref="B43:I43" si="4">SUM(B38,B40,B41)</f>
        <v>46.064999999999998</v>
      </c>
      <c r="C43" s="8">
        <f t="shared" si="4"/>
        <v>55.517000000000003</v>
      </c>
      <c r="D43" s="8">
        <f t="shared" si="4"/>
        <v>64.966999999999999</v>
      </c>
      <c r="E43" s="8">
        <f t="shared" si="4"/>
        <v>72.409000000000006</v>
      </c>
      <c r="F43" s="8">
        <f t="shared" si="4"/>
        <v>79.731000000000009</v>
      </c>
      <c r="G43" s="8">
        <f t="shared" si="4"/>
        <v>86.796999999999997</v>
      </c>
      <c r="H43" s="8">
        <f t="shared" si="4"/>
        <v>93.693000000000012</v>
      </c>
      <c r="I43" s="8">
        <f t="shared" si="4"/>
        <v>100.75899999999999</v>
      </c>
    </row>
    <row r="44" spans="1:9" x14ac:dyDescent="0.25">
      <c r="A44" s="14" t="s">
        <v>31</v>
      </c>
      <c r="B44" s="21"/>
      <c r="C44" s="21"/>
      <c r="D44" s="21"/>
      <c r="E44" s="21"/>
      <c r="F44" s="21"/>
      <c r="G44" s="21"/>
      <c r="H44" s="21"/>
      <c r="I44" s="21"/>
    </row>
    <row r="45" spans="1:9" x14ac:dyDescent="0.25">
      <c r="A45" s="14"/>
      <c r="B45" s="21"/>
      <c r="C45" s="21"/>
      <c r="D45" s="21"/>
      <c r="E45" s="21"/>
      <c r="F45" s="21"/>
      <c r="G45" s="21"/>
      <c r="H45" s="21"/>
      <c r="I45" s="21"/>
    </row>
    <row r="46" spans="1:9" x14ac:dyDescent="0.25">
      <c r="A46" s="3" t="s">
        <v>74</v>
      </c>
      <c r="B46" s="5">
        <v>35.052</v>
      </c>
      <c r="C46" s="5">
        <v>38.869999999999997</v>
      </c>
      <c r="D46" s="5">
        <v>44.442999999999998</v>
      </c>
      <c r="E46" s="5">
        <v>49.351999999999997</v>
      </c>
      <c r="F46" s="5">
        <v>53.96</v>
      </c>
      <c r="G46" s="5">
        <v>58.143000000000001</v>
      </c>
      <c r="H46" s="5">
        <v>62.326000000000001</v>
      </c>
      <c r="I46" s="5">
        <v>66.509</v>
      </c>
    </row>
    <row r="47" spans="1:9" x14ac:dyDescent="0.25">
      <c r="A47" s="3" t="s">
        <v>33</v>
      </c>
      <c r="B47" s="5">
        <v>5.4969999999999999</v>
      </c>
      <c r="C47" s="5">
        <v>6.069</v>
      </c>
      <c r="D47" s="5">
        <v>6.423</v>
      </c>
      <c r="E47" s="5">
        <v>6.7220000000000004</v>
      </c>
      <c r="F47" s="5">
        <v>7.1079999999999997</v>
      </c>
      <c r="G47" s="5">
        <v>7.4870000000000001</v>
      </c>
      <c r="H47" s="5">
        <v>7.8860000000000001</v>
      </c>
      <c r="I47" s="5">
        <v>8.3079999999999998</v>
      </c>
    </row>
    <row r="48" spans="1:9" x14ac:dyDescent="0.25">
      <c r="A48" s="3" t="s">
        <v>34</v>
      </c>
      <c r="B48" s="5">
        <v>23.303000000000001</v>
      </c>
      <c r="C48" s="5">
        <v>26.870999999999999</v>
      </c>
      <c r="D48" s="5">
        <v>30.981999999999999</v>
      </c>
      <c r="E48" s="5">
        <v>35.729999999999997</v>
      </c>
      <c r="F48" s="5">
        <v>41.197000000000003</v>
      </c>
      <c r="G48" s="5">
        <v>47.502000000000002</v>
      </c>
      <c r="H48" s="5">
        <v>54.773000000000003</v>
      </c>
      <c r="I48" s="5">
        <v>63.154000000000003</v>
      </c>
    </row>
    <row r="49" spans="1:9" x14ac:dyDescent="0.25">
      <c r="A49" s="3" t="s">
        <v>35</v>
      </c>
      <c r="B49" s="5">
        <v>18.294</v>
      </c>
      <c r="C49" s="5">
        <v>20.427</v>
      </c>
      <c r="D49" s="5">
        <v>23.192</v>
      </c>
      <c r="E49" s="5">
        <v>25.957000000000001</v>
      </c>
      <c r="F49" s="5">
        <v>29.518000000000001</v>
      </c>
      <c r="G49" s="5">
        <v>33.075000000000003</v>
      </c>
      <c r="H49" s="5">
        <v>37.061999999999998</v>
      </c>
      <c r="I49" s="5">
        <v>41.527000000000001</v>
      </c>
    </row>
    <row r="50" spans="1:9" x14ac:dyDescent="0.25">
      <c r="A50" s="14"/>
      <c r="B50" s="4"/>
      <c r="C50" s="4"/>
      <c r="D50" s="4"/>
      <c r="E50" s="4"/>
      <c r="F50" s="4"/>
      <c r="G50" s="4"/>
      <c r="H50" s="4"/>
      <c r="I50" s="4"/>
    </row>
    <row r="51" spans="1:9" x14ac:dyDescent="0.25">
      <c r="A51" s="14" t="s">
        <v>36</v>
      </c>
      <c r="B51" s="8">
        <f t="shared" ref="B51:I51" si="5">SUM(B46:B49)</f>
        <v>82.146000000000001</v>
      </c>
      <c r="C51" s="8">
        <f t="shared" si="5"/>
        <v>92.236999999999995</v>
      </c>
      <c r="D51" s="8">
        <f t="shared" si="5"/>
        <v>105.03999999999999</v>
      </c>
      <c r="E51" s="8">
        <f t="shared" si="5"/>
        <v>117.761</v>
      </c>
      <c r="F51" s="8">
        <f t="shared" si="5"/>
        <v>131.78300000000002</v>
      </c>
      <c r="G51" s="8">
        <f t="shared" si="5"/>
        <v>146.20699999999999</v>
      </c>
      <c r="H51" s="8">
        <f t="shared" si="5"/>
        <v>162.04700000000003</v>
      </c>
      <c r="I51" s="8">
        <f t="shared" si="5"/>
        <v>179.49799999999999</v>
      </c>
    </row>
    <row r="52" spans="1:9" x14ac:dyDescent="0.25">
      <c r="A52" s="14" t="s">
        <v>37</v>
      </c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14"/>
      <c r="B53" s="6"/>
      <c r="C53" s="6"/>
      <c r="D53" s="6"/>
      <c r="E53" s="6"/>
      <c r="F53" s="6"/>
      <c r="G53" s="6"/>
      <c r="H53" s="6"/>
      <c r="I53" s="6"/>
    </row>
    <row r="54" spans="1:9" x14ac:dyDescent="0.25">
      <c r="A54" s="14" t="s">
        <v>75</v>
      </c>
      <c r="B54" s="6">
        <f t="shared" ref="B54:I54" si="6">SUM(B5+B6+B14+B15+B16+B20+B21+B22+B23+B27)</f>
        <v>806.62099999999975</v>
      </c>
      <c r="C54" s="6">
        <f t="shared" si="6"/>
        <v>865.38099999999974</v>
      </c>
      <c r="D54" s="6">
        <f t="shared" si="6"/>
        <v>932.67200000000003</v>
      </c>
      <c r="E54" s="6">
        <f t="shared" si="6"/>
        <v>1005.5790000000001</v>
      </c>
      <c r="F54" s="6">
        <f t="shared" si="6"/>
        <v>1070.7580000000003</v>
      </c>
      <c r="G54" s="6">
        <f t="shared" si="6"/>
        <v>1121.4389999999999</v>
      </c>
      <c r="H54" s="6">
        <f t="shared" si="6"/>
        <v>1161.8949999999998</v>
      </c>
      <c r="I54" s="6">
        <f t="shared" si="6"/>
        <v>1192.8019999999999</v>
      </c>
    </row>
    <row r="55" spans="1:9" x14ac:dyDescent="0.25">
      <c r="A55" s="14"/>
      <c r="B55" s="6"/>
      <c r="C55" s="6"/>
      <c r="D55" s="6"/>
      <c r="E55" s="6"/>
      <c r="F55" s="6"/>
      <c r="G55" s="6"/>
      <c r="H55" s="6"/>
      <c r="I55" s="6"/>
    </row>
    <row r="56" spans="1:9" x14ac:dyDescent="0.25">
      <c r="A56" s="14" t="s">
        <v>76</v>
      </c>
      <c r="B56" s="6">
        <f t="shared" ref="B56:I56" si="7">SUM(B10+B13+B24+B25+B26)</f>
        <v>804.20499999999993</v>
      </c>
      <c r="C56" s="6">
        <f t="shared" si="7"/>
        <v>837.21</v>
      </c>
      <c r="D56" s="6">
        <f t="shared" si="7"/>
        <v>883.80600000000004</v>
      </c>
      <c r="E56" s="6">
        <f t="shared" si="7"/>
        <v>933.53100000000006</v>
      </c>
      <c r="F56" s="6">
        <f t="shared" si="7"/>
        <v>978.14400000000001</v>
      </c>
      <c r="G56" s="6">
        <f t="shared" si="7"/>
        <v>1024.126</v>
      </c>
      <c r="H56" s="6">
        <f t="shared" si="7"/>
        <v>1063.3129999999999</v>
      </c>
      <c r="I56" s="6">
        <f t="shared" si="7"/>
        <v>1096.8409999999999</v>
      </c>
    </row>
    <row r="57" spans="1:9" x14ac:dyDescent="0.25">
      <c r="A57" s="3"/>
      <c r="B57" s="5"/>
      <c r="C57" s="5"/>
      <c r="D57" s="5"/>
      <c r="E57" s="5"/>
      <c r="F57" s="5"/>
      <c r="G57" s="5"/>
      <c r="H57" s="5"/>
      <c r="I57" s="5"/>
    </row>
    <row r="58" spans="1:9" x14ac:dyDescent="0.25">
      <c r="A58" s="14" t="s">
        <v>40</v>
      </c>
      <c r="B58" s="6">
        <f>SUM(B4,B5,B6,B10,B13,B14,B15,B16,B20,B21,B22,B23,B24,B25,B26,B27)</f>
        <v>1864.241</v>
      </c>
      <c r="C58" s="6">
        <f t="shared" ref="C58:I58" si="8">SUM(C4,C5,C6,C10,C13,C14,C15,C16,C20,C21,C22,C23,C24,C25,C26,C27)</f>
        <v>1967.7810000000002</v>
      </c>
      <c r="D58" s="6">
        <f t="shared" si="8"/>
        <v>2103.8010000000004</v>
      </c>
      <c r="E58" s="6">
        <f t="shared" si="8"/>
        <v>2235.8750000000005</v>
      </c>
      <c r="F58" s="6">
        <f t="shared" si="8"/>
        <v>2357.8820000000001</v>
      </c>
      <c r="G58" s="6">
        <f t="shared" si="8"/>
        <v>2462.8000000000002</v>
      </c>
      <c r="H58" s="6">
        <f t="shared" si="8"/>
        <v>2550.6279999999997</v>
      </c>
      <c r="I58" s="6">
        <f t="shared" si="8"/>
        <v>2628.6229999999996</v>
      </c>
    </row>
    <row r="59" spans="1:9" x14ac:dyDescent="0.25">
      <c r="A59" s="3"/>
      <c r="B59" s="5"/>
      <c r="C59" s="5"/>
      <c r="D59" s="5"/>
      <c r="E59" s="5"/>
      <c r="F59" s="5"/>
      <c r="G59" s="5"/>
      <c r="H59" s="5"/>
      <c r="I59" s="5"/>
    </row>
    <row r="60" spans="1:9" x14ac:dyDescent="0.25">
      <c r="A60" s="14" t="s">
        <v>41</v>
      </c>
      <c r="B60" s="6">
        <f>SUM(B4,B5,B6,B10,B13,B14,B15,B16,B20,B21,B22,B23,B24,B25,B26,B27,B31,B32,B33,B38,B40,B41,B46,B47,B48,B49)</f>
        <v>2344.5489999999995</v>
      </c>
      <c r="C60" s="6">
        <f t="shared" ref="C60:I60" si="9">SUM(C4,C5,C6,C10,C13,C14,C15,C16,C20,C21,C22,C23,C24,C25,C26,C27,C31,C32,C33,C38,C40,C41,C46,C47,C48,C49)</f>
        <v>2488.1700000000005</v>
      </c>
      <c r="D60" s="6">
        <f t="shared" si="9"/>
        <v>2668.0850000000005</v>
      </c>
      <c r="E60" s="6">
        <f t="shared" si="9"/>
        <v>2838.5140000000006</v>
      </c>
      <c r="F60" s="6">
        <f t="shared" si="9"/>
        <v>2996.8540000000003</v>
      </c>
      <c r="G60" s="6">
        <f t="shared" si="9"/>
        <v>3134.3130000000001</v>
      </c>
      <c r="H60" s="6">
        <f t="shared" si="9"/>
        <v>3254.5</v>
      </c>
      <c r="I60" s="6">
        <f t="shared" si="9"/>
        <v>3359.7329999999997</v>
      </c>
    </row>
    <row r="61" spans="1:9" x14ac:dyDescent="0.25">
      <c r="A61" s="3"/>
      <c r="B61" s="3"/>
      <c r="C61" s="3"/>
      <c r="D61" s="3"/>
      <c r="E61" s="3"/>
      <c r="F61" s="3"/>
      <c r="G61" s="3"/>
      <c r="H61" s="3"/>
      <c r="I61" s="3"/>
    </row>
    <row r="62" spans="1:9" x14ac:dyDescent="0.25">
      <c r="A62" s="15" t="s">
        <v>42</v>
      </c>
      <c r="B62" s="15"/>
      <c r="C62" s="15"/>
      <c r="D62" s="15"/>
      <c r="E62" s="15"/>
      <c r="F62" s="15"/>
      <c r="G62" s="15"/>
      <c r="H62" s="15"/>
      <c r="I62" s="15"/>
    </row>
    <row r="63" spans="1:9" x14ac:dyDescent="0.25">
      <c r="A63" s="15" t="s">
        <v>43</v>
      </c>
      <c r="B63" s="15"/>
      <c r="C63" s="15"/>
      <c r="D63" s="15"/>
      <c r="E63" s="15"/>
      <c r="F63" s="15"/>
      <c r="G63" s="15"/>
      <c r="H63" s="15"/>
      <c r="I63" s="15"/>
    </row>
    <row r="64" spans="1:9" x14ac:dyDescent="0.25">
      <c r="A64" s="15" t="s">
        <v>77</v>
      </c>
      <c r="B64" s="15"/>
      <c r="C64" s="15"/>
      <c r="D64" s="15"/>
      <c r="E64" s="15"/>
      <c r="F64" s="15"/>
      <c r="G64" s="15"/>
      <c r="H64" s="15"/>
      <c r="I64" s="15"/>
    </row>
    <row r="65" spans="1:9" x14ac:dyDescent="0.25">
      <c r="A65" s="15" t="s">
        <v>46</v>
      </c>
      <c r="B65" s="15"/>
      <c r="C65" s="15"/>
      <c r="D65" s="15"/>
      <c r="E65" s="15"/>
      <c r="F65" s="15"/>
      <c r="G65" s="15"/>
      <c r="H65" s="15"/>
      <c r="I65" s="15"/>
    </row>
    <row r="66" spans="1:9" x14ac:dyDescent="0.25">
      <c r="A66" s="15" t="s">
        <v>78</v>
      </c>
      <c r="B66" s="15"/>
      <c r="C66" s="15"/>
      <c r="D66" s="15"/>
      <c r="E66" s="15"/>
      <c r="F66" s="15"/>
      <c r="G66" s="15"/>
      <c r="H66" s="15"/>
      <c r="I66" s="15"/>
    </row>
    <row r="67" spans="1:9" x14ac:dyDescent="0.25">
      <c r="A67" s="15" t="s">
        <v>79</v>
      </c>
      <c r="B67" s="15"/>
      <c r="C67" s="15"/>
      <c r="D67" s="15"/>
      <c r="E67" s="15"/>
      <c r="F67" s="15"/>
      <c r="G67" s="15"/>
      <c r="H67" s="15"/>
      <c r="I67" s="15"/>
    </row>
  </sheetData>
  <mergeCells count="1"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2017-01-04T14:26:54Z</dcterms:created>
  <dcterms:modified xsi:type="dcterms:W3CDTF">2017-01-04T17:30:47Z</dcterms:modified>
</cp:coreProperties>
</file>