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H:\DCPS\Committees DCPS\Cooperative Forecasting and Data Subcommittee\Cooperative Forecasting and Data Subcommittee\2020\May 12, 2020\"/>
    </mc:Choice>
  </mc:AlternateContent>
  <xr:revisionPtr revIDLastSave="0" documentId="8_{D0002881-E46B-40E8-AB2D-955A141CF9A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nstruction" sheetId="1" r:id="rId1"/>
  </sheets>
  <definedNames>
    <definedName name="_xlnm.Print_Area" localSheetId="0">Construction!$A$1:$AE$31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O17" i="1" l="1"/>
  <c r="AN17" i="1"/>
  <c r="AO23" i="1"/>
  <c r="AN23" i="1"/>
  <c r="AN30" i="1"/>
  <c r="AO30" i="1"/>
  <c r="AN7" i="1"/>
  <c r="AO7" i="1"/>
  <c r="AN21" i="1"/>
  <c r="AO21" i="1"/>
  <c r="AO31" i="1" l="1"/>
  <c r="AN31" i="1"/>
  <c r="U47" i="1" l="1"/>
  <c r="U50" i="1"/>
  <c r="U43" i="1"/>
  <c r="U39" i="1"/>
  <c r="U46" i="1"/>
  <c r="U51" i="1"/>
  <c r="U42" i="1"/>
  <c r="U38" i="1"/>
  <c r="U48" i="1"/>
  <c r="U41" i="1"/>
  <c r="U37" i="1"/>
  <c r="U49" i="1"/>
  <c r="U44" i="1"/>
  <c r="U40" i="1"/>
  <c r="U36" i="1"/>
  <c r="U45" i="1"/>
  <c r="U53" i="1" l="1"/>
  <c r="AL30" i="1"/>
  <c r="AM30" i="1"/>
  <c r="AM21" i="1"/>
  <c r="AL21" i="1"/>
  <c r="AM7" i="1"/>
  <c r="AL7" i="1"/>
  <c r="AM31" i="1" l="1"/>
  <c r="AL31" i="1"/>
  <c r="T41" i="1" l="1"/>
  <c r="T45" i="1"/>
  <c r="T50" i="1"/>
  <c r="T37" i="1"/>
  <c r="T47" i="1"/>
  <c r="T49" i="1"/>
  <c r="T36" i="1"/>
  <c r="T42" i="1"/>
  <c r="T46" i="1"/>
  <c r="T51" i="1"/>
  <c r="T38" i="1"/>
  <c r="T43" i="1"/>
  <c r="T40" i="1"/>
  <c r="T48" i="1"/>
  <c r="T44" i="1"/>
  <c r="T39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B23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T53" i="1" l="1"/>
  <c r="AK30" i="1" l="1"/>
  <c r="AJ30" i="1"/>
  <c r="AI30" i="1"/>
  <c r="AH30" i="1"/>
  <c r="AK21" i="1"/>
  <c r="AJ21" i="1"/>
  <c r="AI21" i="1"/>
  <c r="AH21" i="1"/>
  <c r="AK7" i="1"/>
  <c r="AJ7" i="1"/>
  <c r="AI7" i="1"/>
  <c r="AH7" i="1"/>
  <c r="AJ31" i="1" l="1"/>
  <c r="S39" i="1" s="1"/>
  <c r="S46" i="1"/>
  <c r="S41" i="1"/>
  <c r="S37" i="1"/>
  <c r="S47" i="1"/>
  <c r="S51" i="1"/>
  <c r="S43" i="1"/>
  <c r="S45" i="1"/>
  <c r="S48" i="1"/>
  <c r="S36" i="1"/>
  <c r="AI31" i="1"/>
  <c r="AK31" i="1"/>
  <c r="AH31" i="1"/>
  <c r="AG30" i="1"/>
  <c r="AF30" i="1"/>
  <c r="AG21" i="1"/>
  <c r="AF21" i="1"/>
  <c r="AG7" i="1"/>
  <c r="AF7" i="1"/>
  <c r="S42" i="1" l="1"/>
  <c r="S53" i="1" s="1"/>
  <c r="S40" i="1"/>
  <c r="S50" i="1"/>
  <c r="S44" i="1"/>
  <c r="S38" i="1"/>
  <c r="S49" i="1"/>
  <c r="R41" i="1"/>
  <c r="R46" i="1"/>
  <c r="R47" i="1"/>
  <c r="R49" i="1"/>
  <c r="R51" i="1"/>
  <c r="R40" i="1"/>
  <c r="R43" i="1"/>
  <c r="R38" i="1"/>
  <c r="R44" i="1"/>
  <c r="R39" i="1"/>
  <c r="R37" i="1"/>
  <c r="R48" i="1"/>
  <c r="R50" i="1"/>
  <c r="R42" i="1"/>
  <c r="R45" i="1"/>
  <c r="R36" i="1"/>
  <c r="AG31" i="1"/>
  <c r="AF31" i="1"/>
  <c r="V30" i="1"/>
  <c r="W30" i="1"/>
  <c r="X30" i="1"/>
  <c r="Y30" i="1"/>
  <c r="Z30" i="1"/>
  <c r="AA30" i="1"/>
  <c r="AB30" i="1"/>
  <c r="AC30" i="1"/>
  <c r="AD30" i="1"/>
  <c r="AE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B30" i="1"/>
  <c r="AE21" i="1"/>
  <c r="AD21" i="1"/>
  <c r="AE7" i="1"/>
  <c r="AD7" i="1"/>
  <c r="Q41" i="1" l="1"/>
  <c r="Q46" i="1"/>
  <c r="Q45" i="1"/>
  <c r="Q43" i="1"/>
  <c r="Q48" i="1"/>
  <c r="Q50" i="1"/>
  <c r="Q42" i="1"/>
  <c r="Q44" i="1"/>
  <c r="Q37" i="1"/>
  <c r="Q51" i="1"/>
  <c r="Q40" i="1"/>
  <c r="Q38" i="1"/>
  <c r="Q39" i="1"/>
  <c r="Q47" i="1"/>
  <c r="Q49" i="1"/>
  <c r="R53" i="1"/>
  <c r="Q36" i="1"/>
  <c r="AD31" i="1"/>
  <c r="AE31" i="1"/>
  <c r="B21" i="1"/>
  <c r="C21" i="1"/>
  <c r="D21" i="1"/>
  <c r="E21" i="1"/>
  <c r="F21" i="1"/>
  <c r="G21" i="1"/>
  <c r="H21" i="1"/>
  <c r="I21" i="1"/>
  <c r="J21" i="1"/>
  <c r="K21" i="1"/>
  <c r="L21" i="1"/>
  <c r="M21" i="1"/>
  <c r="B7" i="1"/>
  <c r="C7" i="1"/>
  <c r="D7" i="1"/>
  <c r="D31" i="1" s="1"/>
  <c r="E7" i="1"/>
  <c r="F7" i="1"/>
  <c r="G7" i="1"/>
  <c r="H7" i="1"/>
  <c r="I7" i="1"/>
  <c r="J7" i="1"/>
  <c r="K7" i="1"/>
  <c r="K31" i="1" s="1"/>
  <c r="L7" i="1"/>
  <c r="M7" i="1"/>
  <c r="X21" i="1"/>
  <c r="Y21" i="1"/>
  <c r="Z21" i="1"/>
  <c r="AA21" i="1"/>
  <c r="AB21" i="1"/>
  <c r="AC21" i="1"/>
  <c r="X7" i="1"/>
  <c r="Y7" i="1"/>
  <c r="Z7" i="1"/>
  <c r="AA7" i="1"/>
  <c r="AB7" i="1"/>
  <c r="AC7" i="1"/>
  <c r="O7" i="1"/>
  <c r="O21" i="1"/>
  <c r="P7" i="1"/>
  <c r="P21" i="1"/>
  <c r="Q7" i="1"/>
  <c r="Q21" i="1"/>
  <c r="R7" i="1"/>
  <c r="R21" i="1"/>
  <c r="S7" i="1"/>
  <c r="S21" i="1"/>
  <c r="T7" i="1"/>
  <c r="T21" i="1"/>
  <c r="U7" i="1"/>
  <c r="U21" i="1"/>
  <c r="V7" i="1"/>
  <c r="V21" i="1"/>
  <c r="W7" i="1"/>
  <c r="W21" i="1"/>
  <c r="N7" i="1"/>
  <c r="N21" i="1"/>
  <c r="Q53" i="1" l="1"/>
  <c r="C46" i="1"/>
  <c r="C41" i="1"/>
  <c r="C39" i="1"/>
  <c r="C42" i="1"/>
  <c r="C47" i="1"/>
  <c r="C49" i="1"/>
  <c r="C51" i="1"/>
  <c r="C40" i="1"/>
  <c r="C43" i="1"/>
  <c r="C38" i="1"/>
  <c r="C50" i="1"/>
  <c r="C45" i="1"/>
  <c r="C48" i="1"/>
  <c r="C44" i="1"/>
  <c r="C37" i="1"/>
  <c r="P41" i="1"/>
  <c r="P46" i="1"/>
  <c r="P48" i="1"/>
  <c r="P50" i="1"/>
  <c r="P42" i="1"/>
  <c r="P44" i="1"/>
  <c r="P37" i="1"/>
  <c r="P45" i="1"/>
  <c r="P39" i="1"/>
  <c r="P47" i="1"/>
  <c r="P49" i="1"/>
  <c r="P51" i="1"/>
  <c r="P40" i="1"/>
  <c r="P43" i="1"/>
  <c r="P38" i="1"/>
  <c r="C36" i="1"/>
  <c r="P36" i="1"/>
  <c r="E31" i="1"/>
  <c r="H31" i="1"/>
  <c r="L31" i="1"/>
  <c r="M31" i="1"/>
  <c r="Z31" i="1"/>
  <c r="I31" i="1"/>
  <c r="B31" i="1"/>
  <c r="AA31" i="1"/>
  <c r="W31" i="1"/>
  <c r="Q31" i="1"/>
  <c r="N31" i="1"/>
  <c r="V31" i="1"/>
  <c r="T31" i="1"/>
  <c r="R31" i="1"/>
  <c r="P31" i="1"/>
  <c r="AB31" i="1"/>
  <c r="X31" i="1"/>
  <c r="S31" i="1"/>
  <c r="U31" i="1"/>
  <c r="O31" i="1"/>
  <c r="G31" i="1"/>
  <c r="C31" i="1"/>
  <c r="J31" i="1"/>
  <c r="F31" i="1"/>
  <c r="AC31" i="1"/>
  <c r="Y31" i="1"/>
  <c r="D46" i="1" l="1"/>
  <c r="D41" i="1"/>
  <c r="D48" i="1"/>
  <c r="D50" i="1"/>
  <c r="D42" i="1"/>
  <c r="D44" i="1"/>
  <c r="D37" i="1"/>
  <c r="D45" i="1"/>
  <c r="D39" i="1"/>
  <c r="D47" i="1"/>
  <c r="D49" i="1"/>
  <c r="D51" i="1"/>
  <c r="D40" i="1"/>
  <c r="D43" i="1"/>
  <c r="D38" i="1"/>
  <c r="O46" i="1"/>
  <c r="O41" i="1"/>
  <c r="O39" i="1"/>
  <c r="O44" i="1"/>
  <c r="O47" i="1"/>
  <c r="O49" i="1"/>
  <c r="O51" i="1"/>
  <c r="O40" i="1"/>
  <c r="O43" i="1"/>
  <c r="O38" i="1"/>
  <c r="O42" i="1"/>
  <c r="O45" i="1"/>
  <c r="O48" i="1"/>
  <c r="O50" i="1"/>
  <c r="O37" i="1"/>
  <c r="H46" i="1"/>
  <c r="H41" i="1"/>
  <c r="H48" i="1"/>
  <c r="H50" i="1"/>
  <c r="H42" i="1"/>
  <c r="H44" i="1"/>
  <c r="H37" i="1"/>
  <c r="H38" i="1"/>
  <c r="H45" i="1"/>
  <c r="H47" i="1"/>
  <c r="H49" i="1"/>
  <c r="H51" i="1"/>
  <c r="H40" i="1"/>
  <c r="H43" i="1"/>
  <c r="H39" i="1"/>
  <c r="G41" i="1"/>
  <c r="G46" i="1"/>
  <c r="G39" i="1"/>
  <c r="G44" i="1"/>
  <c r="G37" i="1"/>
  <c r="G47" i="1"/>
  <c r="G49" i="1"/>
  <c r="G51" i="1"/>
  <c r="G40" i="1"/>
  <c r="G43" i="1"/>
  <c r="G38" i="1"/>
  <c r="G45" i="1"/>
  <c r="G48" i="1"/>
  <c r="G50" i="1"/>
  <c r="G42" i="1"/>
  <c r="J41" i="1"/>
  <c r="J46" i="1"/>
  <c r="J47" i="1"/>
  <c r="J49" i="1"/>
  <c r="J51" i="1"/>
  <c r="J40" i="1"/>
  <c r="J43" i="1"/>
  <c r="J38" i="1"/>
  <c r="J39" i="1"/>
  <c r="J44" i="1"/>
  <c r="J37" i="1"/>
  <c r="J45" i="1"/>
  <c r="J48" i="1"/>
  <c r="J50" i="1"/>
  <c r="J42" i="1"/>
  <c r="E46" i="1"/>
  <c r="E41" i="1"/>
  <c r="E45" i="1"/>
  <c r="E39" i="1"/>
  <c r="E47" i="1"/>
  <c r="E40" i="1"/>
  <c r="E43" i="1"/>
  <c r="E48" i="1"/>
  <c r="E50" i="1"/>
  <c r="E42" i="1"/>
  <c r="E44" i="1"/>
  <c r="E37" i="1"/>
  <c r="E51" i="1"/>
  <c r="E38" i="1"/>
  <c r="E49" i="1"/>
  <c r="L41" i="1"/>
  <c r="L48" i="1"/>
  <c r="L50" i="1"/>
  <c r="L42" i="1"/>
  <c r="L44" i="1"/>
  <c r="L37" i="1"/>
  <c r="L39" i="1"/>
  <c r="L45" i="1"/>
  <c r="L38" i="1"/>
  <c r="L47" i="1"/>
  <c r="L49" i="1"/>
  <c r="L51" i="1"/>
  <c r="L40" i="1"/>
  <c r="L43" i="1"/>
  <c r="F41" i="1"/>
  <c r="F46" i="1"/>
  <c r="F47" i="1"/>
  <c r="F49" i="1"/>
  <c r="F51" i="1"/>
  <c r="F40" i="1"/>
  <c r="F43" i="1"/>
  <c r="F38" i="1"/>
  <c r="F37" i="1"/>
  <c r="F39" i="1"/>
  <c r="F48" i="1"/>
  <c r="F50" i="1"/>
  <c r="F42" i="1"/>
  <c r="F44" i="1"/>
  <c r="F45" i="1"/>
  <c r="I46" i="1"/>
  <c r="I41" i="1"/>
  <c r="I45" i="1"/>
  <c r="I48" i="1"/>
  <c r="I50" i="1"/>
  <c r="I42" i="1"/>
  <c r="I44" i="1"/>
  <c r="I37" i="1"/>
  <c r="I39" i="1"/>
  <c r="I47" i="1"/>
  <c r="I49" i="1"/>
  <c r="I40" i="1"/>
  <c r="I43" i="1"/>
  <c r="I51" i="1"/>
  <c r="I38" i="1"/>
  <c r="B36" i="1"/>
  <c r="B41" i="1"/>
  <c r="B46" i="1"/>
  <c r="B47" i="1"/>
  <c r="B49" i="1"/>
  <c r="B51" i="1"/>
  <c r="B40" i="1"/>
  <c r="B43" i="1"/>
  <c r="B38" i="1"/>
  <c r="B39" i="1"/>
  <c r="B45" i="1"/>
  <c r="B48" i="1"/>
  <c r="B50" i="1"/>
  <c r="B42" i="1"/>
  <c r="B44" i="1"/>
  <c r="B37" i="1"/>
  <c r="M46" i="1"/>
  <c r="M41" i="1"/>
  <c r="M45" i="1"/>
  <c r="M49" i="1"/>
  <c r="M51" i="1"/>
  <c r="M38" i="1"/>
  <c r="M48" i="1"/>
  <c r="M50" i="1"/>
  <c r="M42" i="1"/>
  <c r="M44" i="1"/>
  <c r="M37" i="1"/>
  <c r="M39" i="1"/>
  <c r="M47" i="1"/>
  <c r="M40" i="1"/>
  <c r="M43" i="1"/>
  <c r="L46" i="1"/>
  <c r="K46" i="1"/>
  <c r="K41" i="1"/>
  <c r="K39" i="1"/>
  <c r="K42" i="1"/>
  <c r="K47" i="1"/>
  <c r="K49" i="1"/>
  <c r="K51" i="1"/>
  <c r="K40" i="1"/>
  <c r="K43" i="1"/>
  <c r="K38" i="1"/>
  <c r="K50" i="1"/>
  <c r="K44" i="1"/>
  <c r="K37" i="1"/>
  <c r="K45" i="1"/>
  <c r="K48" i="1"/>
  <c r="N41" i="1"/>
  <c r="N46" i="1"/>
  <c r="N47" i="1"/>
  <c r="N49" i="1"/>
  <c r="N51" i="1"/>
  <c r="N40" i="1"/>
  <c r="N43" i="1"/>
  <c r="N38" i="1"/>
  <c r="N37" i="1"/>
  <c r="N45" i="1"/>
  <c r="N39" i="1"/>
  <c r="N48" i="1"/>
  <c r="N50" i="1"/>
  <c r="N42" i="1"/>
  <c r="N44" i="1"/>
  <c r="P53" i="1"/>
  <c r="C53" i="1"/>
  <c r="J36" i="1"/>
  <c r="M36" i="1"/>
  <c r="D36" i="1"/>
  <c r="L36" i="1"/>
  <c r="E36" i="1"/>
  <c r="K36" i="1"/>
  <c r="N36" i="1"/>
  <c r="O36" i="1"/>
  <c r="F36" i="1"/>
  <c r="I36" i="1"/>
  <c r="H36" i="1"/>
  <c r="G36" i="1"/>
  <c r="N53" i="1" l="1"/>
  <c r="M53" i="1"/>
  <c r="G53" i="1"/>
  <c r="K53" i="1"/>
  <c r="J53" i="1"/>
  <c r="H53" i="1"/>
  <c r="L53" i="1"/>
  <c r="O53" i="1"/>
  <c r="B53" i="1"/>
  <c r="I53" i="1"/>
  <c r="F53" i="1"/>
  <c r="E53" i="1"/>
  <c r="D53" i="1"/>
</calcChain>
</file>

<file path=xl/sharedStrings.xml><?xml version="1.0" encoding="utf-8"?>
<sst xmlns="http://schemas.openxmlformats.org/spreadsheetml/2006/main" count="287" uniqueCount="43">
  <si>
    <t>District of Columbia</t>
  </si>
  <si>
    <t>Charles County</t>
  </si>
  <si>
    <t>Arlington County</t>
  </si>
  <si>
    <t>City of Alexandria</t>
  </si>
  <si>
    <t>Fairfax County</t>
  </si>
  <si>
    <t>City of Fairfax</t>
  </si>
  <si>
    <t>City of Falls Church</t>
  </si>
  <si>
    <t>Loudoun County</t>
  </si>
  <si>
    <t>Prince William County</t>
  </si>
  <si>
    <t>City of Manassas</t>
  </si>
  <si>
    <t>City of Manassas Park</t>
  </si>
  <si>
    <t>Central Jurisdictions</t>
  </si>
  <si>
    <t>Outer Suburbs</t>
  </si>
  <si>
    <t>JURISDICTIONS</t>
  </si>
  <si>
    <t>Total</t>
  </si>
  <si>
    <t>Single Family</t>
  </si>
  <si>
    <t>n/a</t>
  </si>
  <si>
    <t>Inner Suburbs</t>
  </si>
  <si>
    <t>* Included in county total.</t>
  </si>
  <si>
    <t>Frederick County</t>
  </si>
  <si>
    <t>Montgomery County</t>
  </si>
  <si>
    <t>Prince George's County</t>
  </si>
  <si>
    <t>by County and Place Area."</t>
  </si>
  <si>
    <t>COG Region</t>
  </si>
  <si>
    <t>Share of Region</t>
  </si>
  <si>
    <t>Single-Family House</t>
  </si>
  <si>
    <t> – The single-family statistics include fully detached, semidetached (semiattached, side-by-side), row houses, and townhouses. In the case of attached units, each must be separated from the adjacent unit by a ground-to-roof wall in order to be classified as a single-family structure. Also, these units must not share heating/air-conditioning systems or utilities.</t>
  </si>
  <si>
    <t>Units built one on top of another and those built side-by-side that do not have a ground-to-roof wall and/or have common facilities (i.e., attic, basement, heating plant, plumbing, etc.) are not included in the single-family statistics.</t>
  </si>
  <si>
    <t>Fairfax County and Cities</t>
  </si>
  <si>
    <t>Prince William County and Cities</t>
  </si>
  <si>
    <t xml:space="preserve">     City of Gaithersburg</t>
  </si>
  <si>
    <t xml:space="preserve">     City of Rockville</t>
  </si>
  <si>
    <t xml:space="preserve">     City of Takoma Park</t>
  </si>
  <si>
    <t xml:space="preserve">     City of College Park</t>
  </si>
  <si>
    <t xml:space="preserve">     City of Greenbelt</t>
  </si>
  <si>
    <t xml:space="preserve">     City of Bowie</t>
  </si>
  <si>
    <t xml:space="preserve">     City of Laurel</t>
  </si>
  <si>
    <t xml:space="preserve">     City of Frederick</t>
  </si>
  <si>
    <t xml:space="preserve">     City of Gaithersburg*</t>
  </si>
  <si>
    <t xml:space="preserve">     City of Rockville*</t>
  </si>
  <si>
    <t xml:space="preserve">     City of Laurel*</t>
  </si>
  <si>
    <t xml:space="preserve">     City of Frederick*</t>
  </si>
  <si>
    <t xml:space="preserve">Source: U.S. Department of Commerce, Bureau of the Census, "Permit Authorized Construction in Permit-issuing Places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</si>
</sst>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b/>
      <sz val="10"/>
      <color rgb="FF333333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sz val="10"/>
      <name val="Franklin Gothic Book"/>
      <family val="2"/>
    </font>
    <font>
      <b/>
      <sz val="10"/>
      <name val="Franklin Gothic Boo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3" fontId="2" fillId="0" borderId="3" xfId="0" applyNumberFormat="1" applyFont="1" applyBorder="1"/>
    <xf numFmtId="0" fontId="3" fillId="0" borderId="4" xfId="0" applyFont="1" applyBorder="1"/>
    <xf numFmtId="3" fontId="3" fillId="0" borderId="4" xfId="0" applyNumberFormat="1" applyFont="1" applyBorder="1"/>
    <xf numFmtId="0" fontId="2" fillId="0" borderId="2" xfId="0" applyFont="1" applyBorder="1"/>
    <xf numFmtId="3" fontId="2" fillId="0" borderId="2" xfId="0" applyNumberFormat="1" applyFont="1" applyBorder="1"/>
    <xf numFmtId="0" fontId="2" fillId="0" borderId="4" xfId="0" applyFont="1" applyBorder="1" applyAlignment="1">
      <alignment horizontal="center"/>
    </xf>
    <xf numFmtId="0" fontId="0" fillId="0" borderId="4" xfId="0" applyBorder="1"/>
    <xf numFmtId="3" fontId="3" fillId="0" borderId="0" xfId="0" applyNumberFormat="1" applyFont="1"/>
    <xf numFmtId="3" fontId="3" fillId="0" borderId="1" xfId="0" applyNumberFormat="1" applyFont="1" applyBorder="1"/>
    <xf numFmtId="3" fontId="2" fillId="0" borderId="5" xfId="0" applyNumberFormat="1" applyFont="1" applyBorder="1"/>
    <xf numFmtId="3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3" fontId="2" fillId="0" borderId="7" xfId="0" applyNumberFormat="1" applyFont="1" applyBorder="1"/>
    <xf numFmtId="3" fontId="3" fillId="0" borderId="8" xfId="0" applyNumberFormat="1" applyFont="1" applyBorder="1"/>
    <xf numFmtId="3" fontId="3" fillId="0" borderId="6" xfId="0" applyNumberFormat="1" applyFont="1" applyBorder="1"/>
    <xf numFmtId="0" fontId="0" fillId="0" borderId="1" xfId="0" applyBorder="1"/>
    <xf numFmtId="0" fontId="3" fillId="0" borderId="1" xfId="0" applyFont="1" applyBorder="1"/>
    <xf numFmtId="0" fontId="3" fillId="0" borderId="8" xfId="0" applyFont="1" applyBorder="1" applyAlignment="1">
      <alignment horizontal="right"/>
    </xf>
    <xf numFmtId="0" fontId="2" fillId="0" borderId="3" xfId="0" applyFont="1" applyFill="1" applyBorder="1"/>
    <xf numFmtId="0" fontId="2" fillId="0" borderId="4" xfId="0" applyFont="1" applyFill="1" applyBorder="1"/>
    <xf numFmtId="3" fontId="2" fillId="0" borderId="9" xfId="0" applyNumberFormat="1" applyFont="1" applyBorder="1"/>
    <xf numFmtId="3" fontId="3" fillId="0" borderId="0" xfId="0" applyNumberFormat="1" applyFont="1" applyFill="1" applyBorder="1"/>
    <xf numFmtId="3" fontId="3" fillId="0" borderId="11" xfId="0" applyNumberFormat="1" applyFont="1" applyBorder="1"/>
    <xf numFmtId="3" fontId="2" fillId="0" borderId="10" xfId="0" applyNumberFormat="1" applyFont="1" applyBorder="1"/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3" fontId="3" fillId="0" borderId="0" xfId="0" applyNumberFormat="1" applyFont="1" applyBorder="1"/>
    <xf numFmtId="3" fontId="2" fillId="0" borderId="2" xfId="0" applyNumberFormat="1" applyFont="1" applyBorder="1" applyAlignment="1">
      <alignment horizontal="center"/>
    </xf>
    <xf numFmtId="3" fontId="2" fillId="0" borderId="0" xfId="0" applyNumberFormat="1" applyFont="1" applyBorder="1"/>
    <xf numFmtId="9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0" xfId="0" applyFont="1" applyFill="1" applyBorder="1"/>
    <xf numFmtId="0" fontId="0" fillId="0" borderId="0" xfId="0" applyBorder="1"/>
    <xf numFmtId="1" fontId="2" fillId="0" borderId="0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3" fillId="0" borderId="0" xfId="0" applyFont="1" applyBorder="1"/>
    <xf numFmtId="3" fontId="2" fillId="0" borderId="0" xfId="0" applyNumberFormat="1" applyFont="1" applyFill="1" applyBorder="1"/>
    <xf numFmtId="3" fontId="3" fillId="0" borderId="0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0" fontId="3" fillId="0" borderId="0" xfId="0" applyFont="1" applyFill="1" applyBorder="1"/>
    <xf numFmtId="9" fontId="2" fillId="0" borderId="0" xfId="0" applyNumberFormat="1" applyFont="1" applyBorder="1"/>
    <xf numFmtId="3" fontId="2" fillId="0" borderId="0" xfId="0" applyNumberFormat="1" applyFont="1" applyBorder="1" applyAlignment="1">
      <alignment horizontal="center" wrapText="1"/>
    </xf>
    <xf numFmtId="3" fontId="2" fillId="0" borderId="4" xfId="0" applyNumberFormat="1" applyFont="1" applyBorder="1"/>
    <xf numFmtId="3" fontId="4" fillId="0" borderId="0" xfId="0" applyNumberFormat="1" applyFont="1"/>
    <xf numFmtId="0" fontId="7" fillId="0" borderId="0" xfId="0" applyFont="1"/>
    <xf numFmtId="0" fontId="6" fillId="0" borderId="0" xfId="0" applyFont="1"/>
    <xf numFmtId="3" fontId="8" fillId="0" borderId="0" xfId="0" applyNumberFormat="1" applyFont="1" applyBorder="1"/>
    <xf numFmtId="3" fontId="8" fillId="0" borderId="0" xfId="0" applyNumberFormat="1" applyFont="1" applyBorder="1" applyAlignment="1">
      <alignment horizontal="right"/>
    </xf>
    <xf numFmtId="3" fontId="0" fillId="0" borderId="0" xfId="0" applyNumberFormat="1"/>
    <xf numFmtId="0" fontId="8" fillId="0" borderId="0" xfId="0" applyFont="1" applyBorder="1"/>
    <xf numFmtId="3" fontId="9" fillId="0" borderId="0" xfId="0" applyNumberFormat="1" applyFont="1" applyBorder="1" applyAlignment="1">
      <alignment horizontal="center"/>
    </xf>
    <xf numFmtId="0" fontId="9" fillId="0" borderId="0" xfId="0" applyFont="1" applyBorder="1"/>
    <xf numFmtId="3" fontId="9" fillId="0" borderId="0" xfId="0" applyNumberFormat="1" applyFont="1" applyBorder="1"/>
    <xf numFmtId="1" fontId="9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Alignment="1"/>
    <xf numFmtId="0" fontId="8" fillId="0" borderId="0" xfId="0" applyFont="1" applyBorder="1" applyAlignment="1"/>
    <xf numFmtId="3" fontId="8" fillId="0" borderId="0" xfId="0" applyNumberFormat="1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/>
    <xf numFmtId="3" fontId="9" fillId="0" borderId="0" xfId="0" applyNumberFormat="1" applyFont="1" applyBorder="1" applyAlignment="1"/>
    <xf numFmtId="0" fontId="9" fillId="0" borderId="0" xfId="0" applyFont="1" applyFill="1" applyBorder="1"/>
    <xf numFmtId="0" fontId="9" fillId="0" borderId="0" xfId="0" applyFont="1" applyBorder="1" applyAlignment="1">
      <alignment horizontal="right"/>
    </xf>
    <xf numFmtId="9" fontId="8" fillId="0" borderId="0" xfId="0" applyNumberFormat="1" applyFont="1" applyBorder="1"/>
    <xf numFmtId="0" fontId="2" fillId="0" borderId="4" xfId="0" applyFont="1" applyBorder="1" applyAlignment="1">
      <alignment horizontal="left"/>
    </xf>
    <xf numFmtId="0" fontId="2" fillId="0" borderId="4" xfId="0" applyFont="1" applyBorder="1"/>
    <xf numFmtId="0" fontId="2" fillId="0" borderId="0" xfId="0" applyFont="1" applyBorder="1"/>
    <xf numFmtId="1" fontId="2" fillId="0" borderId="3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0" fillId="0" borderId="9" xfId="0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percentStacked"/>
        <c:varyColors val="0"/>
        <c:ser>
          <c:idx val="0"/>
          <c:order val="0"/>
          <c:tx>
            <c:strRef>
              <c:f>Construction!$A$36</c:f>
              <c:strCache>
                <c:ptCount val="1"/>
                <c:pt idx="0">
                  <c:v>District of Columbia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Construction!$B$36:$U$36</c:f>
              <c:numCache>
                <c:formatCode>0%</c:formatCode>
                <c:ptCount val="20"/>
                <c:pt idx="0">
                  <c:v>2.553299331580448E-2</c:v>
                </c:pt>
                <c:pt idx="1">
                  <c:v>3.0400705730668748E-2</c:v>
                </c:pt>
                <c:pt idx="2">
                  <c:v>4.9779418666499799E-2</c:v>
                </c:pt>
                <c:pt idx="3">
                  <c:v>4.8163899014445795E-2</c:v>
                </c:pt>
                <c:pt idx="4">
                  <c:v>6.0017980593359582E-2</c:v>
                </c:pt>
                <c:pt idx="5">
                  <c:v>9.3092897597812641E-2</c:v>
                </c:pt>
                <c:pt idx="6">
                  <c:v>8.9372903664076769E-2</c:v>
                </c:pt>
                <c:pt idx="7">
                  <c:v>9.9225933814743622E-2</c:v>
                </c:pt>
                <c:pt idx="8">
                  <c:v>4.3411354985016602E-2</c:v>
                </c:pt>
                <c:pt idx="9">
                  <c:v>0.1048612404544608</c:v>
                </c:pt>
                <c:pt idx="10">
                  <c:v>6.6029306647605437E-2</c:v>
                </c:pt>
                <c:pt idx="11">
                  <c:v>0.2579274089816006</c:v>
                </c:pt>
                <c:pt idx="12">
                  <c:v>0.18881809650812467</c:v>
                </c:pt>
                <c:pt idx="13">
                  <c:v>0.15522174535050071</c:v>
                </c:pt>
                <c:pt idx="14">
                  <c:v>0.18538679412285361</c:v>
                </c:pt>
                <c:pt idx="15">
                  <c:v>0.2412852969814995</c:v>
                </c:pt>
                <c:pt idx="16">
                  <c:v>0.20797303888962795</c:v>
                </c:pt>
                <c:pt idx="17">
                  <c:v>0.25674066513566385</c:v>
                </c:pt>
                <c:pt idx="18">
                  <c:v>0.21551321565331091</c:v>
                </c:pt>
                <c:pt idx="19">
                  <c:v>0.26087147307911712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DB-4AD4-A865-16718D5F1A72}"/>
            </c:ext>
          </c:extLst>
        </c:ser>
        <c:ser>
          <c:idx val="1"/>
          <c:order val="1"/>
          <c:tx>
            <c:strRef>
              <c:f>Construction!$A$37</c:f>
              <c:strCache>
                <c:ptCount val="1"/>
                <c:pt idx="0">
                  <c:v>Arlington County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Construction!$B$37:$U$37</c:f>
              <c:numCache>
                <c:formatCode>0%</c:formatCode>
                <c:ptCount val="20"/>
                <c:pt idx="0">
                  <c:v>2.5691386574587385E-2</c:v>
                </c:pt>
                <c:pt idx="1">
                  <c:v>3.1215010348454517E-2</c:v>
                </c:pt>
                <c:pt idx="2">
                  <c:v>5.3189825099339821E-4</c:v>
                </c:pt>
                <c:pt idx="3">
                  <c:v>2.3626299446469556E-4</c:v>
                </c:pt>
                <c:pt idx="4">
                  <c:v>3.9495303345010384E-2</c:v>
                </c:pt>
                <c:pt idx="5">
                  <c:v>4.1501204348675214E-2</c:v>
                </c:pt>
                <c:pt idx="6">
                  <c:v>0.12567401180316731</c:v>
                </c:pt>
                <c:pt idx="7">
                  <c:v>0.11018754220998493</c:v>
                </c:pt>
                <c:pt idx="8">
                  <c:v>9.5488782700251074E-2</c:v>
                </c:pt>
                <c:pt idx="9">
                  <c:v>5.7180108027565651E-2</c:v>
                </c:pt>
                <c:pt idx="10">
                  <c:v>7.8180843459614013E-2</c:v>
                </c:pt>
                <c:pt idx="11">
                  <c:v>0.10877467703148594</c:v>
                </c:pt>
                <c:pt idx="12">
                  <c:v>0.10900380303254803</c:v>
                </c:pt>
                <c:pt idx="13">
                  <c:v>4.4539818788745827E-2</c:v>
                </c:pt>
                <c:pt idx="14">
                  <c:v>9.5592140201805634E-2</c:v>
                </c:pt>
                <c:pt idx="15">
                  <c:v>3.1742940603700094E-2</c:v>
                </c:pt>
                <c:pt idx="16">
                  <c:v>8.4874284954104026E-2</c:v>
                </c:pt>
                <c:pt idx="17">
                  <c:v>0.12265033597006039</c:v>
                </c:pt>
                <c:pt idx="18">
                  <c:v>0.12870084991127301</c:v>
                </c:pt>
                <c:pt idx="19">
                  <c:v>3.2603449032427928E-2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DB-4AD4-A865-16718D5F1A72}"/>
            </c:ext>
          </c:extLst>
        </c:ser>
        <c:ser>
          <c:idx val="2"/>
          <c:order val="2"/>
          <c:tx>
            <c:strRef>
              <c:f>Construction!$A$38</c:f>
              <c:strCache>
                <c:ptCount val="1"/>
                <c:pt idx="0">
                  <c:v>City of Alexandria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Construction!$B$38:$U$38</c:f>
              <c:numCache>
                <c:formatCode>0%</c:formatCode>
                <c:ptCount val="20"/>
                <c:pt idx="0">
                  <c:v>3.2122152881173378E-2</c:v>
                </c:pt>
                <c:pt idx="1">
                  <c:v>3.9425915244461034E-2</c:v>
                </c:pt>
                <c:pt idx="2">
                  <c:v>3.89224367197522E-2</c:v>
                </c:pt>
                <c:pt idx="3">
                  <c:v>2.4301336573511541E-3</c:v>
                </c:pt>
                <c:pt idx="4">
                  <c:v>2.6133862417459776E-2</c:v>
                </c:pt>
                <c:pt idx="5">
                  <c:v>3.3103313586355057E-2</c:v>
                </c:pt>
                <c:pt idx="6">
                  <c:v>4.4580308240988409E-2</c:v>
                </c:pt>
                <c:pt idx="7">
                  <c:v>1.8390565743674998E-2</c:v>
                </c:pt>
                <c:pt idx="8">
                  <c:v>3.7822952944034989E-2</c:v>
                </c:pt>
                <c:pt idx="9">
                  <c:v>2.197802197802198E-2</c:v>
                </c:pt>
                <c:pt idx="10">
                  <c:v>3.7348105789849893E-2</c:v>
                </c:pt>
                <c:pt idx="11">
                  <c:v>4.2447290419998882E-2</c:v>
                </c:pt>
                <c:pt idx="12">
                  <c:v>1.3137748802291698E-2</c:v>
                </c:pt>
                <c:pt idx="13">
                  <c:v>8.8125894134477828E-2</c:v>
                </c:pt>
                <c:pt idx="14">
                  <c:v>5.8594441494069748E-2</c:v>
                </c:pt>
                <c:pt idx="15">
                  <c:v>9.396299902629017E-3</c:v>
                </c:pt>
                <c:pt idx="16">
                  <c:v>2.7537581481974192E-2</c:v>
                </c:pt>
                <c:pt idx="17">
                  <c:v>6.3366505060814832E-3</c:v>
                </c:pt>
                <c:pt idx="18">
                  <c:v>5.2302232184552166E-3</c:v>
                </c:pt>
                <c:pt idx="19">
                  <c:v>2.8522532800912721E-3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DB-4AD4-A865-16718D5F1A72}"/>
            </c:ext>
          </c:extLst>
        </c:ser>
        <c:ser>
          <c:idx val="3"/>
          <c:order val="3"/>
          <c:tx>
            <c:strRef>
              <c:f>Construction!$A$39</c:f>
              <c:strCache>
                <c:ptCount val="1"/>
                <c:pt idx="0">
                  <c:v>Montgomery County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Construction!$B$39:$U$39</c:f>
              <c:numCache>
                <c:formatCode>0%</c:formatCode>
                <c:ptCount val="20"/>
                <c:pt idx="0">
                  <c:v>0.15680932619507715</c:v>
                </c:pt>
                <c:pt idx="1">
                  <c:v>0.1546839480202219</c:v>
                </c:pt>
                <c:pt idx="2">
                  <c:v>0.15684740777822972</c:v>
                </c:pt>
                <c:pt idx="3">
                  <c:v>0.14945321992709598</c:v>
                </c:pt>
                <c:pt idx="4">
                  <c:v>0.1184549090119974</c:v>
                </c:pt>
                <c:pt idx="5">
                  <c:v>0.11688692142438643</c:v>
                </c:pt>
                <c:pt idx="6">
                  <c:v>0.12868848978898653</c:v>
                </c:pt>
                <c:pt idx="7">
                  <c:v>0.17969764663099383</c:v>
                </c:pt>
                <c:pt idx="8">
                  <c:v>0.11954320887665019</c:v>
                </c:pt>
                <c:pt idx="9">
                  <c:v>8.0275656546842988E-2</c:v>
                </c:pt>
                <c:pt idx="10">
                  <c:v>0.16967476769120801</c:v>
                </c:pt>
                <c:pt idx="11">
                  <c:v>0.14048431295788827</c:v>
                </c:pt>
                <c:pt idx="12">
                  <c:v>0.19662172173655357</c:v>
                </c:pt>
                <c:pt idx="13">
                  <c:v>0.14959465903671912</c:v>
                </c:pt>
                <c:pt idx="14">
                  <c:v>0.16989732696052398</c:v>
                </c:pt>
                <c:pt idx="15">
                  <c:v>0.10126582278481013</c:v>
                </c:pt>
                <c:pt idx="16">
                  <c:v>9.6226331426544284E-2</c:v>
                </c:pt>
                <c:pt idx="17">
                  <c:v>6.9618099855405291E-2</c:v>
                </c:pt>
                <c:pt idx="18">
                  <c:v>9.0921826842252737E-2</c:v>
                </c:pt>
                <c:pt idx="19">
                  <c:v>0.14151564351222082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DB-4AD4-A865-16718D5F1A72}"/>
            </c:ext>
          </c:extLst>
        </c:ser>
        <c:ser>
          <c:idx val="4"/>
          <c:order val="4"/>
          <c:tx>
            <c:strRef>
              <c:f>Construction!$A$40</c:f>
              <c:strCache>
                <c:ptCount val="1"/>
                <c:pt idx="0">
                  <c:v>Prince George's County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Construction!$B$40:$U$40</c:f>
              <c:numCache>
                <c:formatCode>0%</c:formatCode>
                <c:ptCount val="20"/>
                <c:pt idx="0">
                  <c:v>8.7179649634111567E-2</c:v>
                </c:pt>
                <c:pt idx="1">
                  <c:v>0.1034506158178672</c:v>
                </c:pt>
                <c:pt idx="2">
                  <c:v>8.0191483370357627E-2</c:v>
                </c:pt>
                <c:pt idx="3">
                  <c:v>9.9162953962467937E-2</c:v>
                </c:pt>
                <c:pt idx="4">
                  <c:v>6.0389992869764701E-2</c:v>
                </c:pt>
                <c:pt idx="5">
                  <c:v>0.11148362736800989</c:v>
                </c:pt>
                <c:pt idx="6">
                  <c:v>0.12877340466182652</c:v>
                </c:pt>
                <c:pt idx="7">
                  <c:v>0.11340848875266248</c:v>
                </c:pt>
                <c:pt idx="8">
                  <c:v>0.10577468210901433</c:v>
                </c:pt>
                <c:pt idx="9">
                  <c:v>0.11724715962004098</c:v>
                </c:pt>
                <c:pt idx="10">
                  <c:v>6.3170121515368119E-2</c:v>
                </c:pt>
                <c:pt idx="11">
                  <c:v>6.8620323248140491E-2</c:v>
                </c:pt>
                <c:pt idx="12">
                  <c:v>4.706870153603003E-2</c:v>
                </c:pt>
                <c:pt idx="13">
                  <c:v>5.608011444921316E-2</c:v>
                </c:pt>
                <c:pt idx="14">
                  <c:v>5.7178261639228185E-2</c:v>
                </c:pt>
                <c:pt idx="15">
                  <c:v>8.5540408958130476E-2</c:v>
                </c:pt>
                <c:pt idx="16">
                  <c:v>9.1348498957917607E-2</c:v>
                </c:pt>
                <c:pt idx="17">
                  <c:v>0.11133792634175385</c:v>
                </c:pt>
                <c:pt idx="18">
                  <c:v>0.10586532175212478</c:v>
                </c:pt>
                <c:pt idx="19">
                  <c:v>0.11272982579314582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DB-4AD4-A865-16718D5F1A72}"/>
            </c:ext>
          </c:extLst>
        </c:ser>
        <c:ser>
          <c:idx val="5"/>
          <c:order val="5"/>
          <c:tx>
            <c:strRef>
              <c:f>Construction!$A$41</c:f>
              <c:strCache>
                <c:ptCount val="1"/>
                <c:pt idx="0">
                  <c:v>Fairfax County and Cities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Construction!$B$41:$U$41</c:f>
              <c:numCache>
                <c:formatCode>0%</c:formatCode>
                <c:ptCount val="20"/>
                <c:pt idx="0">
                  <c:v>0.18801279817530966</c:v>
                </c:pt>
                <c:pt idx="1">
                  <c:v>0.21416211447765751</c:v>
                </c:pt>
                <c:pt idx="2">
                  <c:v>0.18797909952754921</c:v>
                </c:pt>
                <c:pt idx="3">
                  <c:v>0.13632374780612933</c:v>
                </c:pt>
                <c:pt idx="4">
                  <c:v>0.21204699755091919</c:v>
                </c:pt>
                <c:pt idx="5">
                  <c:v>0.14338259227914849</c:v>
                </c:pt>
                <c:pt idx="6">
                  <c:v>9.0646626756676438E-2</c:v>
                </c:pt>
                <c:pt idx="7">
                  <c:v>8.1147072575198709E-2</c:v>
                </c:pt>
                <c:pt idx="8">
                  <c:v>0.11395480683566858</c:v>
                </c:pt>
                <c:pt idx="9">
                  <c:v>7.403613335816725E-2</c:v>
                </c:pt>
                <c:pt idx="10">
                  <c:v>8.4077912794853465E-2</c:v>
                </c:pt>
                <c:pt idx="11">
                  <c:v>4.7368715396230637E-2</c:v>
                </c:pt>
                <c:pt idx="12">
                  <c:v>7.4529559934805159E-2</c:v>
                </c:pt>
                <c:pt idx="13">
                  <c:v>3.9914163090128754E-2</c:v>
                </c:pt>
                <c:pt idx="14">
                  <c:v>0.12612851832182687</c:v>
                </c:pt>
                <c:pt idx="15">
                  <c:v>0.13554040895813046</c:v>
                </c:pt>
                <c:pt idx="16">
                  <c:v>0.13143541306372222</c:v>
                </c:pt>
                <c:pt idx="17">
                  <c:v>8.7182104278302294E-2</c:v>
                </c:pt>
                <c:pt idx="18">
                  <c:v>7.5651442981227238E-2</c:v>
                </c:pt>
                <c:pt idx="19">
                  <c:v>0.10952652595550486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6DB-4AD4-A865-16718D5F1A72}"/>
            </c:ext>
          </c:extLst>
        </c:ser>
        <c:ser>
          <c:idx val="9"/>
          <c:order val="9"/>
          <c:tx>
            <c:strRef>
              <c:f>Construction!$A$45</c:f>
              <c:strCache>
                <c:ptCount val="1"/>
                <c:pt idx="0">
                  <c:v>Loudoun County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Construction!$B$45:$U$45</c:f>
              <c:numCache>
                <c:formatCode>0%</c:formatCode>
                <c:ptCount val="20"/>
                <c:pt idx="0">
                  <c:v>0.19957550606646182</c:v>
                </c:pt>
                <c:pt idx="1">
                  <c:v>0.16126624368065687</c:v>
                </c:pt>
                <c:pt idx="2">
                  <c:v>0.19110791276868683</c:v>
                </c:pt>
                <c:pt idx="3">
                  <c:v>0.22850006750371271</c:v>
                </c:pt>
                <c:pt idx="4">
                  <c:v>0.20659081749697741</c:v>
                </c:pt>
                <c:pt idx="5">
                  <c:v>0.16922726385000977</c:v>
                </c:pt>
                <c:pt idx="6">
                  <c:v>0.13943022120324375</c:v>
                </c:pt>
                <c:pt idx="7">
                  <c:v>0.14951426048106395</c:v>
                </c:pt>
                <c:pt idx="8">
                  <c:v>0.19899570745930187</c:v>
                </c:pt>
                <c:pt idx="9">
                  <c:v>0.20059601415533618</c:v>
                </c:pt>
                <c:pt idx="10">
                  <c:v>0.18236240171551107</c:v>
                </c:pt>
                <c:pt idx="11">
                  <c:v>0.17169062132990326</c:v>
                </c:pt>
                <c:pt idx="12">
                  <c:v>0.18842297624339407</c:v>
                </c:pt>
                <c:pt idx="13">
                  <c:v>0.23290414878397711</c:v>
                </c:pt>
                <c:pt idx="14">
                  <c:v>0.15400955921402018</c:v>
                </c:pt>
                <c:pt idx="15">
                  <c:v>0.17594936708860759</c:v>
                </c:pt>
                <c:pt idx="16">
                  <c:v>0.14615759833266817</c:v>
                </c:pt>
                <c:pt idx="17">
                  <c:v>0.1600748490261121</c:v>
                </c:pt>
                <c:pt idx="18">
                  <c:v>6.6358457084150557E-2</c:v>
                </c:pt>
                <c:pt idx="19">
                  <c:v>6.9551099214533327E-2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6DB-4AD4-A865-16718D5F1A72}"/>
            </c:ext>
          </c:extLst>
        </c:ser>
        <c:ser>
          <c:idx val="10"/>
          <c:order val="10"/>
          <c:tx>
            <c:strRef>
              <c:f>Construction!$A$46</c:f>
              <c:strCache>
                <c:ptCount val="1"/>
                <c:pt idx="0">
                  <c:v>Prince William County and Cities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Construction!$B$46:$U$46</c:f>
              <c:numCache>
                <c:formatCode>0%</c:formatCode>
                <c:ptCount val="20"/>
                <c:pt idx="0">
                  <c:v>0.15899515316628124</c:v>
                </c:pt>
                <c:pt idx="1">
                  <c:v>0.15169816442167408</c:v>
                </c:pt>
                <c:pt idx="2">
                  <c:v>0.19927411532805606</c:v>
                </c:pt>
                <c:pt idx="3">
                  <c:v>0.23174024571351423</c:v>
                </c:pt>
                <c:pt idx="4">
                  <c:v>0.19090429984189478</c:v>
                </c:pt>
                <c:pt idx="5">
                  <c:v>0.1877807434411822</c:v>
                </c:pt>
                <c:pt idx="6">
                  <c:v>0.14129834840572325</c:v>
                </c:pt>
                <c:pt idx="7">
                  <c:v>0.13434464128006648</c:v>
                </c:pt>
                <c:pt idx="8">
                  <c:v>0.17769498663642991</c:v>
                </c:pt>
                <c:pt idx="9">
                  <c:v>0.199199105978767</c:v>
                </c:pt>
                <c:pt idx="10">
                  <c:v>0.199199105978767</c:v>
                </c:pt>
                <c:pt idx="11">
                  <c:v>8.6572339354622219E-2</c:v>
                </c:pt>
                <c:pt idx="12">
                  <c:v>9.9669086778288146E-2</c:v>
                </c:pt>
                <c:pt idx="13">
                  <c:v>0.10910824988078206</c:v>
                </c:pt>
                <c:pt idx="14">
                  <c:v>6.0231899451230309E-2</c:v>
                </c:pt>
                <c:pt idx="15">
                  <c:v>9.6738072054527752E-2</c:v>
                </c:pt>
                <c:pt idx="16">
                  <c:v>9.1392842889450585E-2</c:v>
                </c:pt>
                <c:pt idx="17">
                  <c:v>7.6550140341923964E-2</c:v>
                </c:pt>
                <c:pt idx="18">
                  <c:v>7.289623610721957E-2</c:v>
                </c:pt>
                <c:pt idx="19">
                  <c:v>6.4680328228531314E-2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46DB-4AD4-A865-16718D5F1A72}"/>
            </c:ext>
          </c:extLst>
        </c:ser>
        <c:ser>
          <c:idx val="14"/>
          <c:order val="14"/>
          <c:tx>
            <c:strRef>
              <c:f>Construction!$A$50</c:f>
              <c:strCache>
                <c:ptCount val="1"/>
                <c:pt idx="0">
                  <c:v>Frederick County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Construction!$B$50:$U$50</c:f>
              <c:numCache>
                <c:formatCode>0%</c:formatCode>
                <c:ptCount val="20"/>
                <c:pt idx="0">
                  <c:v>8.7021256375328662E-2</c:v>
                </c:pt>
                <c:pt idx="1">
                  <c:v>6.7281919044549249E-2</c:v>
                </c:pt>
                <c:pt idx="2">
                  <c:v>4.9372672945151901E-2</c:v>
                </c:pt>
                <c:pt idx="3">
                  <c:v>6.2002160118806535E-2</c:v>
                </c:pt>
                <c:pt idx="4">
                  <c:v>5.496481383885668E-2</c:v>
                </c:pt>
                <c:pt idx="5">
                  <c:v>6.0933532973113727E-2</c:v>
                </c:pt>
                <c:pt idx="6">
                  <c:v>5.5194667345985653E-2</c:v>
                </c:pt>
                <c:pt idx="7">
                  <c:v>6.6912566886591515E-2</c:v>
                </c:pt>
                <c:pt idx="8">
                  <c:v>5.0133635700979992E-2</c:v>
                </c:pt>
                <c:pt idx="9">
                  <c:v>7.813373067610356E-2</c:v>
                </c:pt>
                <c:pt idx="10">
                  <c:v>7.8806290207290922E-2</c:v>
                </c:pt>
                <c:pt idx="11">
                  <c:v>3.6015882780605114E-2</c:v>
                </c:pt>
                <c:pt idx="12">
                  <c:v>4.9587593223687457E-2</c:v>
                </c:pt>
                <c:pt idx="13">
                  <c:v>5.8178350023843584E-2</c:v>
                </c:pt>
                <c:pt idx="14">
                  <c:v>5.8019118428040362E-2</c:v>
                </c:pt>
                <c:pt idx="15">
                  <c:v>6.3437195715676728E-2</c:v>
                </c:pt>
                <c:pt idx="16">
                  <c:v>8.4519533501840272E-2</c:v>
                </c:pt>
                <c:pt idx="17">
                  <c:v>8.0505230926256693E-2</c:v>
                </c:pt>
                <c:pt idx="18">
                  <c:v>9.3396843186700287E-2</c:v>
                </c:pt>
                <c:pt idx="19">
                  <c:v>0.10562113300276449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46DB-4AD4-A865-16718D5F1A72}"/>
            </c:ext>
          </c:extLst>
        </c:ser>
        <c:ser>
          <c:idx val="15"/>
          <c:order val="15"/>
          <c:tx>
            <c:strRef>
              <c:f>Construction!$A$51</c:f>
              <c:strCache>
                <c:ptCount val="1"/>
                <c:pt idx="0">
                  <c:v>Charles County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Construction!$B$51:$U$51</c:f>
              <c:numCache>
                <c:formatCode>0%</c:formatCode>
                <c:ptCount val="20"/>
                <c:pt idx="0">
                  <c:v>3.9059777615864669E-2</c:v>
                </c:pt>
                <c:pt idx="1">
                  <c:v>4.6415363213788891E-2</c:v>
                </c:pt>
                <c:pt idx="2">
                  <c:v>4.599355464472326E-2</c:v>
                </c:pt>
                <c:pt idx="3">
                  <c:v>4.1987309302011611E-2</c:v>
                </c:pt>
                <c:pt idx="4">
                  <c:v>3.1001023033760115E-2</c:v>
                </c:pt>
                <c:pt idx="5">
                  <c:v>4.2607903131306558E-2</c:v>
                </c:pt>
                <c:pt idx="6">
                  <c:v>5.6341018129325349E-2</c:v>
                </c:pt>
                <c:pt idx="7">
                  <c:v>4.7171281625019483E-2</c:v>
                </c:pt>
                <c:pt idx="8">
                  <c:v>5.7179881752652463E-2</c:v>
                </c:pt>
                <c:pt idx="9">
                  <c:v>6.6492829204693613E-2</c:v>
                </c:pt>
                <c:pt idx="10">
                  <c:v>5.1465332380271622E-2</c:v>
                </c:pt>
                <c:pt idx="11">
                  <c:v>4.0098428499524635E-2</c:v>
                </c:pt>
                <c:pt idx="12">
                  <c:v>3.3140712204277174E-2</c:v>
                </c:pt>
                <c:pt idx="13">
                  <c:v>6.6332856461611828E-2</c:v>
                </c:pt>
                <c:pt idx="14">
                  <c:v>3.4961940166401133E-2</c:v>
                </c:pt>
                <c:pt idx="15">
                  <c:v>5.9104186952288217E-2</c:v>
                </c:pt>
                <c:pt idx="16">
                  <c:v>3.8534876502150678E-2</c:v>
                </c:pt>
                <c:pt idx="17">
                  <c:v>2.9003997618440077E-2</c:v>
                </c:pt>
                <c:pt idx="18">
                  <c:v>3.4276641449519009E-2</c:v>
                </c:pt>
                <c:pt idx="19">
                  <c:v>3.4051516082320418E-2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46DB-4AD4-A865-16718D5F1A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191288"/>
        <c:axId val="520184728"/>
        <c:extLst>
          <c:ext xmlns:c15="http://schemas.microsoft.com/office/drawing/2012/chart" uri="{02D57815-91ED-43cb-92C2-25804820EDAC}">
            <c15:filteredArea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Construction!$A$42</c15:sqref>
                        </c15:formulaRef>
                      </c:ext>
                    </c:extLst>
                    <c:strCache>
                      <c:ptCount val="1"/>
                      <c:pt idx="0">
                        <c:v>Fairfax County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>
                      <c:ext uri="{02D57815-91ED-43cb-92C2-25804820EDAC}">
                        <c15:formulaRef>
                          <c15:sqref>Construction!$B$35:$U$35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2000</c:v>
                      </c:pt>
                      <c:pt idx="1">
                        <c:v>2001</c:v>
                      </c:pt>
                      <c:pt idx="2">
                        <c:v>2002</c:v>
                      </c:pt>
                      <c:pt idx="3">
                        <c:v>2003</c:v>
                      </c:pt>
                      <c:pt idx="4">
                        <c:v>2004</c:v>
                      </c:pt>
                      <c:pt idx="5">
                        <c:v>2005</c:v>
                      </c:pt>
                      <c:pt idx="6">
                        <c:v>2006</c:v>
                      </c:pt>
                      <c:pt idx="7">
                        <c:v>2007</c:v>
                      </c:pt>
                      <c:pt idx="8">
                        <c:v>2008</c:v>
                      </c:pt>
                      <c:pt idx="9">
                        <c:v>2009</c:v>
                      </c:pt>
                      <c:pt idx="10">
                        <c:v>2010</c:v>
                      </c:pt>
                      <c:pt idx="11">
                        <c:v>2011</c:v>
                      </c:pt>
                      <c:pt idx="12">
                        <c:v>2012</c:v>
                      </c:pt>
                      <c:pt idx="13">
                        <c:v>2013</c:v>
                      </c:pt>
                      <c:pt idx="14">
                        <c:v>2014</c:v>
                      </c:pt>
                      <c:pt idx="15">
                        <c:v>2015</c:v>
                      </c:pt>
                      <c:pt idx="16">
                        <c:v>2016</c:v>
                      </c:pt>
                      <c:pt idx="17">
                        <c:v>2017</c:v>
                      </c:pt>
                      <c:pt idx="18">
                        <c:v>2018</c:v>
                      </c:pt>
                      <c:pt idx="19">
                        <c:v>2019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Construction!$B$42:$U$42</c15:sqref>
                        </c15:formulaRef>
                      </c:ext>
                    </c:extLst>
                    <c:numCache>
                      <c:formatCode>0%</c:formatCode>
                      <c:ptCount val="20"/>
                      <c:pt idx="0">
                        <c:v>0.18275414198371717</c:v>
                      </c:pt>
                      <c:pt idx="1">
                        <c:v>0.20768160689444576</c:v>
                      </c:pt>
                      <c:pt idx="2">
                        <c:v>0.18707174368761928</c:v>
                      </c:pt>
                      <c:pt idx="3">
                        <c:v>0.13568246253543945</c:v>
                      </c:pt>
                      <c:pt idx="4">
                        <c:v>0.21018693616889358</c:v>
                      </c:pt>
                      <c:pt idx="5">
                        <c:v>0.14168999414100644</c:v>
                      </c:pt>
                      <c:pt idx="6">
                        <c:v>8.8693584681356935E-2</c:v>
                      </c:pt>
                      <c:pt idx="7">
                        <c:v>7.8861239544911421E-2</c:v>
                      </c:pt>
                      <c:pt idx="8">
                        <c:v>0.11217299748926865</c:v>
                      </c:pt>
                      <c:pt idx="9">
                        <c:v>7.1614825852113984E-2</c:v>
                      </c:pt>
                      <c:pt idx="10">
                        <c:v>8.0057183702644752E-2</c:v>
                      </c:pt>
                      <c:pt idx="11">
                        <c:v>4.3901347799340081E-2</c:v>
                      </c:pt>
                      <c:pt idx="12">
                        <c:v>7.0825307452955996E-2</c:v>
                      </c:pt>
                      <c:pt idx="13">
                        <c:v>3.6528373867429659E-2</c:v>
                      </c:pt>
                      <c:pt idx="14">
                        <c:v>9.9530890423083732E-2</c:v>
                      </c:pt>
                      <c:pt idx="15">
                        <c:v>0.13247322297955208</c:v>
                      </c:pt>
                      <c:pt idx="16">
                        <c:v>0.11839829719302913</c:v>
                      </c:pt>
                      <c:pt idx="17">
                        <c:v>8.352470868418814E-2</c:v>
                      </c:pt>
                      <c:pt idx="18">
                        <c:v>7.2709442420846176E-2</c:v>
                      </c:pt>
                      <c:pt idx="19">
                        <c:v>9.3817192505155994E-2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0-46DB-4AD4-A865-16718D5F1A72}"/>
                  </c:ext>
                </c:extLst>
              </c15:ser>
            </c15:filteredAreaSeries>
            <c15:filteredArea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Construction!$A$43</c15:sqref>
                        </c15:formulaRef>
                      </c:ext>
                    </c:extLst>
                    <c:strCache>
                      <c:ptCount val="1"/>
                      <c:pt idx="0">
                        <c:v>City of Fairfax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Construction!$B$35:$U$35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2000</c:v>
                      </c:pt>
                      <c:pt idx="1">
                        <c:v>2001</c:v>
                      </c:pt>
                      <c:pt idx="2">
                        <c:v>2002</c:v>
                      </c:pt>
                      <c:pt idx="3">
                        <c:v>2003</c:v>
                      </c:pt>
                      <c:pt idx="4">
                        <c:v>2004</c:v>
                      </c:pt>
                      <c:pt idx="5">
                        <c:v>2005</c:v>
                      </c:pt>
                      <c:pt idx="6">
                        <c:v>2006</c:v>
                      </c:pt>
                      <c:pt idx="7">
                        <c:v>2007</c:v>
                      </c:pt>
                      <c:pt idx="8">
                        <c:v>2008</c:v>
                      </c:pt>
                      <c:pt idx="9">
                        <c:v>2009</c:v>
                      </c:pt>
                      <c:pt idx="10">
                        <c:v>2010</c:v>
                      </c:pt>
                      <c:pt idx="11">
                        <c:v>2011</c:v>
                      </c:pt>
                      <c:pt idx="12">
                        <c:v>2012</c:v>
                      </c:pt>
                      <c:pt idx="13">
                        <c:v>2013</c:v>
                      </c:pt>
                      <c:pt idx="14">
                        <c:v>2014</c:v>
                      </c:pt>
                      <c:pt idx="15">
                        <c:v>2015</c:v>
                      </c:pt>
                      <c:pt idx="16">
                        <c:v>2016</c:v>
                      </c:pt>
                      <c:pt idx="17">
                        <c:v>2017</c:v>
                      </c:pt>
                      <c:pt idx="18">
                        <c:v>2018</c:v>
                      </c:pt>
                      <c:pt idx="19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Construction!$B$43:$U$43</c15:sqref>
                        </c15:formulaRef>
                      </c:ext>
                    </c:extLst>
                    <c:numCache>
                      <c:formatCode>0%</c:formatCode>
                      <c:ptCount val="20"/>
                      <c:pt idx="0">
                        <c:v>5.2586561915924862E-3</c:v>
                      </c:pt>
                      <c:pt idx="1">
                        <c:v>6.4805075832117531E-3</c:v>
                      </c:pt>
                      <c:pt idx="2">
                        <c:v>8.447795751071618E-4</c:v>
                      </c:pt>
                      <c:pt idx="3">
                        <c:v>5.400297016335898E-4</c:v>
                      </c:pt>
                      <c:pt idx="4">
                        <c:v>1.4570480825867253E-3</c:v>
                      </c:pt>
                      <c:pt idx="5">
                        <c:v>9.1139899746110276E-4</c:v>
                      </c:pt>
                      <c:pt idx="6">
                        <c:v>1.1463507833397019E-3</c:v>
                      </c:pt>
                      <c:pt idx="7">
                        <c:v>1.5585225206504235E-3</c:v>
                      </c:pt>
                      <c:pt idx="8">
                        <c:v>7.28922005345428E-4</c:v>
                      </c:pt>
                      <c:pt idx="9">
                        <c:v>1.3037809647979139E-3</c:v>
                      </c:pt>
                      <c:pt idx="10">
                        <c:v>1.8763402430307362E-3</c:v>
                      </c:pt>
                      <c:pt idx="11">
                        <c:v>2.9081147586824002E-3</c:v>
                      </c:pt>
                      <c:pt idx="12">
                        <c:v>2.9140119523880081E-3</c:v>
                      </c:pt>
                      <c:pt idx="13">
                        <c:v>2.6227944682880307E-3</c:v>
                      </c:pt>
                      <c:pt idx="14">
                        <c:v>2.3898035050451409E-3</c:v>
                      </c:pt>
                      <c:pt idx="15">
                        <c:v>1.4605647517039922E-3</c:v>
                      </c:pt>
                      <c:pt idx="16">
                        <c:v>1.2150237240033701E-2</c:v>
                      </c:pt>
                      <c:pt idx="17">
                        <c:v>2.7217827677128519E-3</c:v>
                      </c:pt>
                      <c:pt idx="18">
                        <c:v>7.9387316708695241E-4</c:v>
                      </c:pt>
                      <c:pt idx="19">
                        <c:v>5.2656983632454256E-4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46DB-4AD4-A865-16718D5F1A72}"/>
                  </c:ext>
                </c:extLst>
              </c15:ser>
            </c15:filteredAreaSeries>
            <c15:filteredArea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Construction!$A$44</c15:sqref>
                        </c15:formulaRef>
                      </c:ext>
                    </c:extLst>
                    <c:strCache>
                      <c:ptCount val="1"/>
                      <c:pt idx="0">
                        <c:v>City of Falls Church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Construction!$B$35:$U$35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2000</c:v>
                      </c:pt>
                      <c:pt idx="1">
                        <c:v>2001</c:v>
                      </c:pt>
                      <c:pt idx="2">
                        <c:v>2002</c:v>
                      </c:pt>
                      <c:pt idx="3">
                        <c:v>2003</c:v>
                      </c:pt>
                      <c:pt idx="4">
                        <c:v>2004</c:v>
                      </c:pt>
                      <c:pt idx="5">
                        <c:v>2005</c:v>
                      </c:pt>
                      <c:pt idx="6">
                        <c:v>2006</c:v>
                      </c:pt>
                      <c:pt idx="7">
                        <c:v>2007</c:v>
                      </c:pt>
                      <c:pt idx="8">
                        <c:v>2008</c:v>
                      </c:pt>
                      <c:pt idx="9">
                        <c:v>2009</c:v>
                      </c:pt>
                      <c:pt idx="10">
                        <c:v>2010</c:v>
                      </c:pt>
                      <c:pt idx="11">
                        <c:v>2011</c:v>
                      </c:pt>
                      <c:pt idx="12">
                        <c:v>2012</c:v>
                      </c:pt>
                      <c:pt idx="13">
                        <c:v>2013</c:v>
                      </c:pt>
                      <c:pt idx="14">
                        <c:v>2014</c:v>
                      </c:pt>
                      <c:pt idx="15">
                        <c:v>2015</c:v>
                      </c:pt>
                      <c:pt idx="16">
                        <c:v>2016</c:v>
                      </c:pt>
                      <c:pt idx="17">
                        <c:v>2017</c:v>
                      </c:pt>
                      <c:pt idx="18">
                        <c:v>2018</c:v>
                      </c:pt>
                      <c:pt idx="19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Construction!$B$44:$U$44</c15:sqref>
                        </c15:formulaRef>
                      </c:ext>
                    </c:extLst>
                    <c:numCache>
                      <c:formatCode>0%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6.2576264822752735E-5</c:v>
                      </c:pt>
                      <c:pt idx="3">
                        <c:v>1.012555690562981E-4</c:v>
                      </c:pt>
                      <c:pt idx="4">
                        <c:v>4.0301329943888149E-4</c:v>
                      </c:pt>
                      <c:pt idx="5">
                        <c:v>7.811991406809453E-4</c:v>
                      </c:pt>
                      <c:pt idx="6">
                        <c:v>8.0669129197979029E-4</c:v>
                      </c:pt>
                      <c:pt idx="7">
                        <c:v>7.2731050963686429E-4</c:v>
                      </c:pt>
                      <c:pt idx="8">
                        <c:v>1.0528873410545071E-3</c:v>
                      </c:pt>
                      <c:pt idx="9">
                        <c:v>1.1175265412553548E-3</c:v>
                      </c:pt>
                      <c:pt idx="10">
                        <c:v>2.1443888491779841E-3</c:v>
                      </c:pt>
                      <c:pt idx="11">
                        <c:v>5.5925283820815392E-4</c:v>
                      </c:pt>
                      <c:pt idx="12">
                        <c:v>7.9024052946115471E-4</c:v>
                      </c:pt>
                      <c:pt idx="13">
                        <c:v>7.6299475441106337E-4</c:v>
                      </c:pt>
                      <c:pt idx="14">
                        <c:v>2.4207824393698001E-2</c:v>
                      </c:pt>
                      <c:pt idx="15">
                        <c:v>1.6066212268743914E-3</c:v>
                      </c:pt>
                      <c:pt idx="16">
                        <c:v>8.868786306593943E-4</c:v>
                      </c:pt>
                      <c:pt idx="17">
                        <c:v>9.3561282640129283E-4</c:v>
                      </c:pt>
                      <c:pt idx="18">
                        <c:v>2.1481273932941066E-3</c:v>
                      </c:pt>
                      <c:pt idx="19">
                        <c:v>1.5182763614024311E-2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46DB-4AD4-A865-16718D5F1A72}"/>
                  </c:ext>
                </c:extLst>
              </c15:ser>
            </c15:filteredAreaSeries>
            <c15:filteredArea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Construction!$A$47</c15:sqref>
                        </c15:formulaRef>
                      </c:ext>
                    </c:extLst>
                    <c:strCache>
                      <c:ptCount val="1"/>
                      <c:pt idx="0">
                        <c:v>Prince William County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Construction!$B$35:$U$35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2000</c:v>
                      </c:pt>
                      <c:pt idx="1">
                        <c:v>2001</c:v>
                      </c:pt>
                      <c:pt idx="2">
                        <c:v>2002</c:v>
                      </c:pt>
                      <c:pt idx="3">
                        <c:v>2003</c:v>
                      </c:pt>
                      <c:pt idx="4">
                        <c:v>2004</c:v>
                      </c:pt>
                      <c:pt idx="5">
                        <c:v>2005</c:v>
                      </c:pt>
                      <c:pt idx="6">
                        <c:v>2006</c:v>
                      </c:pt>
                      <c:pt idx="7">
                        <c:v>2007</c:v>
                      </c:pt>
                      <c:pt idx="8">
                        <c:v>2008</c:v>
                      </c:pt>
                      <c:pt idx="9">
                        <c:v>2009</c:v>
                      </c:pt>
                      <c:pt idx="10">
                        <c:v>2010</c:v>
                      </c:pt>
                      <c:pt idx="11">
                        <c:v>2011</c:v>
                      </c:pt>
                      <c:pt idx="12">
                        <c:v>2012</c:v>
                      </c:pt>
                      <c:pt idx="13">
                        <c:v>2013</c:v>
                      </c:pt>
                      <c:pt idx="14">
                        <c:v>2014</c:v>
                      </c:pt>
                      <c:pt idx="15">
                        <c:v>2015</c:v>
                      </c:pt>
                      <c:pt idx="16">
                        <c:v>2016</c:v>
                      </c:pt>
                      <c:pt idx="17">
                        <c:v>2017</c:v>
                      </c:pt>
                      <c:pt idx="18">
                        <c:v>2018</c:v>
                      </c:pt>
                      <c:pt idx="19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Construction!$B$47:$U$47</c15:sqref>
                        </c15:formulaRef>
                      </c:ext>
                    </c:extLst>
                    <c:numCache>
                      <c:formatCode>0%</c:formatCode>
                      <c:ptCount val="20"/>
                      <c:pt idx="0">
                        <c:v>0.15072702505781355</c:v>
                      </c:pt>
                      <c:pt idx="1">
                        <c:v>0.14593017337902486</c:v>
                      </c:pt>
                      <c:pt idx="2">
                        <c:v>0.18816682832201745</c:v>
                      </c:pt>
                      <c:pt idx="3">
                        <c:v>0.22181719994599702</c:v>
                      </c:pt>
                      <c:pt idx="4">
                        <c:v>0.18048795610255139</c:v>
                      </c:pt>
                      <c:pt idx="5">
                        <c:v>0.17664865568647875</c:v>
                      </c:pt>
                      <c:pt idx="6">
                        <c:v>0.13548167961618476</c:v>
                      </c:pt>
                      <c:pt idx="7">
                        <c:v>0.1294093199646735</c:v>
                      </c:pt>
                      <c:pt idx="8">
                        <c:v>0.17324046327043005</c:v>
                      </c:pt>
                      <c:pt idx="9">
                        <c:v>0.19547401750791582</c:v>
                      </c:pt>
                      <c:pt idx="10">
                        <c:v>0.18682987848463187</c:v>
                      </c:pt>
                      <c:pt idx="11">
                        <c:v>8.6404563503159781E-2</c:v>
                      </c:pt>
                      <c:pt idx="12">
                        <c:v>9.9027016348100946E-2</c:v>
                      </c:pt>
                      <c:pt idx="13">
                        <c:v>0.10877443967572722</c:v>
                      </c:pt>
                      <c:pt idx="14">
                        <c:v>5.4213135068153659E-2</c:v>
                      </c:pt>
                      <c:pt idx="15">
                        <c:v>8.9581304771178191E-2</c:v>
                      </c:pt>
                      <c:pt idx="16">
                        <c:v>8.4962972817169968E-2</c:v>
                      </c:pt>
                      <c:pt idx="17">
                        <c:v>6.6385982818746275E-2</c:v>
                      </c:pt>
                      <c:pt idx="18">
                        <c:v>4.062762678621463E-3</c:v>
                      </c:pt>
                      <c:pt idx="19">
                        <c:v>4.8707709860020187E-3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46DB-4AD4-A865-16718D5F1A72}"/>
                  </c:ext>
                </c:extLst>
              </c15:ser>
            </c15:filteredAreaSeries>
            <c15:filteredArea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Construction!$A$48</c15:sqref>
                        </c15:formulaRef>
                      </c:ext>
                    </c:extLst>
                    <c:strCache>
                      <c:ptCount val="1"/>
                      <c:pt idx="0">
                        <c:v>City of Manassas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Construction!$B$35:$U$35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2000</c:v>
                      </c:pt>
                      <c:pt idx="1">
                        <c:v>2001</c:v>
                      </c:pt>
                      <c:pt idx="2">
                        <c:v>2002</c:v>
                      </c:pt>
                      <c:pt idx="3">
                        <c:v>2003</c:v>
                      </c:pt>
                      <c:pt idx="4">
                        <c:v>2004</c:v>
                      </c:pt>
                      <c:pt idx="5">
                        <c:v>2005</c:v>
                      </c:pt>
                      <c:pt idx="6">
                        <c:v>2006</c:v>
                      </c:pt>
                      <c:pt idx="7">
                        <c:v>2007</c:v>
                      </c:pt>
                      <c:pt idx="8">
                        <c:v>2008</c:v>
                      </c:pt>
                      <c:pt idx="9">
                        <c:v>2009</c:v>
                      </c:pt>
                      <c:pt idx="10">
                        <c:v>2010</c:v>
                      </c:pt>
                      <c:pt idx="11">
                        <c:v>2011</c:v>
                      </c:pt>
                      <c:pt idx="12">
                        <c:v>2012</c:v>
                      </c:pt>
                      <c:pt idx="13">
                        <c:v>2013</c:v>
                      </c:pt>
                      <c:pt idx="14">
                        <c:v>2014</c:v>
                      </c:pt>
                      <c:pt idx="15">
                        <c:v>2015</c:v>
                      </c:pt>
                      <c:pt idx="16">
                        <c:v>2016</c:v>
                      </c:pt>
                      <c:pt idx="17">
                        <c:v>2017</c:v>
                      </c:pt>
                      <c:pt idx="18">
                        <c:v>2018</c:v>
                      </c:pt>
                      <c:pt idx="19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Construction!$B$48:$U$48</c15:sqref>
                        </c15:formulaRef>
                      </c:ext>
                    </c:extLst>
                    <c:numCache>
                      <c:formatCode>0%</c:formatCode>
                      <c:ptCount val="20"/>
                      <c:pt idx="0">
                        <c:v>1.7106471948553869E-3</c:v>
                      </c:pt>
                      <c:pt idx="1">
                        <c:v>5.2590506565330982E-3</c:v>
                      </c:pt>
                      <c:pt idx="2">
                        <c:v>4.4429148024154441E-3</c:v>
                      </c:pt>
                      <c:pt idx="3">
                        <c:v>4.4552450384771165E-3</c:v>
                      </c:pt>
                      <c:pt idx="4">
                        <c:v>4.5571503859627369E-3</c:v>
                      </c:pt>
                      <c:pt idx="5">
                        <c:v>5.0126944860360654E-3</c:v>
                      </c:pt>
                      <c:pt idx="6">
                        <c:v>5.8166687895384881E-3</c:v>
                      </c:pt>
                      <c:pt idx="7">
                        <c:v>4.9353213153930072E-3</c:v>
                      </c:pt>
                      <c:pt idx="8">
                        <c:v>4.4545233659998382E-3</c:v>
                      </c:pt>
                      <c:pt idx="9">
                        <c:v>3.7250884708511828E-3</c:v>
                      </c:pt>
                      <c:pt idx="10">
                        <c:v>2.0550393137955683E-3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5.5319525579748631E-3</c:v>
                      </c:pt>
                      <c:pt idx="15">
                        <c:v>6.669912366114898E-3</c:v>
                      </c:pt>
                      <c:pt idx="16">
                        <c:v>6.4298700722806084E-3</c:v>
                      </c:pt>
                      <c:pt idx="17">
                        <c:v>1.0164157523177682E-2</c:v>
                      </c:pt>
                      <c:pt idx="18">
                        <c:v>2.4750163444475577E-3</c:v>
                      </c:pt>
                      <c:pt idx="19">
                        <c:v>1.7552327877484752E-3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46DB-4AD4-A865-16718D5F1A72}"/>
                  </c:ext>
                </c:extLst>
              </c15:ser>
            </c15:filteredAreaSeries>
            <c15:filteredArea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Construction!$A$49</c15:sqref>
                        </c15:formulaRef>
                      </c:ext>
                    </c:extLst>
                    <c:strCache>
                      <c:ptCount val="1"/>
                      <c:pt idx="0">
                        <c:v>City of Manassas Park</c:v>
                      </c:pt>
                    </c:strCache>
                  </c:strRef>
                </c:tx>
                <c:spPr>
                  <a:solidFill>
                    <a:schemeClr val="accent2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Construction!$B$35:$U$35</c15:sqref>
                        </c15:formulaRef>
                      </c:ext>
                    </c:extLst>
                    <c:numCache>
                      <c:formatCode>0</c:formatCode>
                      <c:ptCount val="20"/>
                      <c:pt idx="0">
                        <c:v>2000</c:v>
                      </c:pt>
                      <c:pt idx="1">
                        <c:v>2001</c:v>
                      </c:pt>
                      <c:pt idx="2">
                        <c:v>2002</c:v>
                      </c:pt>
                      <c:pt idx="3">
                        <c:v>2003</c:v>
                      </c:pt>
                      <c:pt idx="4">
                        <c:v>2004</c:v>
                      </c:pt>
                      <c:pt idx="5">
                        <c:v>2005</c:v>
                      </c:pt>
                      <c:pt idx="6">
                        <c:v>2006</c:v>
                      </c:pt>
                      <c:pt idx="7">
                        <c:v>2007</c:v>
                      </c:pt>
                      <c:pt idx="8">
                        <c:v>2008</c:v>
                      </c:pt>
                      <c:pt idx="9">
                        <c:v>2009</c:v>
                      </c:pt>
                      <c:pt idx="10">
                        <c:v>2010</c:v>
                      </c:pt>
                      <c:pt idx="11">
                        <c:v>2011</c:v>
                      </c:pt>
                      <c:pt idx="12">
                        <c:v>2012</c:v>
                      </c:pt>
                      <c:pt idx="13">
                        <c:v>2013</c:v>
                      </c:pt>
                      <c:pt idx="14">
                        <c:v>2014</c:v>
                      </c:pt>
                      <c:pt idx="15">
                        <c:v>2015</c:v>
                      </c:pt>
                      <c:pt idx="16">
                        <c:v>2016</c:v>
                      </c:pt>
                      <c:pt idx="17">
                        <c:v>2017</c:v>
                      </c:pt>
                      <c:pt idx="18">
                        <c:v>2018</c:v>
                      </c:pt>
                      <c:pt idx="19">
                        <c:v>2019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Construction!$B$49:$U$49</c15:sqref>
                        </c15:formulaRef>
                      </c:ext>
                    </c:extLst>
                    <c:numCache>
                      <c:formatCode>0%</c:formatCode>
                      <c:ptCount val="20"/>
                      <c:pt idx="0">
                        <c:v>6.557480913612317E-3</c:v>
                      </c:pt>
                      <c:pt idx="1">
                        <c:v>5.0894038611610625E-4</c:v>
                      </c:pt>
                      <c:pt idx="2">
                        <c:v>6.6643722036231661E-3</c:v>
                      </c:pt>
                      <c:pt idx="3">
                        <c:v>5.4678007290400975E-3</c:v>
                      </c:pt>
                      <c:pt idx="4">
                        <c:v>5.8591933533806619E-3</c:v>
                      </c:pt>
                      <c:pt idx="5">
                        <c:v>6.1193932686674042E-3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1.6777585146244618E-4</c:v>
                      </c:pt>
                      <c:pt idx="12">
                        <c:v>6.4207043018718818E-4</c:v>
                      </c:pt>
                      <c:pt idx="13">
                        <c:v>3.3381020505484027E-4</c:v>
                      </c:pt>
                      <c:pt idx="14">
                        <c:v>4.8681182510178792E-4</c:v>
                      </c:pt>
                      <c:pt idx="15">
                        <c:v>4.8685491723466409E-4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46DB-4AD4-A865-16718D5F1A72}"/>
                  </c:ext>
                </c:extLst>
              </c15:ser>
            </c15:filteredAreaSeries>
          </c:ext>
        </c:extLst>
      </c:areaChart>
      <c:catAx>
        <c:axId val="520191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184728"/>
        <c:crosses val="autoZero"/>
        <c:auto val="1"/>
        <c:lblAlgn val="ctr"/>
        <c:lblOffset val="100"/>
        <c:noMultiLvlLbl val="0"/>
      </c:catAx>
      <c:valAx>
        <c:axId val="52018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  <a:r>
                  <a:rPr lang="en-US" baseline="0"/>
                  <a:t> of Regional Total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1912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>
                <a:latin typeface="Franklin Gothic Book" panose="020B0503020102020204" pitchFamily="34" charset="0"/>
              </a:rPr>
              <a:t>COG</a:t>
            </a:r>
            <a:r>
              <a:rPr lang="en-US" sz="1600" baseline="0">
                <a:latin typeface="Franklin Gothic Book" panose="020B0503020102020204" pitchFamily="34" charset="0"/>
              </a:rPr>
              <a:t> Region - Permit Authorized Units 2000 - 2019</a:t>
            </a:r>
            <a:endParaRPr lang="en-US" sz="1600">
              <a:latin typeface="Franklin Gothic Book" panose="020B0503020102020204" pitchFamily="34" charset="0"/>
            </a:endParaRPr>
          </a:p>
        </c:rich>
      </c:tx>
      <c:layout>
        <c:manualLayout>
          <c:xMode val="edge"/>
          <c:yMode val="edge"/>
          <c:x val="0.33311898303191734"/>
          <c:y val="2.7464365931319082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512542921643891E-2"/>
          <c:y val="0.12358964669093586"/>
          <c:w val="0.94243215924291712"/>
          <c:h val="0.71823831230390078"/>
        </c:manualLayout>
      </c:layout>
      <c:lineChart>
        <c:grouping val="standard"/>
        <c:varyColors val="0"/>
        <c:ser>
          <c:idx val="0"/>
          <c:order val="0"/>
          <c:tx>
            <c:v>Single Family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(Construction!$C$31,Construction!$E$31,Construction!$G$31,Construction!$I$31,Construction!$K$31,Construction!$M$31,Construction!$O$31,Construction!$Q$31,Construction!$S$31,Construction!$U$31,Construction!$W$31,Construction!$Y$31,Construction!$AA$31,Construction!$AC$31,Construction!$AE$31,Construction!$AG$31,Construction!$AI$31,Construction!$AK$31,Construction!$AM$31,Construction!$AO$31)</c:f>
              <c:numCache>
                <c:formatCode>#,##0</c:formatCode>
                <c:ptCount val="20"/>
                <c:pt idx="0">
                  <c:v>24039</c:v>
                </c:pt>
                <c:pt idx="1">
                  <c:v>20730</c:v>
                </c:pt>
                <c:pt idx="2">
                  <c:v>21805</c:v>
                </c:pt>
                <c:pt idx="3">
                  <c:v>22125</c:v>
                </c:pt>
                <c:pt idx="4">
                  <c:v>21771</c:v>
                </c:pt>
                <c:pt idx="5">
                  <c:v>20205</c:v>
                </c:pt>
                <c:pt idx="6">
                  <c:v>14415</c:v>
                </c:pt>
                <c:pt idx="7">
                  <c:v>11728</c:v>
                </c:pt>
                <c:pt idx="8">
                  <c:v>7987</c:v>
                </c:pt>
                <c:pt idx="9">
                  <c:v>7524</c:v>
                </c:pt>
                <c:pt idx="10">
                  <c:v>7906</c:v>
                </c:pt>
                <c:pt idx="11">
                  <c:v>8170</c:v>
                </c:pt>
                <c:pt idx="12">
                  <c:v>9190</c:v>
                </c:pt>
                <c:pt idx="13">
                  <c:v>10649</c:v>
                </c:pt>
                <c:pt idx="14">
                  <c:v>10203</c:v>
                </c:pt>
                <c:pt idx="15">
                  <c:v>10276</c:v>
                </c:pt>
                <c:pt idx="16">
                  <c:v>10406</c:v>
                </c:pt>
                <c:pt idx="17">
                  <c:v>10876</c:v>
                </c:pt>
                <c:pt idx="18">
                  <c:v>10732</c:v>
                </c:pt>
                <c:pt idx="19">
                  <c:v>10187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CB-4C8B-93A4-42E28F387D0F}"/>
            </c:ext>
          </c:extLst>
        </c:ser>
        <c:ser>
          <c:idx val="1"/>
          <c:order val="1"/>
          <c:tx>
            <c:v>Total Housing Units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(Construction!$B$31,Construction!$D$31,Construction!$F$31,Construction!$H$31,Construction!$J$31,Construction!$L$31,Construction!$N$31,Construction!$P$31,Construction!$R$31,Construction!$T$31,Construction!$V$31,Construction!$X$31,Construction!$Z$31,Construction!$AB$31,Construction!$AD$31,Construction!$AF$31,Construction!$AH$31,Construction!$AJ$31,Construction!$AL$31,Construction!$AN$31)</c:f>
              <c:numCache>
                <c:formatCode>#,##0</c:formatCode>
                <c:ptCount val="20"/>
                <c:pt idx="0">
                  <c:v>31567</c:v>
                </c:pt>
                <c:pt idx="1">
                  <c:v>29473</c:v>
                </c:pt>
                <c:pt idx="2">
                  <c:v>31961</c:v>
                </c:pt>
                <c:pt idx="3">
                  <c:v>29628</c:v>
                </c:pt>
                <c:pt idx="4">
                  <c:v>32257</c:v>
                </c:pt>
                <c:pt idx="5">
                  <c:v>30722</c:v>
                </c:pt>
                <c:pt idx="6">
                  <c:v>23553</c:v>
                </c:pt>
                <c:pt idx="7">
                  <c:v>19249</c:v>
                </c:pt>
                <c:pt idx="8">
                  <c:v>12347</c:v>
                </c:pt>
                <c:pt idx="9">
                  <c:v>10738</c:v>
                </c:pt>
                <c:pt idx="10">
                  <c:v>11192</c:v>
                </c:pt>
                <c:pt idx="11">
                  <c:v>17881</c:v>
                </c:pt>
                <c:pt idx="12">
                  <c:v>20247</c:v>
                </c:pt>
                <c:pt idx="13">
                  <c:v>20970</c:v>
                </c:pt>
                <c:pt idx="14">
                  <c:v>22596</c:v>
                </c:pt>
                <c:pt idx="15">
                  <c:v>20540</c:v>
                </c:pt>
                <c:pt idx="16">
                  <c:v>22551</c:v>
                </c:pt>
                <c:pt idx="17">
                  <c:v>23514</c:v>
                </c:pt>
                <c:pt idx="18">
                  <c:v>21414</c:v>
                </c:pt>
                <c:pt idx="19">
                  <c:v>22789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CB-4C8B-93A4-42E28F387D0F}"/>
            </c:ext>
          </c:extLst>
        </c:ser>
        <c:ser>
          <c:idx val="2"/>
          <c:order val="2"/>
          <c:tx>
            <c:v>Target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Construction!$B$55:$U$55</c:f>
              <c:numCache>
                <c:formatCode>General</c:formatCode>
                <c:ptCount val="20"/>
                <c:pt idx="0">
                  <c:v>32000</c:v>
                </c:pt>
                <c:pt idx="1">
                  <c:v>32000</c:v>
                </c:pt>
                <c:pt idx="2">
                  <c:v>32000</c:v>
                </c:pt>
                <c:pt idx="3">
                  <c:v>32000</c:v>
                </c:pt>
                <c:pt idx="4">
                  <c:v>32000</c:v>
                </c:pt>
                <c:pt idx="5">
                  <c:v>32000</c:v>
                </c:pt>
                <c:pt idx="6">
                  <c:v>32000</c:v>
                </c:pt>
                <c:pt idx="7">
                  <c:v>32000</c:v>
                </c:pt>
                <c:pt idx="8">
                  <c:v>32000</c:v>
                </c:pt>
                <c:pt idx="9">
                  <c:v>32000</c:v>
                </c:pt>
                <c:pt idx="10">
                  <c:v>32000</c:v>
                </c:pt>
                <c:pt idx="11">
                  <c:v>32000</c:v>
                </c:pt>
                <c:pt idx="12">
                  <c:v>32000</c:v>
                </c:pt>
                <c:pt idx="13">
                  <c:v>32000</c:v>
                </c:pt>
                <c:pt idx="14">
                  <c:v>32000</c:v>
                </c:pt>
                <c:pt idx="15">
                  <c:v>32000</c:v>
                </c:pt>
                <c:pt idx="16">
                  <c:v>32000</c:v>
                </c:pt>
                <c:pt idx="17">
                  <c:v>32000</c:v>
                </c:pt>
                <c:pt idx="18">
                  <c:v>32000</c:v>
                </c:pt>
                <c:pt idx="19">
                  <c:v>32000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29-4C82-BF67-938BAE62B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2594224"/>
        <c:axId val="512590944"/>
      </c:lineChart>
      <c:catAx>
        <c:axId val="512594224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590944"/>
        <c:crosses val="autoZero"/>
        <c:auto val="1"/>
        <c:lblAlgn val="ctr"/>
        <c:lblOffset val="100"/>
        <c:noMultiLvlLbl val="0"/>
      </c:catAx>
      <c:valAx>
        <c:axId val="5125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594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>
                <a:latin typeface="Franklin Gothic Book" panose="020B0503020102020204" pitchFamily="34" charset="0"/>
              </a:rPr>
              <a:t>Individual</a:t>
            </a:r>
            <a:r>
              <a:rPr lang="en-US" sz="1600" baseline="0">
                <a:latin typeface="Franklin Gothic Book" panose="020B0503020102020204" pitchFamily="34" charset="0"/>
              </a:rPr>
              <a:t> Jurisdictions - Single Family Units 1986 - 2019</a:t>
            </a:r>
            <a:endParaRPr lang="en-US" sz="1600">
              <a:latin typeface="Franklin Gothic Book" panose="020B0503020102020204" pitchFamily="34" charset="0"/>
            </a:endParaRPr>
          </a:p>
        </c:rich>
      </c:tx>
      <c:layout>
        <c:manualLayout>
          <c:xMode val="edge"/>
          <c:yMode val="edge"/>
          <c:x val="0.32101305990072615"/>
          <c:y val="4.806262738758805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District of Columbia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$4,Construction!$E$4,Construction!$G$4,Construction!$I$4,Construction!$M$4,Construction!$O$4,Construction!$Q$4,Construction!$S$4,Construction!$U$4,Construction!$W$4,Construction!$Y$4,Construction!$AA$4,Construction!$AC$4,Construction!$AE$4,Construction!$AG$4,Construction!$AI$4,Construction!$AK$4,Construction!$AM$4,Construction!$AO$4)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29-4677-B97F-7C39EACB769D}"/>
            </c:ext>
          </c:extLst>
        </c:ser>
        <c:ser>
          <c:idx val="1"/>
          <c:order val="1"/>
          <c:tx>
            <c:v>Arlington County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$5,Construction!$E$5,Construction!$G$5,Construction!$I$5,Construction!$K$5,Construction!$M$5,Construction!$O$5,Construction!$Q$5,Construction!$S$5,Construction!$U$5,Construction!$W$5,Construction!$Y$5,Construction!$AA$5,Construction!$AC$5,Construction!$AE$5,Construction!$AG$5,Construction!$AI$5,Construction!$AK$5,Construction!$AM$5,Construction!$AO$5)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29-4677-B97F-7C39EACB769D}"/>
            </c:ext>
          </c:extLst>
        </c:ser>
        <c:ser>
          <c:idx val="2"/>
          <c:order val="2"/>
          <c:tx>
            <c:v>City of Alexandria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$6,Construction!$E$6,Construction!$G$6,Construction!$I$6,Construction!$K$6,Construction!$M$6,Construction!$O$6,Construction!$Q$6,Construction!$S$6,Construction!$U$6,Construction!$W$6,Construction!$Y$6,Construction!$AA$6,Construction!$AC$6,Construction!$AE$6,Construction!$AG$6,Construction!$AI$6,Construction!$AK$6,Construction!$AM$6,Construction!$AO$6)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29-4677-B97F-7C39EACB769D}"/>
            </c:ext>
          </c:extLst>
        </c:ser>
        <c:ser>
          <c:idx val="3"/>
          <c:order val="3"/>
          <c:tx>
            <c:v>Montgomery County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$8,Construction!$E$8,Construction!$G$8,Construction!$I$8,Construction!$K$8,Construction!$M$8,Construction!$O$8,Construction!$Q$8,Construction!$S$8,Construction!$U$8,Construction!$W$8,Construction!$Y$8,Construction!$AA$8,Construction!$AC$8,Construction!$AE$8,Construction!$AG$8,Construction!$AI$8,Construction!$AK$8,Construction!$AM$8,Construction!$AO$8)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229-4677-B97F-7C39EACB769D}"/>
            </c:ext>
          </c:extLst>
        </c:ser>
        <c:ser>
          <c:idx val="4"/>
          <c:order val="4"/>
          <c:tx>
            <c:v>Prince George's County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$12,Construction!$E$12,Construction!$G$12,Construction!$I$12,Construction!$K$12,Construction!$M$12,Construction!$O$12,Construction!$Q$12,Construction!$S$12,Construction!$U$12,Construction!$W$12,Construction!$Y$12,Construction!$AA$12,Construction!$AC$12,Construction!$AE$12,Construction!$AG$12,Construction!$AI$12,Construction!$AK$12,Construction!$AM$12,Construction!$AO$12)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229-4677-B97F-7C39EACB769D}"/>
            </c:ext>
          </c:extLst>
        </c:ser>
        <c:ser>
          <c:idx val="5"/>
          <c:order val="5"/>
          <c:tx>
            <c:v>Fairfax County and Cities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$17,Construction!$E$17,Construction!$G$17,Construction!$I$17,Construction!$K$17,Construction!$M$17,Construction!$O$17,Construction!$Q$17,Construction!$S$17,Construction!$U$17,Construction!$W$17,Construction!$Y$17,Construction!$AA$17,Construction!$AC$17,Construction!$AE$17,Construction!$AG$17,Construction!$AI$17,Construction!$AK$17,Construction!$AM$17,Construction!$AO$17)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229-4677-B97F-7C39EACB769D}"/>
            </c:ext>
          </c:extLst>
        </c:ser>
        <c:ser>
          <c:idx val="6"/>
          <c:order val="6"/>
          <c:tx>
            <c:v>Loudoun County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$22,Construction!$E$22,Construction!$G$22,Construction!$I$22,Construction!$K$22,Construction!$M$22,Construction!$O$22,Construction!$Q$22,Construction!$S$22,Construction!$U$22,Construction!$W$22,Construction!$Y$22,Construction!$AA$22,Construction!$AC$22,Construction!$AE$22,Construction!$AG$22,Construction!$AI$22,Construction!$AK$22,Construction!$AM$22,Construction!$AO$22)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229-4677-B97F-7C39EACB769D}"/>
            </c:ext>
          </c:extLst>
        </c:ser>
        <c:ser>
          <c:idx val="7"/>
          <c:order val="7"/>
          <c:tx>
            <c:v>Prince William County and Cities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$23,Construction!$E$23,Construction!$G$23,Construction!$I$23,Construction!$K$23,Construction!$M$23,Construction!$O$23,Construction!$Q$23,Construction!$S$23,Construction!$U$23,Construction!$W$23,Construction!$Y$23,Construction!$AA$23,Construction!$AC$23,Construction!$AE$23,Construction!$AG$23,Construction!$AI$23,Construction!$AK$23,Construction!$AM$23,Construction!$AO$23)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229-4677-B97F-7C39EACB769D}"/>
            </c:ext>
          </c:extLst>
        </c:ser>
        <c:ser>
          <c:idx val="8"/>
          <c:order val="8"/>
          <c:tx>
            <c:v>Charles County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$29,Construction!$E$29,Construction!$G$29,Construction!$I$29,Construction!$K$29,Construction!$M$29,Construction!$O$29,Construction!$Q$29,Construction!$S$29,Construction!$U$29,Construction!$W$29,Construction!$Y$29,Construction!$AA$29,Construction!$AC$29,Construction!$AE$29,Construction!$AG$29,Construction!$AI$29,Construction!$AK$29,Construction!$AM$29,Construction!$AO$29)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9B-4ABD-898E-591F8A0B5852}"/>
            </c:ext>
          </c:extLst>
        </c:ser>
        <c:ser>
          <c:idx val="9"/>
          <c:order val="9"/>
          <c:tx>
            <c:v>Frederick County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C$27,Construction!$E$27,Construction!$G$27,Construction!$I$27,Construction!$K$27,Construction!$M$27,Construction!$O$27,Construction!$Q$27,Construction!$S$27,Construction!$U$27,Construction!$W$27,Construction!$Y$27,Construction!$AA$27,Construction!$AC$27,Construction!$AE$27,Construction!$AG$27,Construction!$AI$27,Construction!$AK$27,Construction!$AM$27,Construction!$AO$27)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9B-4ABD-898E-591F8A0B58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2594224"/>
        <c:axId val="512590944"/>
      </c:lineChart>
      <c:catAx>
        <c:axId val="512594224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590944"/>
        <c:crosses val="autoZero"/>
        <c:auto val="1"/>
        <c:lblAlgn val="ctr"/>
        <c:lblOffset val="100"/>
        <c:noMultiLvlLbl val="0"/>
      </c:catAx>
      <c:valAx>
        <c:axId val="5125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594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>
                <a:latin typeface="Franklin Gothic Book" panose="020B0503020102020204" pitchFamily="34" charset="0"/>
              </a:rPr>
              <a:t>Individual</a:t>
            </a:r>
            <a:r>
              <a:rPr lang="en-US" sz="1600" baseline="0">
                <a:latin typeface="Franklin Gothic Book" panose="020B0503020102020204" pitchFamily="34" charset="0"/>
              </a:rPr>
              <a:t> Jurisdictions - Total Units 1986 - 2019</a:t>
            </a:r>
            <a:endParaRPr lang="en-US" sz="1600">
              <a:latin typeface="Franklin Gothic Book" panose="020B0503020102020204" pitchFamily="34" charset="0"/>
            </a:endParaRPr>
          </a:p>
        </c:rich>
      </c:tx>
      <c:layout>
        <c:manualLayout>
          <c:xMode val="edge"/>
          <c:yMode val="edge"/>
          <c:x val="0.32101305990072615"/>
          <c:y val="4.806262738758805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District of Columbia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$4,Construction!$D$4,Construction!$F$4,Construction!$H$4,Construction!$J$4,Construction!$L$4,Construction!$N$4,Construction!$P$4,Construction!$R$4,Construction!$T$4,Construction!$V$4,Construction!$X$4,Construction!$Z$4,Construction!$AB$4,Construction!$AD$4,Construction!$AF$4,Construction!$AH$4,Construction!$AJ$4,Construction!$AL$4,Construction!$AN$4)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E6-4CE0-B6C0-80668D4A34F3}"/>
            </c:ext>
          </c:extLst>
        </c:ser>
        <c:ser>
          <c:idx val="1"/>
          <c:order val="1"/>
          <c:tx>
            <c:v>Arlington County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$5,Construction!$D$5,Construction!$F$5,Construction!$H$5,Construction!$J$5,Construction!$L$5,Construction!$N$5,Construction!$P$5,Construction!$R$5,Construction!$T$5,Construction!$V$5,Construction!$X$5,Construction!$Z$5,Construction!$AB$5,Construction!$AD$5,Construction!$AF$5,Construction!$AH$5,Construction!$AJ$5,Construction!$AL$5,Construction!$AN$5)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E6-4CE0-B6C0-80668D4A34F3}"/>
            </c:ext>
          </c:extLst>
        </c:ser>
        <c:ser>
          <c:idx val="2"/>
          <c:order val="2"/>
          <c:tx>
            <c:v>City of Alexandria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Construction!$B$35:$U$35</c:f>
              <c:numCache>
                <c:formatCode>0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$6,Construction!$D$6,Construction!$F$6,Construction!$H$6,Construction!$J$6,Construction!$L$6,Construction!$N$6,Construction!$P$6,Construction!$R$6,Construction!$T$6,Construction!$V$6,Construction!$X$6,Construction!$Z$6,Construction!$AB$6,Construction!$AD$6,Construction!$AF$6,Construction!$AH$6,Construction!$AJ$6,Construction!$AL$6,Construction!$AN$6)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E6-4CE0-B6C0-80668D4A34F3}"/>
            </c:ext>
          </c:extLst>
        </c:ser>
        <c:ser>
          <c:idx val="3"/>
          <c:order val="3"/>
          <c:tx>
            <c:v>Montgomery County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$8,Construction!$D$8,Construction!$F$8,Construction!$H$8,Construction!$J$8,Construction!$L$8,Construction!$N$8,Construction!$P$8,Construction!$R$8,Construction!$T$8,Construction!$V$8,Construction!$X$8,Construction!$Z$8,Construction!$AB$8,Construction!$AD$8,Construction!$AF$8,Construction!$AH$8,Construction!$AJ$8,Construction!$AL$8,Construction!$AN$8)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E6-4CE0-B6C0-80668D4A34F3}"/>
            </c:ext>
          </c:extLst>
        </c:ser>
        <c:ser>
          <c:idx val="4"/>
          <c:order val="4"/>
          <c:tx>
            <c:v>Prince George's County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$12,Construction!$D$12,Construction!$F$12,Construction!$H$12,Construction!$J$12,Construction!$L$12,Construction!$N$12,Construction!$P$12,Construction!$R$12,Construction!$T$12,Construction!$V$12,Construction!$X$12,Construction!$Z$12,Construction!$AB$12,Construction!$AD$12,Construction!$AF$12,Construction!$AH$12,Construction!$AJ$12,Construction!$AL$12,Construction!$AN$12)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9E6-4CE0-B6C0-80668D4A34F3}"/>
            </c:ext>
          </c:extLst>
        </c:ser>
        <c:ser>
          <c:idx val="5"/>
          <c:order val="5"/>
          <c:tx>
            <c:v>Fairfax County and Cities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$17,Construction!$D$17,Construction!$F$17,Construction!$H$17,Construction!$J$17,Construction!$L$17,Construction!$N$17,Construction!$P$17,Construction!$R$17,Construction!$T$17,Construction!$V$17,Construction!$X$17,Construction!$Z$17,Construction!$AB$17,Construction!$AD$17,Construction!$AF$17,Construction!$AH$17,Construction!$AJ$17,Construction!$AL$17,Construction!$AN$17)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9E6-4CE0-B6C0-80668D4A34F3}"/>
            </c:ext>
          </c:extLst>
        </c:ser>
        <c:ser>
          <c:idx val="6"/>
          <c:order val="6"/>
          <c:tx>
            <c:v>Loudoun County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$22,Construction!$D$22,Construction!$F$22,Construction!$H$22,Construction!$J$22,Construction!$L$22,Construction!$N$22,Construction!$P$22,Construction!$R$22,Construction!$T$22,Construction!$V$22,Construction!$X$22,Construction!$Z$22,Construction!$AB$22,Construction!$AD$22,Construction!$AF$22,Construction!$AH$22,Construction!$AJ$22,Construction!$AL$22,Construction!$AN$22)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9E6-4CE0-B6C0-80668D4A34F3}"/>
            </c:ext>
          </c:extLst>
        </c:ser>
        <c:ser>
          <c:idx val="7"/>
          <c:order val="7"/>
          <c:tx>
            <c:v>Prince William County and Cities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$23,Construction!$D$23,Construction!$F$23,Construction!$H$23,Construction!$J$23,Construction!$L$23,Construction!$N$23,Construction!$P$23,Construction!$R$23,Construction!$T$23,Construction!$V$23,Construction!$X$23,Construction!$Z$23,Construction!$AB$23,Construction!$AD$23,Construction!$AF$23,Construction!$AH$23,Construction!$AJ$23,Construction!$AL$23,Construction!$AN$23)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9E6-4CE0-B6C0-80668D4A34F3}"/>
            </c:ext>
          </c:extLst>
        </c:ser>
        <c:ser>
          <c:idx val="8"/>
          <c:order val="8"/>
          <c:tx>
            <c:v>Charles County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$29,Construction!$D$29,Construction!$F$29,Construction!$H$29,Construction!$J$29,Construction!$L$29,Construction!$N$29,Construction!$P$29,Construction!$R$29,Construction!$T$29,Construction!$V$29,Construction!$X$29,Construction!$Z$29,Construction!$AB$29,Construction!$AD$29,Construction!$AF$29,Construction!$AH$29,Construction!$AJ$29,Construction!$AL$29,Construction!$AN$29)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D9E6-4CE0-B6C0-80668D4A34F3}"/>
            </c:ext>
          </c:extLst>
        </c:ser>
        <c:ser>
          <c:idx val="9"/>
          <c:order val="9"/>
          <c:tx>
            <c:v>Frederick County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(Construction!#REF!,Construction!#REF!,Construction!#REF!,Construction!#REF!,Construction!#REF!,Construction!#REF!,Construction!#REF!,Construction!#REF!,Construction!#REF!,Construction!#REF!,Construction!#REF!,Construction!#REF!,Construction!#REF!,Construction!#REF!,Construction!$B$27,Construction!$D$27,Construction!$F$27,Construction!$H$27,Construction!$J$27,Construction!$L$27,Construction!$N$27,Construction!$P$27,Construction!$R$27,Construction!$T$27,Construction!$V$27,Construction!$X$27,Construction!$Z$27,Construction!$AB$27,Construction!$AD$27,Construction!$AF$27,Construction!$AH$27,Construction!$AJ$27,Construction!$AL$27,Construction!$AN$27)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D9E6-4CE0-B6C0-80668D4A3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2594224"/>
        <c:axId val="512590944"/>
      </c:lineChart>
      <c:catAx>
        <c:axId val="512594224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590944"/>
        <c:crosses val="autoZero"/>
        <c:auto val="1"/>
        <c:lblAlgn val="ctr"/>
        <c:lblOffset val="100"/>
        <c:noMultiLvlLbl val="0"/>
      </c:catAx>
      <c:valAx>
        <c:axId val="5125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594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107022</xdr:colOff>
      <xdr:row>0</xdr:row>
      <xdr:rowOff>0</xdr:rowOff>
    </xdr:from>
    <xdr:to>
      <xdr:col>63</xdr:col>
      <xdr:colOff>545386</xdr:colOff>
      <xdr:row>28</xdr:row>
      <xdr:rowOff>8400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3EF9747-22F5-4F70-9715-86E215EB06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95249</xdr:colOff>
      <xdr:row>28</xdr:row>
      <xdr:rowOff>121363</xdr:rowOff>
    </xdr:from>
    <xdr:to>
      <xdr:col>63</xdr:col>
      <xdr:colOff>567217</xdr:colOff>
      <xdr:row>50</xdr:row>
      <xdr:rowOff>74915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F28E0B0-1A0E-42C0-8768-2E41252BD5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49</xdr:col>
      <xdr:colOff>96321</xdr:colOff>
      <xdr:row>86</xdr:row>
      <xdr:rowOff>96320</xdr:rowOff>
    </xdr:from>
    <xdr:to>
      <xdr:col>69</xdr:col>
      <xdr:colOff>536183</xdr:colOff>
      <xdr:row>109</xdr:row>
      <xdr:rowOff>103384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6F04503-9F1E-42CB-9D8C-99017B529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49</xdr:col>
      <xdr:colOff>0</xdr:colOff>
      <xdr:row>111</xdr:row>
      <xdr:rowOff>0</xdr:rowOff>
    </xdr:from>
    <xdr:to>
      <xdr:col>69</xdr:col>
      <xdr:colOff>439862</xdr:colOff>
      <xdr:row>134</xdr:row>
      <xdr:rowOff>7065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72F073E-59A8-4342-82D6-20991F712D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N90"/>
  <sheetViews>
    <sheetView tabSelected="1" zoomScale="89" zoomScaleNormal="89" workbookViewId="0">
      <selection activeCell="AP45" sqref="AP45"/>
    </sheetView>
  </sheetViews>
  <sheetFormatPr defaultRowHeight="12.75" x14ac:dyDescent="0.2"/>
  <cols>
    <col min="1" max="1" width="27.28515625" customWidth="1"/>
    <col min="2" max="30" width="7.28515625" customWidth="1"/>
    <col min="31" max="41" width="7.42578125" customWidth="1"/>
    <col min="42" max="42" width="28.28515625" customWidth="1"/>
    <col min="43" max="44" width="7.42578125" customWidth="1"/>
    <col min="45" max="45" width="8.28515625" customWidth="1"/>
    <col min="46" max="46" width="7.28515625" customWidth="1"/>
    <col min="47" max="47" width="8.28515625" customWidth="1"/>
    <col min="48" max="48" width="8.5703125" customWidth="1"/>
    <col min="49" max="49" width="7.28515625" customWidth="1"/>
    <col min="50" max="61" width="7.42578125" customWidth="1"/>
    <col min="66" max="66" width="9.140625" customWidth="1"/>
    <col min="82" max="82" width="27.42578125" bestFit="1" customWidth="1"/>
  </cols>
  <sheetData>
    <row r="1" spans="1:67" ht="13.5" thickBot="1" x14ac:dyDescent="0.25">
      <c r="A1" s="2"/>
      <c r="B1" s="81">
        <v>2000</v>
      </c>
      <c r="C1" s="84"/>
      <c r="D1" s="81">
        <v>2001</v>
      </c>
      <c r="E1" s="82"/>
      <c r="F1" s="83">
        <v>2002</v>
      </c>
      <c r="G1" s="84"/>
      <c r="H1" s="81">
        <v>2003</v>
      </c>
      <c r="I1" s="82"/>
      <c r="J1" s="83">
        <v>2004</v>
      </c>
      <c r="K1" s="84"/>
      <c r="L1" s="81">
        <v>2005</v>
      </c>
      <c r="M1" s="82"/>
      <c r="N1" s="85">
        <v>2006</v>
      </c>
      <c r="O1" s="86"/>
      <c r="P1" s="85">
        <v>2007</v>
      </c>
      <c r="Q1" s="86"/>
      <c r="R1" s="85">
        <v>2008</v>
      </c>
      <c r="S1" s="86"/>
      <c r="T1" s="85">
        <v>2009</v>
      </c>
      <c r="U1" s="86"/>
      <c r="V1" s="85">
        <v>2010</v>
      </c>
      <c r="W1" s="86"/>
      <c r="X1" s="85">
        <v>2011</v>
      </c>
      <c r="Y1" s="86"/>
      <c r="Z1" s="85">
        <v>2012</v>
      </c>
      <c r="AA1" s="86"/>
      <c r="AB1" s="85">
        <v>2013</v>
      </c>
      <c r="AC1" s="86"/>
      <c r="AD1" s="73">
        <v>2014</v>
      </c>
      <c r="AE1" s="74"/>
      <c r="AF1" s="73">
        <v>2015</v>
      </c>
      <c r="AG1" s="74"/>
      <c r="AH1" s="73">
        <v>2016</v>
      </c>
      <c r="AI1" s="74"/>
      <c r="AJ1" s="73">
        <v>2017</v>
      </c>
      <c r="AK1" s="74"/>
      <c r="AL1" s="73">
        <v>2018</v>
      </c>
      <c r="AM1" s="89"/>
      <c r="AN1" s="73">
        <v>2019</v>
      </c>
      <c r="AO1" s="89"/>
      <c r="AP1" s="35"/>
      <c r="AR1" s="50"/>
    </row>
    <row r="2" spans="1:67" ht="12.75" customHeight="1" x14ac:dyDescent="0.2">
      <c r="A2" s="10"/>
      <c r="B2" s="2"/>
      <c r="C2" s="77" t="s">
        <v>15</v>
      </c>
      <c r="D2" s="2"/>
      <c r="E2" s="79" t="s">
        <v>15</v>
      </c>
      <c r="F2" s="29"/>
      <c r="G2" s="77" t="s">
        <v>15</v>
      </c>
      <c r="H2" s="2"/>
      <c r="I2" s="79" t="s">
        <v>15</v>
      </c>
      <c r="J2" s="29"/>
      <c r="K2" s="77" t="s">
        <v>15</v>
      </c>
      <c r="L2" s="2"/>
      <c r="M2" s="79" t="s">
        <v>15</v>
      </c>
      <c r="N2" s="11"/>
      <c r="O2" s="87" t="s">
        <v>15</v>
      </c>
      <c r="P2" s="11"/>
      <c r="Q2" s="79" t="s">
        <v>15</v>
      </c>
      <c r="R2" s="11"/>
      <c r="S2" s="79" t="s">
        <v>15</v>
      </c>
      <c r="T2" s="20"/>
      <c r="U2" s="79" t="s">
        <v>15</v>
      </c>
      <c r="V2" s="11"/>
      <c r="W2" s="87" t="s">
        <v>15</v>
      </c>
      <c r="Y2" s="87" t="s">
        <v>15</v>
      </c>
      <c r="AA2" s="87" t="s">
        <v>15</v>
      </c>
      <c r="AC2" s="87" t="s">
        <v>15</v>
      </c>
      <c r="AD2" s="7"/>
      <c r="AE2" s="75" t="s">
        <v>15</v>
      </c>
      <c r="AF2" s="7"/>
      <c r="AG2" s="75" t="s">
        <v>15</v>
      </c>
      <c r="AH2" s="7"/>
      <c r="AI2" s="75" t="s">
        <v>15</v>
      </c>
      <c r="AJ2" s="7"/>
      <c r="AK2" s="75" t="s">
        <v>15</v>
      </c>
      <c r="AL2" s="47"/>
      <c r="AM2" s="75" t="s">
        <v>15</v>
      </c>
      <c r="AN2" s="47"/>
      <c r="AO2" s="75" t="s">
        <v>15</v>
      </c>
      <c r="AP2" s="10"/>
      <c r="AR2" s="51"/>
    </row>
    <row r="3" spans="1:67" ht="18" customHeight="1" thickBot="1" x14ac:dyDescent="0.25">
      <c r="A3" s="3" t="s">
        <v>13</v>
      </c>
      <c r="B3" s="4" t="s">
        <v>14</v>
      </c>
      <c r="C3" s="78"/>
      <c r="D3" s="4" t="s">
        <v>14</v>
      </c>
      <c r="E3" s="80"/>
      <c r="F3" s="30" t="s">
        <v>14</v>
      </c>
      <c r="G3" s="78"/>
      <c r="H3" s="4" t="s">
        <v>14</v>
      </c>
      <c r="I3" s="80"/>
      <c r="J3" s="30" t="s">
        <v>14</v>
      </c>
      <c r="K3" s="78"/>
      <c r="L3" s="4" t="s">
        <v>14</v>
      </c>
      <c r="M3" s="80"/>
      <c r="N3" s="10" t="s">
        <v>14</v>
      </c>
      <c r="O3" s="87"/>
      <c r="P3" s="10" t="s">
        <v>14</v>
      </c>
      <c r="Q3" s="88"/>
      <c r="R3" s="10" t="s">
        <v>14</v>
      </c>
      <c r="S3" s="88"/>
      <c r="T3" s="4" t="s">
        <v>14</v>
      </c>
      <c r="U3" s="88"/>
      <c r="V3" s="10" t="s">
        <v>14</v>
      </c>
      <c r="W3" s="87"/>
      <c r="X3" s="10" t="s">
        <v>14</v>
      </c>
      <c r="Y3" s="87"/>
      <c r="Z3" s="10" t="s">
        <v>14</v>
      </c>
      <c r="AA3" s="87"/>
      <c r="AB3" s="10" t="s">
        <v>14</v>
      </c>
      <c r="AC3" s="87"/>
      <c r="AD3" s="32" t="s">
        <v>14</v>
      </c>
      <c r="AE3" s="76"/>
      <c r="AF3" s="32" t="s">
        <v>14</v>
      </c>
      <c r="AG3" s="76"/>
      <c r="AH3" s="32" t="s">
        <v>14</v>
      </c>
      <c r="AI3" s="76"/>
      <c r="AJ3" s="32" t="s">
        <v>14</v>
      </c>
      <c r="AK3" s="76"/>
      <c r="AL3" s="32" t="s">
        <v>14</v>
      </c>
      <c r="AM3" s="76"/>
      <c r="AN3" s="32" t="s">
        <v>14</v>
      </c>
      <c r="AO3" s="76"/>
      <c r="AP3" s="70" t="s">
        <v>13</v>
      </c>
    </row>
    <row r="4" spans="1:67" ht="12.75" customHeight="1" x14ac:dyDescent="0.2">
      <c r="A4" s="21" t="s">
        <v>0</v>
      </c>
      <c r="B4" s="13">
        <v>806</v>
      </c>
      <c r="C4" s="27">
        <v>187</v>
      </c>
      <c r="D4" s="13">
        <v>896</v>
      </c>
      <c r="E4" s="18">
        <v>131</v>
      </c>
      <c r="F4" s="27">
        <v>1591</v>
      </c>
      <c r="G4" s="27">
        <v>383</v>
      </c>
      <c r="H4" s="13">
        <v>1427</v>
      </c>
      <c r="I4" s="18">
        <v>152</v>
      </c>
      <c r="J4" s="27">
        <v>1936</v>
      </c>
      <c r="K4" s="27">
        <v>226</v>
      </c>
      <c r="L4" s="13">
        <v>2860</v>
      </c>
      <c r="M4" s="18">
        <v>125</v>
      </c>
      <c r="N4" s="13">
        <v>2105</v>
      </c>
      <c r="O4" s="22">
        <v>126</v>
      </c>
      <c r="P4" s="13">
        <v>1910</v>
      </c>
      <c r="Q4" s="18">
        <v>576</v>
      </c>
      <c r="R4" s="13">
        <v>536</v>
      </c>
      <c r="S4" s="18">
        <v>248</v>
      </c>
      <c r="T4" s="13">
        <v>1126</v>
      </c>
      <c r="U4" s="18">
        <v>151</v>
      </c>
      <c r="V4" s="13">
        <v>739</v>
      </c>
      <c r="W4" s="18">
        <v>177</v>
      </c>
      <c r="X4" s="13">
        <v>4612</v>
      </c>
      <c r="Y4" s="18">
        <v>227</v>
      </c>
      <c r="Z4" s="27">
        <v>3823</v>
      </c>
      <c r="AA4" s="18">
        <v>271</v>
      </c>
      <c r="AB4" s="27">
        <v>3255</v>
      </c>
      <c r="AC4" s="18">
        <v>333</v>
      </c>
      <c r="AD4" s="7">
        <v>4189</v>
      </c>
      <c r="AE4" s="19">
        <v>288</v>
      </c>
      <c r="AF4" s="7">
        <v>4956</v>
      </c>
      <c r="AG4" s="19">
        <v>255</v>
      </c>
      <c r="AH4" s="7">
        <v>4690</v>
      </c>
      <c r="AI4" s="19">
        <v>336</v>
      </c>
      <c r="AJ4" s="7">
        <v>6037</v>
      </c>
      <c r="AK4" s="19">
        <v>352</v>
      </c>
      <c r="AL4" s="31">
        <v>4615</v>
      </c>
      <c r="AM4" s="31">
        <v>112</v>
      </c>
      <c r="AN4" s="13">
        <v>5945</v>
      </c>
      <c r="AO4" s="18">
        <v>168</v>
      </c>
      <c r="AP4" s="6" t="s">
        <v>0</v>
      </c>
    </row>
    <row r="5" spans="1:67" ht="12.75" customHeight="1" x14ac:dyDescent="0.2">
      <c r="A5" s="6" t="s">
        <v>2</v>
      </c>
      <c r="B5" s="7">
        <v>811</v>
      </c>
      <c r="C5" s="31">
        <v>59</v>
      </c>
      <c r="D5" s="7">
        <v>920</v>
      </c>
      <c r="E5" s="19">
        <v>171</v>
      </c>
      <c r="F5" s="31">
        <v>17</v>
      </c>
      <c r="G5" s="31">
        <v>17</v>
      </c>
      <c r="H5" s="7">
        <v>7</v>
      </c>
      <c r="I5" s="19">
        <v>7</v>
      </c>
      <c r="J5" s="31">
        <v>1274</v>
      </c>
      <c r="K5" s="31">
        <v>184</v>
      </c>
      <c r="L5" s="7">
        <v>1275</v>
      </c>
      <c r="M5" s="19">
        <v>166</v>
      </c>
      <c r="N5" s="7">
        <v>2960</v>
      </c>
      <c r="O5" s="15">
        <v>203</v>
      </c>
      <c r="P5" s="26">
        <v>2121</v>
      </c>
      <c r="Q5" s="19">
        <v>151</v>
      </c>
      <c r="R5" s="26">
        <v>1179</v>
      </c>
      <c r="S5" s="19">
        <v>119</v>
      </c>
      <c r="T5" s="26">
        <v>614</v>
      </c>
      <c r="U5" s="19">
        <v>156</v>
      </c>
      <c r="V5" s="26">
        <v>875</v>
      </c>
      <c r="W5" s="19">
        <v>286</v>
      </c>
      <c r="X5" s="12">
        <v>1945</v>
      </c>
      <c r="Y5" s="19">
        <v>193</v>
      </c>
      <c r="Z5" s="12">
        <v>2207</v>
      </c>
      <c r="AA5" s="19">
        <v>156</v>
      </c>
      <c r="AB5" s="12">
        <v>934</v>
      </c>
      <c r="AC5" s="19">
        <v>204</v>
      </c>
      <c r="AD5" s="7">
        <v>2160</v>
      </c>
      <c r="AE5" s="19">
        <v>229</v>
      </c>
      <c r="AF5" s="7">
        <v>652</v>
      </c>
      <c r="AG5" s="19">
        <v>245</v>
      </c>
      <c r="AH5" s="7">
        <v>1914</v>
      </c>
      <c r="AI5" s="19">
        <v>334</v>
      </c>
      <c r="AJ5" s="7">
        <v>2884</v>
      </c>
      <c r="AK5" s="19">
        <v>184</v>
      </c>
      <c r="AL5" s="31">
        <v>2756</v>
      </c>
      <c r="AM5" s="31">
        <v>206</v>
      </c>
      <c r="AN5" s="7">
        <v>743</v>
      </c>
      <c r="AO5" s="19">
        <v>161</v>
      </c>
      <c r="AP5" s="6" t="s">
        <v>2</v>
      </c>
    </row>
    <row r="6" spans="1:67" x14ac:dyDescent="0.2">
      <c r="A6" s="6" t="s">
        <v>3</v>
      </c>
      <c r="B6" s="7">
        <v>1014</v>
      </c>
      <c r="C6" s="31">
        <v>336</v>
      </c>
      <c r="D6" s="7">
        <v>1162</v>
      </c>
      <c r="E6" s="19">
        <v>339</v>
      </c>
      <c r="F6" s="31">
        <v>1244</v>
      </c>
      <c r="G6" s="31">
        <v>380</v>
      </c>
      <c r="H6" s="7">
        <v>72</v>
      </c>
      <c r="I6" s="19">
        <v>20</v>
      </c>
      <c r="J6" s="31">
        <v>843</v>
      </c>
      <c r="K6" s="31">
        <v>171</v>
      </c>
      <c r="L6" s="7">
        <v>1017</v>
      </c>
      <c r="M6" s="19">
        <v>195</v>
      </c>
      <c r="N6" s="7">
        <v>1050</v>
      </c>
      <c r="O6" s="15">
        <v>137</v>
      </c>
      <c r="P6" s="26">
        <v>354</v>
      </c>
      <c r="Q6" s="19">
        <v>93</v>
      </c>
      <c r="R6" s="26">
        <v>467</v>
      </c>
      <c r="S6" s="19">
        <v>65</v>
      </c>
      <c r="T6" s="26">
        <v>236</v>
      </c>
      <c r="U6" s="19">
        <v>35</v>
      </c>
      <c r="V6" s="26">
        <v>418</v>
      </c>
      <c r="W6" s="19">
        <v>56</v>
      </c>
      <c r="X6" s="12">
        <v>759</v>
      </c>
      <c r="Y6" s="19">
        <v>105</v>
      </c>
      <c r="Z6" s="12">
        <v>266</v>
      </c>
      <c r="AA6" s="19">
        <v>139</v>
      </c>
      <c r="AB6" s="12">
        <v>1848</v>
      </c>
      <c r="AC6" s="19">
        <v>218</v>
      </c>
      <c r="AD6" s="7">
        <v>1324</v>
      </c>
      <c r="AE6" s="19">
        <v>174</v>
      </c>
      <c r="AF6" s="7">
        <v>193</v>
      </c>
      <c r="AG6" s="19">
        <v>193</v>
      </c>
      <c r="AH6" s="7">
        <v>621</v>
      </c>
      <c r="AI6" s="19">
        <v>145</v>
      </c>
      <c r="AJ6" s="7">
        <v>149</v>
      </c>
      <c r="AK6" s="19">
        <v>149</v>
      </c>
      <c r="AL6" s="31">
        <v>112</v>
      </c>
      <c r="AM6" s="31">
        <v>112</v>
      </c>
      <c r="AN6" s="7">
        <v>65</v>
      </c>
      <c r="AO6" s="19">
        <v>65</v>
      </c>
      <c r="AP6" s="6" t="s">
        <v>3</v>
      </c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</row>
    <row r="7" spans="1:67" ht="12.75" customHeight="1" thickBot="1" x14ac:dyDescent="0.25">
      <c r="A7" s="8" t="s">
        <v>11</v>
      </c>
      <c r="B7" s="9">
        <f t="shared" ref="B7:M7" si="0">SUM(B4:B6)</f>
        <v>2631</v>
      </c>
      <c r="C7" s="14">
        <f t="shared" si="0"/>
        <v>582</v>
      </c>
      <c r="D7" s="9">
        <f t="shared" si="0"/>
        <v>2978</v>
      </c>
      <c r="E7" s="14">
        <f t="shared" si="0"/>
        <v>641</v>
      </c>
      <c r="F7" s="9">
        <f t="shared" si="0"/>
        <v>2852</v>
      </c>
      <c r="G7" s="14">
        <f t="shared" si="0"/>
        <v>780</v>
      </c>
      <c r="H7" s="9">
        <f t="shared" si="0"/>
        <v>1506</v>
      </c>
      <c r="I7" s="14">
        <f t="shared" si="0"/>
        <v>179</v>
      </c>
      <c r="J7" s="9">
        <f t="shared" si="0"/>
        <v>4053</v>
      </c>
      <c r="K7" s="14">
        <f t="shared" si="0"/>
        <v>581</v>
      </c>
      <c r="L7" s="9">
        <f t="shared" si="0"/>
        <v>5152</v>
      </c>
      <c r="M7" s="14">
        <f t="shared" si="0"/>
        <v>486</v>
      </c>
      <c r="N7" s="9">
        <f>SUM(N4:N6)</f>
        <v>6115</v>
      </c>
      <c r="O7" s="14">
        <f t="shared" ref="O7:AC7" si="1">SUM(O4:O6)</f>
        <v>466</v>
      </c>
      <c r="P7" s="9">
        <f t="shared" si="1"/>
        <v>4385</v>
      </c>
      <c r="Q7" s="14">
        <f t="shared" si="1"/>
        <v>820</v>
      </c>
      <c r="R7" s="9">
        <f t="shared" si="1"/>
        <v>2182</v>
      </c>
      <c r="S7" s="25">
        <f t="shared" si="1"/>
        <v>432</v>
      </c>
      <c r="T7" s="9">
        <f t="shared" si="1"/>
        <v>1976</v>
      </c>
      <c r="U7" s="14">
        <f t="shared" si="1"/>
        <v>342</v>
      </c>
      <c r="V7" s="9">
        <f t="shared" si="1"/>
        <v>2032</v>
      </c>
      <c r="W7" s="14">
        <f t="shared" si="1"/>
        <v>519</v>
      </c>
      <c r="X7" s="25">
        <f t="shared" si="1"/>
        <v>7316</v>
      </c>
      <c r="Y7" s="14">
        <f t="shared" si="1"/>
        <v>525</v>
      </c>
      <c r="Z7" s="25">
        <f t="shared" si="1"/>
        <v>6296</v>
      </c>
      <c r="AA7" s="14">
        <f t="shared" si="1"/>
        <v>566</v>
      </c>
      <c r="AB7" s="25">
        <f t="shared" si="1"/>
        <v>6037</v>
      </c>
      <c r="AC7" s="14">
        <f t="shared" si="1"/>
        <v>755</v>
      </c>
      <c r="AD7" s="9">
        <f t="shared" ref="AD7:AK7" si="2">SUM(AD4:AD6)</f>
        <v>7673</v>
      </c>
      <c r="AE7" s="14">
        <f t="shared" si="2"/>
        <v>691</v>
      </c>
      <c r="AF7" s="9">
        <f t="shared" si="2"/>
        <v>5801</v>
      </c>
      <c r="AG7" s="14">
        <f t="shared" si="2"/>
        <v>693</v>
      </c>
      <c r="AH7" s="9">
        <f t="shared" si="2"/>
        <v>7225</v>
      </c>
      <c r="AI7" s="14">
        <f t="shared" si="2"/>
        <v>815</v>
      </c>
      <c r="AJ7" s="9">
        <f t="shared" si="2"/>
        <v>9070</v>
      </c>
      <c r="AK7" s="14">
        <f t="shared" si="2"/>
        <v>685</v>
      </c>
      <c r="AL7" s="25">
        <f>SUM(AL4:AL6)</f>
        <v>7483</v>
      </c>
      <c r="AM7" s="25">
        <f>SUM(AM4:AM6)</f>
        <v>430</v>
      </c>
      <c r="AN7" s="9">
        <f t="shared" ref="AN7:AO7" si="3">SUM(AN4:AN6)</f>
        <v>6753</v>
      </c>
      <c r="AO7" s="25">
        <f t="shared" si="3"/>
        <v>394</v>
      </c>
      <c r="AP7" s="71" t="s">
        <v>11</v>
      </c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</row>
    <row r="8" spans="1:67" x14ac:dyDescent="0.2">
      <c r="A8" s="6" t="s">
        <v>20</v>
      </c>
      <c r="B8" s="7">
        <v>4950</v>
      </c>
      <c r="C8" s="31">
        <v>3931</v>
      </c>
      <c r="D8" s="7">
        <v>4559</v>
      </c>
      <c r="E8" s="19">
        <v>2802</v>
      </c>
      <c r="F8" s="31">
        <v>5013</v>
      </c>
      <c r="G8" s="31">
        <v>2909</v>
      </c>
      <c r="H8" s="7">
        <v>4428</v>
      </c>
      <c r="I8" s="19">
        <v>2339</v>
      </c>
      <c r="J8" s="31">
        <v>3821</v>
      </c>
      <c r="K8" s="31">
        <v>2376</v>
      </c>
      <c r="L8" s="7">
        <v>3591</v>
      </c>
      <c r="M8" s="19">
        <v>1700</v>
      </c>
      <c r="N8" s="7">
        <v>3031</v>
      </c>
      <c r="O8" s="15">
        <v>1237</v>
      </c>
      <c r="P8" s="12">
        <v>3459</v>
      </c>
      <c r="Q8" s="19">
        <v>1408</v>
      </c>
      <c r="R8" s="12">
        <v>1476</v>
      </c>
      <c r="S8" s="19">
        <v>997</v>
      </c>
      <c r="T8" s="12">
        <v>862</v>
      </c>
      <c r="U8" s="19">
        <v>862</v>
      </c>
      <c r="V8" s="12">
        <v>1899</v>
      </c>
      <c r="W8" s="19">
        <v>909</v>
      </c>
      <c r="X8" s="12">
        <v>2512</v>
      </c>
      <c r="Y8" s="19">
        <v>1031</v>
      </c>
      <c r="Z8" s="12">
        <v>3981</v>
      </c>
      <c r="AA8" s="19">
        <v>1174</v>
      </c>
      <c r="AB8" s="12">
        <v>3137</v>
      </c>
      <c r="AC8" s="19">
        <v>1558</v>
      </c>
      <c r="AD8" s="7">
        <v>3839</v>
      </c>
      <c r="AE8" s="19">
        <v>1440</v>
      </c>
      <c r="AF8" s="7">
        <v>2080</v>
      </c>
      <c r="AG8" s="19">
        <v>1367</v>
      </c>
      <c r="AH8" s="7">
        <v>2170</v>
      </c>
      <c r="AI8" s="19">
        <v>1414</v>
      </c>
      <c r="AJ8" s="7">
        <v>1637</v>
      </c>
      <c r="AK8" s="31">
        <v>1054</v>
      </c>
      <c r="AL8" s="13">
        <v>1947</v>
      </c>
      <c r="AM8" s="31">
        <v>989</v>
      </c>
      <c r="AN8" s="7">
        <v>3225</v>
      </c>
      <c r="AO8" s="18">
        <v>710</v>
      </c>
      <c r="AP8" s="41" t="s">
        <v>20</v>
      </c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</row>
    <row r="9" spans="1:67" ht="13.5" x14ac:dyDescent="0.25">
      <c r="A9" s="6" t="s">
        <v>38</v>
      </c>
      <c r="B9" s="7">
        <v>568</v>
      </c>
      <c r="C9" s="31">
        <v>336</v>
      </c>
      <c r="D9" s="7">
        <v>572</v>
      </c>
      <c r="E9" s="19">
        <v>375</v>
      </c>
      <c r="F9" s="31">
        <v>523</v>
      </c>
      <c r="G9" s="31">
        <v>414</v>
      </c>
      <c r="H9" s="7">
        <v>479</v>
      </c>
      <c r="I9" s="19">
        <v>172</v>
      </c>
      <c r="J9" s="31">
        <v>0</v>
      </c>
      <c r="K9" s="31">
        <v>0</v>
      </c>
      <c r="L9" s="7">
        <v>196</v>
      </c>
      <c r="M9" s="19">
        <v>124</v>
      </c>
      <c r="N9" s="7">
        <v>94</v>
      </c>
      <c r="O9" s="15">
        <v>74</v>
      </c>
      <c r="P9" s="12">
        <v>137</v>
      </c>
      <c r="Q9" s="19">
        <v>73</v>
      </c>
      <c r="R9" s="12">
        <v>67</v>
      </c>
      <c r="S9" s="19">
        <v>57</v>
      </c>
      <c r="T9" s="12">
        <v>72</v>
      </c>
      <c r="U9" s="19">
        <v>72</v>
      </c>
      <c r="V9" s="12">
        <v>160</v>
      </c>
      <c r="W9" s="19">
        <v>90</v>
      </c>
      <c r="X9" s="12">
        <v>432</v>
      </c>
      <c r="Y9" s="19">
        <v>56</v>
      </c>
      <c r="Z9" s="12">
        <v>1008</v>
      </c>
      <c r="AA9" s="19">
        <v>85</v>
      </c>
      <c r="AB9" s="12">
        <v>302</v>
      </c>
      <c r="AC9" s="19">
        <v>178</v>
      </c>
      <c r="AD9" s="7">
        <v>247</v>
      </c>
      <c r="AE9" s="19">
        <v>149</v>
      </c>
      <c r="AF9" s="7">
        <v>161</v>
      </c>
      <c r="AG9" s="19">
        <v>161</v>
      </c>
      <c r="AH9" s="7">
        <v>75</v>
      </c>
      <c r="AI9" s="19">
        <v>69</v>
      </c>
      <c r="AJ9" s="7">
        <v>80</v>
      </c>
      <c r="AK9" s="31">
        <v>32</v>
      </c>
      <c r="AL9" s="7">
        <v>20</v>
      </c>
      <c r="AM9" s="31">
        <v>10</v>
      </c>
      <c r="AN9" s="7">
        <v>66</v>
      </c>
      <c r="AO9" s="19">
        <v>2</v>
      </c>
      <c r="AP9" s="41" t="s">
        <v>30</v>
      </c>
      <c r="BA9" s="61"/>
      <c r="BB9" s="62"/>
      <c r="BC9" s="59"/>
      <c r="BD9" s="59"/>
      <c r="BE9" s="59"/>
      <c r="BF9" s="59"/>
      <c r="BG9" s="59"/>
      <c r="BH9" s="59"/>
      <c r="BI9" s="59"/>
      <c r="BJ9" s="60"/>
      <c r="BK9" s="59"/>
      <c r="BL9" s="60"/>
      <c r="BM9" s="61"/>
      <c r="BN9" s="61"/>
      <c r="BO9" s="61"/>
    </row>
    <row r="10" spans="1:67" ht="12.75" customHeight="1" x14ac:dyDescent="0.25">
      <c r="A10" s="6" t="s">
        <v>39</v>
      </c>
      <c r="B10" s="7">
        <v>592</v>
      </c>
      <c r="C10" s="31">
        <v>252</v>
      </c>
      <c r="D10" s="7">
        <v>1131</v>
      </c>
      <c r="E10" s="19">
        <v>491</v>
      </c>
      <c r="F10" s="31">
        <v>1127</v>
      </c>
      <c r="G10" s="31">
        <v>496</v>
      </c>
      <c r="H10" s="7">
        <v>967</v>
      </c>
      <c r="I10" s="19">
        <v>420</v>
      </c>
      <c r="J10" s="31">
        <v>238</v>
      </c>
      <c r="K10" s="31">
        <v>188</v>
      </c>
      <c r="L10" s="7">
        <v>802</v>
      </c>
      <c r="M10" s="19">
        <v>20</v>
      </c>
      <c r="N10" s="7">
        <v>43</v>
      </c>
      <c r="O10" s="15">
        <v>43</v>
      </c>
      <c r="P10" s="12">
        <v>529</v>
      </c>
      <c r="Q10" s="19">
        <v>57</v>
      </c>
      <c r="R10" s="12">
        <v>154</v>
      </c>
      <c r="S10" s="19">
        <v>8</v>
      </c>
      <c r="T10" s="12">
        <v>0</v>
      </c>
      <c r="U10" s="19">
        <v>0</v>
      </c>
      <c r="V10" s="12">
        <v>0</v>
      </c>
      <c r="W10" s="19">
        <v>0</v>
      </c>
      <c r="X10" s="12">
        <v>291</v>
      </c>
      <c r="Y10" s="19">
        <v>15</v>
      </c>
      <c r="Z10" s="12">
        <v>296</v>
      </c>
      <c r="AA10" s="19">
        <v>20</v>
      </c>
      <c r="AB10" s="12">
        <v>693</v>
      </c>
      <c r="AC10" s="19">
        <v>13</v>
      </c>
      <c r="AD10" s="7">
        <v>578</v>
      </c>
      <c r="AE10" s="19">
        <v>16</v>
      </c>
      <c r="AF10" s="7">
        <v>55</v>
      </c>
      <c r="AG10" s="19">
        <v>7</v>
      </c>
      <c r="AH10" s="7">
        <v>306</v>
      </c>
      <c r="AI10" s="19">
        <v>31</v>
      </c>
      <c r="AJ10" s="7">
        <v>146</v>
      </c>
      <c r="AK10" s="31">
        <v>21</v>
      </c>
      <c r="AL10" s="7">
        <v>92</v>
      </c>
      <c r="AM10" s="31">
        <v>22</v>
      </c>
      <c r="AN10" s="7">
        <v>745</v>
      </c>
      <c r="AO10" s="19">
        <v>75</v>
      </c>
      <c r="AP10" s="41" t="s">
        <v>31</v>
      </c>
      <c r="BA10" s="61"/>
      <c r="BB10" s="62"/>
      <c r="BC10" s="63"/>
      <c r="BD10" s="56"/>
      <c r="BE10" s="63"/>
      <c r="BF10" s="56"/>
      <c r="BG10" s="63"/>
      <c r="BH10" s="56"/>
      <c r="BI10" s="56"/>
      <c r="BJ10" s="56"/>
      <c r="BK10" s="56"/>
      <c r="BL10" s="56"/>
      <c r="BM10" s="61"/>
      <c r="BN10" s="61"/>
      <c r="BO10" s="61"/>
    </row>
    <row r="11" spans="1:67" ht="13.5" x14ac:dyDescent="0.25">
      <c r="A11" s="6" t="s">
        <v>32</v>
      </c>
      <c r="B11" s="44" t="s">
        <v>16</v>
      </c>
      <c r="C11" s="43" t="s">
        <v>16</v>
      </c>
      <c r="D11" s="44" t="s">
        <v>16</v>
      </c>
      <c r="E11" s="43" t="s">
        <v>16</v>
      </c>
      <c r="F11" s="44" t="s">
        <v>16</v>
      </c>
      <c r="G11" s="43" t="s">
        <v>16</v>
      </c>
      <c r="H11" s="44" t="s">
        <v>16</v>
      </c>
      <c r="I11" s="43" t="s">
        <v>16</v>
      </c>
      <c r="J11" s="44" t="s">
        <v>16</v>
      </c>
      <c r="K11" s="43" t="s">
        <v>16</v>
      </c>
      <c r="L11" s="44" t="s">
        <v>16</v>
      </c>
      <c r="M11" s="43" t="s">
        <v>16</v>
      </c>
      <c r="N11" s="44" t="s">
        <v>16</v>
      </c>
      <c r="O11" s="43" t="s">
        <v>16</v>
      </c>
      <c r="P11" s="44" t="s">
        <v>16</v>
      </c>
      <c r="Q11" s="43" t="s">
        <v>16</v>
      </c>
      <c r="R11" s="44" t="s">
        <v>16</v>
      </c>
      <c r="S11" s="43" t="s">
        <v>16</v>
      </c>
      <c r="T11" s="44" t="s">
        <v>16</v>
      </c>
      <c r="U11" s="43" t="s">
        <v>16</v>
      </c>
      <c r="V11" s="44" t="s">
        <v>16</v>
      </c>
      <c r="W11" s="43" t="s">
        <v>16</v>
      </c>
      <c r="X11" s="44" t="s">
        <v>16</v>
      </c>
      <c r="Y11" s="43" t="s">
        <v>16</v>
      </c>
      <c r="Z11" s="44" t="s">
        <v>16</v>
      </c>
      <c r="AA11" s="43" t="s">
        <v>16</v>
      </c>
      <c r="AB11" s="44" t="s">
        <v>16</v>
      </c>
      <c r="AC11" s="43" t="s">
        <v>16</v>
      </c>
      <c r="AD11" s="44" t="s">
        <v>16</v>
      </c>
      <c r="AE11" s="43" t="s">
        <v>16</v>
      </c>
      <c r="AF11" s="44" t="s">
        <v>16</v>
      </c>
      <c r="AG11" s="43" t="s">
        <v>16</v>
      </c>
      <c r="AH11" s="44" t="s">
        <v>16</v>
      </c>
      <c r="AI11" s="43" t="s">
        <v>16</v>
      </c>
      <c r="AJ11" s="44" t="s">
        <v>16</v>
      </c>
      <c r="AK11" s="43" t="s">
        <v>16</v>
      </c>
      <c r="AL11" s="44" t="s">
        <v>16</v>
      </c>
      <c r="AM11" s="43" t="s">
        <v>16</v>
      </c>
      <c r="AN11" s="44" t="s">
        <v>16</v>
      </c>
      <c r="AO11" s="15" t="s">
        <v>16</v>
      </c>
      <c r="AP11" s="41" t="s">
        <v>32</v>
      </c>
      <c r="BA11" s="61"/>
      <c r="BB11" s="62"/>
      <c r="BC11" s="56"/>
      <c r="BD11" s="64"/>
      <c r="BE11" s="56"/>
      <c r="BF11" s="64"/>
      <c r="BG11" s="56"/>
      <c r="BH11" s="64"/>
      <c r="BI11" s="56"/>
      <c r="BJ11" s="64"/>
      <c r="BK11" s="56"/>
      <c r="BL11" s="64"/>
      <c r="BM11" s="61"/>
      <c r="BN11" s="61"/>
      <c r="BO11" s="61"/>
    </row>
    <row r="12" spans="1:67" ht="13.5" x14ac:dyDescent="0.25">
      <c r="A12" s="6" t="s">
        <v>21</v>
      </c>
      <c r="B12" s="7">
        <v>2752</v>
      </c>
      <c r="C12" s="31">
        <v>2543</v>
      </c>
      <c r="D12" s="7">
        <v>3049</v>
      </c>
      <c r="E12" s="19">
        <v>3049</v>
      </c>
      <c r="F12" s="31">
        <v>2563</v>
      </c>
      <c r="G12" s="31">
        <v>2485</v>
      </c>
      <c r="H12" s="7">
        <v>2938</v>
      </c>
      <c r="I12" s="19">
        <v>2808</v>
      </c>
      <c r="J12" s="31">
        <v>1948</v>
      </c>
      <c r="K12" s="31">
        <v>1875</v>
      </c>
      <c r="L12" s="7">
        <v>3425</v>
      </c>
      <c r="M12" s="19">
        <v>3255</v>
      </c>
      <c r="N12" s="7">
        <v>3033</v>
      </c>
      <c r="O12" s="15">
        <v>2918</v>
      </c>
      <c r="P12" s="12">
        <v>2183</v>
      </c>
      <c r="Q12" s="19">
        <v>1462</v>
      </c>
      <c r="R12" s="12">
        <v>1306</v>
      </c>
      <c r="S12" s="19">
        <v>1264</v>
      </c>
      <c r="T12" s="12">
        <v>1259</v>
      </c>
      <c r="U12" s="15">
        <v>811</v>
      </c>
      <c r="V12" s="12">
        <v>707</v>
      </c>
      <c r="W12" s="15">
        <v>702</v>
      </c>
      <c r="X12" s="12">
        <v>1227</v>
      </c>
      <c r="Y12" s="19">
        <v>984</v>
      </c>
      <c r="Z12" s="12">
        <v>953</v>
      </c>
      <c r="AA12" s="19">
        <v>878</v>
      </c>
      <c r="AB12" s="12">
        <v>1176</v>
      </c>
      <c r="AC12" s="19">
        <v>1176</v>
      </c>
      <c r="AD12" s="7">
        <v>1292</v>
      </c>
      <c r="AE12" s="19">
        <v>1292</v>
      </c>
      <c r="AF12" s="7">
        <v>1757</v>
      </c>
      <c r="AG12" s="19">
        <v>1438</v>
      </c>
      <c r="AH12" s="7">
        <v>2060</v>
      </c>
      <c r="AI12" s="19">
        <v>1560</v>
      </c>
      <c r="AJ12" s="7">
        <v>2618</v>
      </c>
      <c r="AK12" s="31">
        <v>1714</v>
      </c>
      <c r="AL12" s="7">
        <v>2267</v>
      </c>
      <c r="AM12" s="31">
        <v>2093</v>
      </c>
      <c r="AN12" s="7">
        <v>2569</v>
      </c>
      <c r="AO12" s="19">
        <v>2113</v>
      </c>
      <c r="AP12" s="41" t="s">
        <v>21</v>
      </c>
      <c r="BA12" s="61"/>
      <c r="BB12" s="62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1"/>
      <c r="BN12" s="61"/>
      <c r="BO12" s="61"/>
    </row>
    <row r="13" spans="1:67" ht="13.5" x14ac:dyDescent="0.25">
      <c r="A13" s="6" t="s">
        <v>35</v>
      </c>
      <c r="B13" s="44" t="s">
        <v>16</v>
      </c>
      <c r="C13" s="43" t="s">
        <v>16</v>
      </c>
      <c r="D13" s="44" t="s">
        <v>16</v>
      </c>
      <c r="E13" s="43" t="s">
        <v>16</v>
      </c>
      <c r="F13" s="44" t="s">
        <v>16</v>
      </c>
      <c r="G13" s="43" t="s">
        <v>16</v>
      </c>
      <c r="H13" s="44" t="s">
        <v>16</v>
      </c>
      <c r="I13" s="43" t="s">
        <v>16</v>
      </c>
      <c r="J13" s="44" t="s">
        <v>16</v>
      </c>
      <c r="K13" s="43" t="s">
        <v>16</v>
      </c>
      <c r="L13" s="44" t="s">
        <v>16</v>
      </c>
      <c r="M13" s="43" t="s">
        <v>16</v>
      </c>
      <c r="N13" s="44" t="s">
        <v>16</v>
      </c>
      <c r="O13" s="43" t="s">
        <v>16</v>
      </c>
      <c r="P13" s="44" t="s">
        <v>16</v>
      </c>
      <c r="Q13" s="43" t="s">
        <v>16</v>
      </c>
      <c r="R13" s="44" t="s">
        <v>16</v>
      </c>
      <c r="S13" s="43" t="s">
        <v>16</v>
      </c>
      <c r="T13" s="44" t="s">
        <v>16</v>
      </c>
      <c r="U13" s="43" t="s">
        <v>16</v>
      </c>
      <c r="V13" s="44" t="s">
        <v>16</v>
      </c>
      <c r="W13" s="43" t="s">
        <v>16</v>
      </c>
      <c r="X13" s="44" t="s">
        <v>16</v>
      </c>
      <c r="Y13" s="43" t="s">
        <v>16</v>
      </c>
      <c r="Z13" s="44" t="s">
        <v>16</v>
      </c>
      <c r="AA13" s="43" t="s">
        <v>16</v>
      </c>
      <c r="AB13" s="44" t="s">
        <v>16</v>
      </c>
      <c r="AC13" s="43" t="s">
        <v>16</v>
      </c>
      <c r="AD13" s="44" t="s">
        <v>16</v>
      </c>
      <c r="AE13" s="43" t="s">
        <v>16</v>
      </c>
      <c r="AF13" s="44" t="s">
        <v>16</v>
      </c>
      <c r="AG13" s="43" t="s">
        <v>16</v>
      </c>
      <c r="AH13" s="44" t="s">
        <v>16</v>
      </c>
      <c r="AI13" s="43" t="s">
        <v>16</v>
      </c>
      <c r="AJ13" s="44" t="s">
        <v>16</v>
      </c>
      <c r="AK13" s="43" t="s">
        <v>16</v>
      </c>
      <c r="AL13" s="44" t="s">
        <v>16</v>
      </c>
      <c r="AM13" s="43" t="s">
        <v>16</v>
      </c>
      <c r="AN13" s="44" t="s">
        <v>16</v>
      </c>
      <c r="AO13" s="15" t="s">
        <v>16</v>
      </c>
      <c r="AP13" s="41" t="s">
        <v>35</v>
      </c>
      <c r="BA13" s="61"/>
      <c r="BB13" s="62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1"/>
      <c r="BN13" s="61"/>
      <c r="BO13" s="61"/>
    </row>
    <row r="14" spans="1:67" ht="13.5" x14ac:dyDescent="0.25">
      <c r="A14" s="6" t="s">
        <v>33</v>
      </c>
      <c r="B14" s="44" t="s">
        <v>16</v>
      </c>
      <c r="C14" s="43" t="s">
        <v>16</v>
      </c>
      <c r="D14" s="44" t="s">
        <v>16</v>
      </c>
      <c r="E14" s="43" t="s">
        <v>16</v>
      </c>
      <c r="F14" s="44" t="s">
        <v>16</v>
      </c>
      <c r="G14" s="43" t="s">
        <v>16</v>
      </c>
      <c r="H14" s="44" t="s">
        <v>16</v>
      </c>
      <c r="I14" s="43" t="s">
        <v>16</v>
      </c>
      <c r="J14" s="44" t="s">
        <v>16</v>
      </c>
      <c r="K14" s="43" t="s">
        <v>16</v>
      </c>
      <c r="L14" s="44" t="s">
        <v>16</v>
      </c>
      <c r="M14" s="43" t="s">
        <v>16</v>
      </c>
      <c r="N14" s="44" t="s">
        <v>16</v>
      </c>
      <c r="O14" s="43" t="s">
        <v>16</v>
      </c>
      <c r="P14" s="44" t="s">
        <v>16</v>
      </c>
      <c r="Q14" s="43" t="s">
        <v>16</v>
      </c>
      <c r="R14" s="44" t="s">
        <v>16</v>
      </c>
      <c r="S14" s="43" t="s">
        <v>16</v>
      </c>
      <c r="T14" s="44" t="s">
        <v>16</v>
      </c>
      <c r="U14" s="43" t="s">
        <v>16</v>
      </c>
      <c r="V14" s="44" t="s">
        <v>16</v>
      </c>
      <c r="W14" s="43" t="s">
        <v>16</v>
      </c>
      <c r="X14" s="44" t="s">
        <v>16</v>
      </c>
      <c r="Y14" s="43" t="s">
        <v>16</v>
      </c>
      <c r="Z14" s="44" t="s">
        <v>16</v>
      </c>
      <c r="AA14" s="43" t="s">
        <v>16</v>
      </c>
      <c r="AB14" s="44" t="s">
        <v>16</v>
      </c>
      <c r="AC14" s="43" t="s">
        <v>16</v>
      </c>
      <c r="AD14" s="44" t="s">
        <v>16</v>
      </c>
      <c r="AE14" s="43" t="s">
        <v>16</v>
      </c>
      <c r="AF14" s="44" t="s">
        <v>16</v>
      </c>
      <c r="AG14" s="43" t="s">
        <v>16</v>
      </c>
      <c r="AH14" s="44" t="s">
        <v>16</v>
      </c>
      <c r="AI14" s="43" t="s">
        <v>16</v>
      </c>
      <c r="AJ14" s="44" t="s">
        <v>16</v>
      </c>
      <c r="AK14" s="43" t="s">
        <v>16</v>
      </c>
      <c r="AL14" s="44" t="s">
        <v>16</v>
      </c>
      <c r="AM14" s="43" t="s">
        <v>16</v>
      </c>
      <c r="AN14" s="44" t="s">
        <v>16</v>
      </c>
      <c r="AO14" s="15" t="s">
        <v>16</v>
      </c>
      <c r="AP14" s="41" t="s">
        <v>33</v>
      </c>
      <c r="BA14" s="61"/>
      <c r="BB14" s="62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1"/>
      <c r="BN14" s="61"/>
      <c r="BO14" s="61"/>
    </row>
    <row r="15" spans="1:67" ht="13.5" x14ac:dyDescent="0.25">
      <c r="A15" s="6" t="s">
        <v>34</v>
      </c>
      <c r="B15" s="44" t="s">
        <v>16</v>
      </c>
      <c r="C15" s="43" t="s">
        <v>16</v>
      </c>
      <c r="D15" s="44" t="s">
        <v>16</v>
      </c>
      <c r="E15" s="43" t="s">
        <v>16</v>
      </c>
      <c r="F15" s="44" t="s">
        <v>16</v>
      </c>
      <c r="G15" s="43" t="s">
        <v>16</v>
      </c>
      <c r="H15" s="44" t="s">
        <v>16</v>
      </c>
      <c r="I15" s="43" t="s">
        <v>16</v>
      </c>
      <c r="J15" s="44" t="s">
        <v>16</v>
      </c>
      <c r="K15" s="43" t="s">
        <v>16</v>
      </c>
      <c r="L15" s="44" t="s">
        <v>16</v>
      </c>
      <c r="M15" s="43" t="s">
        <v>16</v>
      </c>
      <c r="N15" s="44" t="s">
        <v>16</v>
      </c>
      <c r="O15" s="43" t="s">
        <v>16</v>
      </c>
      <c r="P15" s="44" t="s">
        <v>16</v>
      </c>
      <c r="Q15" s="43" t="s">
        <v>16</v>
      </c>
      <c r="R15" s="44" t="s">
        <v>16</v>
      </c>
      <c r="S15" s="43" t="s">
        <v>16</v>
      </c>
      <c r="T15" s="44" t="s">
        <v>16</v>
      </c>
      <c r="U15" s="43" t="s">
        <v>16</v>
      </c>
      <c r="V15" s="44" t="s">
        <v>16</v>
      </c>
      <c r="W15" s="43" t="s">
        <v>16</v>
      </c>
      <c r="X15" s="44" t="s">
        <v>16</v>
      </c>
      <c r="Y15" s="43" t="s">
        <v>16</v>
      </c>
      <c r="Z15" s="44" t="s">
        <v>16</v>
      </c>
      <c r="AA15" s="43" t="s">
        <v>16</v>
      </c>
      <c r="AB15" s="44" t="s">
        <v>16</v>
      </c>
      <c r="AC15" s="43" t="s">
        <v>16</v>
      </c>
      <c r="AD15" s="44" t="s">
        <v>16</v>
      </c>
      <c r="AE15" s="43" t="s">
        <v>16</v>
      </c>
      <c r="AF15" s="44" t="s">
        <v>16</v>
      </c>
      <c r="AG15" s="43" t="s">
        <v>16</v>
      </c>
      <c r="AH15" s="44" t="s">
        <v>16</v>
      </c>
      <c r="AI15" s="43" t="s">
        <v>16</v>
      </c>
      <c r="AJ15" s="44" t="s">
        <v>16</v>
      </c>
      <c r="AK15" s="43" t="s">
        <v>16</v>
      </c>
      <c r="AL15" s="44" t="s">
        <v>16</v>
      </c>
      <c r="AM15" s="43" t="s">
        <v>16</v>
      </c>
      <c r="AN15" s="44" t="s">
        <v>16</v>
      </c>
      <c r="AO15" s="15" t="s">
        <v>16</v>
      </c>
      <c r="AP15" s="41" t="s">
        <v>34</v>
      </c>
      <c r="BA15" s="61"/>
      <c r="BB15" s="65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1"/>
      <c r="BN15" s="61"/>
      <c r="BO15" s="61"/>
    </row>
    <row r="16" spans="1:67" ht="13.5" x14ac:dyDescent="0.25">
      <c r="A16" s="6" t="s">
        <v>40</v>
      </c>
      <c r="B16" s="7">
        <v>30</v>
      </c>
      <c r="C16" s="31">
        <v>30</v>
      </c>
      <c r="D16" s="7">
        <v>44</v>
      </c>
      <c r="E16" s="31">
        <v>44</v>
      </c>
      <c r="F16" s="7">
        <v>41</v>
      </c>
      <c r="G16" s="31">
        <v>41</v>
      </c>
      <c r="H16" s="7">
        <v>213</v>
      </c>
      <c r="I16" s="31">
        <v>211</v>
      </c>
      <c r="J16" s="7">
        <v>35</v>
      </c>
      <c r="K16" s="31">
        <v>35</v>
      </c>
      <c r="L16" s="7">
        <v>111</v>
      </c>
      <c r="M16" s="31">
        <v>111</v>
      </c>
      <c r="N16" s="7">
        <v>93</v>
      </c>
      <c r="O16" s="43">
        <v>93</v>
      </c>
      <c r="P16" s="7">
        <v>539</v>
      </c>
      <c r="Q16" s="19">
        <v>88</v>
      </c>
      <c r="R16" s="12">
        <v>44</v>
      </c>
      <c r="S16" s="31">
        <v>44</v>
      </c>
      <c r="T16" s="7">
        <v>69</v>
      </c>
      <c r="U16" s="15">
        <v>55</v>
      </c>
      <c r="V16" s="12">
        <v>27</v>
      </c>
      <c r="W16" s="43">
        <v>22</v>
      </c>
      <c r="X16" s="7">
        <v>1</v>
      </c>
      <c r="Y16" s="19">
        <v>1</v>
      </c>
      <c r="Z16" s="12">
        <v>20</v>
      </c>
      <c r="AA16" s="31">
        <v>20</v>
      </c>
      <c r="AB16" s="7">
        <v>21</v>
      </c>
      <c r="AC16" s="19">
        <v>21</v>
      </c>
      <c r="AD16" s="7">
        <v>0</v>
      </c>
      <c r="AE16" s="31">
        <v>0</v>
      </c>
      <c r="AF16" s="7">
        <v>1</v>
      </c>
      <c r="AG16" s="31">
        <v>1</v>
      </c>
      <c r="AH16" s="7">
        <v>16</v>
      </c>
      <c r="AI16" s="31">
        <v>16</v>
      </c>
      <c r="AJ16" s="7">
        <v>47</v>
      </c>
      <c r="AK16" s="31">
        <v>39</v>
      </c>
      <c r="AL16" s="7">
        <v>53</v>
      </c>
      <c r="AM16" s="31">
        <v>35</v>
      </c>
      <c r="AN16" s="7">
        <v>40</v>
      </c>
      <c r="AO16" s="19">
        <v>30</v>
      </c>
      <c r="AP16" s="41" t="s">
        <v>36</v>
      </c>
      <c r="BA16" s="61"/>
      <c r="BB16" s="62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1"/>
      <c r="BN16" s="61"/>
      <c r="BO16" s="61"/>
    </row>
    <row r="17" spans="1:92" ht="13.5" x14ac:dyDescent="0.25">
      <c r="A17" s="6" t="s">
        <v>28</v>
      </c>
      <c r="B17" s="7">
        <f>SUM(B18:B20)</f>
        <v>5935</v>
      </c>
      <c r="C17" s="31">
        <f t="shared" ref="C17:AK17" si="4">SUM(C18:C20)</f>
        <v>3937</v>
      </c>
      <c r="D17" s="7">
        <f t="shared" si="4"/>
        <v>6312</v>
      </c>
      <c r="E17" s="31">
        <f t="shared" si="4"/>
        <v>3593</v>
      </c>
      <c r="F17" s="7">
        <f t="shared" si="4"/>
        <v>6008</v>
      </c>
      <c r="G17" s="31">
        <f t="shared" si="4"/>
        <v>3011</v>
      </c>
      <c r="H17" s="7">
        <f t="shared" si="4"/>
        <v>4039</v>
      </c>
      <c r="I17" s="31">
        <f t="shared" si="4"/>
        <v>3157</v>
      </c>
      <c r="J17" s="7">
        <f t="shared" si="4"/>
        <v>6840</v>
      </c>
      <c r="K17" s="31">
        <f t="shared" si="4"/>
        <v>3024</v>
      </c>
      <c r="L17" s="7">
        <f t="shared" si="4"/>
        <v>4405</v>
      </c>
      <c r="M17" s="31">
        <f t="shared" si="4"/>
        <v>2328</v>
      </c>
      <c r="N17" s="7">
        <f t="shared" si="4"/>
        <v>2135</v>
      </c>
      <c r="O17" s="31">
        <f t="shared" si="4"/>
        <v>1469</v>
      </c>
      <c r="P17" s="7">
        <f t="shared" si="4"/>
        <v>1562</v>
      </c>
      <c r="Q17" s="31">
        <f t="shared" si="4"/>
        <v>1312</v>
      </c>
      <c r="R17" s="7">
        <f t="shared" si="4"/>
        <v>1407</v>
      </c>
      <c r="S17" s="31">
        <f t="shared" si="4"/>
        <v>914</v>
      </c>
      <c r="T17" s="7">
        <f t="shared" si="4"/>
        <v>795</v>
      </c>
      <c r="U17" s="31">
        <f t="shared" si="4"/>
        <v>795</v>
      </c>
      <c r="V17" s="7">
        <f t="shared" si="4"/>
        <v>941</v>
      </c>
      <c r="W17" s="31">
        <f t="shared" si="4"/>
        <v>941</v>
      </c>
      <c r="X17" s="7">
        <f t="shared" si="4"/>
        <v>847</v>
      </c>
      <c r="Y17" s="19">
        <f t="shared" si="4"/>
        <v>847</v>
      </c>
      <c r="Z17" s="31">
        <f t="shared" si="4"/>
        <v>1509</v>
      </c>
      <c r="AA17" s="31">
        <f t="shared" si="4"/>
        <v>781</v>
      </c>
      <c r="AB17" s="7">
        <f t="shared" si="4"/>
        <v>837</v>
      </c>
      <c r="AC17" s="31">
        <f t="shared" si="4"/>
        <v>671</v>
      </c>
      <c r="AD17" s="7">
        <f t="shared" si="4"/>
        <v>2850</v>
      </c>
      <c r="AE17" s="31">
        <f t="shared" si="4"/>
        <v>1016</v>
      </c>
      <c r="AF17" s="7">
        <f t="shared" si="4"/>
        <v>2784</v>
      </c>
      <c r="AG17" s="31">
        <f t="shared" si="4"/>
        <v>886</v>
      </c>
      <c r="AH17" s="7">
        <f t="shared" si="4"/>
        <v>2964</v>
      </c>
      <c r="AI17" s="31">
        <f t="shared" si="4"/>
        <v>1083</v>
      </c>
      <c r="AJ17" s="7">
        <f t="shared" si="4"/>
        <v>2050</v>
      </c>
      <c r="AK17" s="31">
        <f t="shared" si="4"/>
        <v>1090</v>
      </c>
      <c r="AL17" s="7">
        <v>1620</v>
      </c>
      <c r="AM17" s="31">
        <v>1116</v>
      </c>
      <c r="AN17" s="7">
        <f>SUM(AN18:AN20)</f>
        <v>2496</v>
      </c>
      <c r="AO17" s="19">
        <f>SUM(AO18:AO20)</f>
        <v>1154</v>
      </c>
      <c r="AP17" s="41" t="s">
        <v>28</v>
      </c>
      <c r="BA17" s="61"/>
      <c r="BB17" s="62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1"/>
      <c r="BN17" s="61"/>
      <c r="BO17" s="61"/>
    </row>
    <row r="18" spans="1:92" ht="13.5" x14ac:dyDescent="0.25">
      <c r="A18" s="6" t="s">
        <v>4</v>
      </c>
      <c r="B18" s="7">
        <v>5769</v>
      </c>
      <c r="C18" s="31">
        <v>3771</v>
      </c>
      <c r="D18" s="7">
        <v>6121</v>
      </c>
      <c r="E18" s="19">
        <v>3498</v>
      </c>
      <c r="F18" s="31">
        <v>5979</v>
      </c>
      <c r="G18" s="31">
        <v>2982</v>
      </c>
      <c r="H18" s="7">
        <v>4020</v>
      </c>
      <c r="I18" s="19">
        <v>3138</v>
      </c>
      <c r="J18" s="31">
        <v>6780</v>
      </c>
      <c r="K18" s="31">
        <v>2964</v>
      </c>
      <c r="L18" s="7">
        <v>4353</v>
      </c>
      <c r="M18" s="19">
        <v>2276</v>
      </c>
      <c r="N18" s="7">
        <v>2089</v>
      </c>
      <c r="O18" s="15">
        <v>1423</v>
      </c>
      <c r="P18" s="12">
        <v>1518</v>
      </c>
      <c r="Q18" s="19">
        <v>1268</v>
      </c>
      <c r="R18" s="12">
        <v>1385</v>
      </c>
      <c r="S18" s="19">
        <v>892</v>
      </c>
      <c r="T18" s="12">
        <v>769</v>
      </c>
      <c r="U18" s="19">
        <v>769</v>
      </c>
      <c r="V18" s="12">
        <v>896</v>
      </c>
      <c r="W18" s="19">
        <v>896</v>
      </c>
      <c r="X18" s="12">
        <v>785</v>
      </c>
      <c r="Y18" s="19">
        <v>785</v>
      </c>
      <c r="Z18" s="12">
        <v>1434</v>
      </c>
      <c r="AA18" s="19">
        <v>706</v>
      </c>
      <c r="AB18" s="12">
        <v>766</v>
      </c>
      <c r="AC18" s="19">
        <v>600</v>
      </c>
      <c r="AD18" s="7">
        <v>2249</v>
      </c>
      <c r="AE18" s="19">
        <v>925</v>
      </c>
      <c r="AF18" s="7">
        <v>2721</v>
      </c>
      <c r="AG18" s="19">
        <v>823</v>
      </c>
      <c r="AH18" s="7">
        <v>2670</v>
      </c>
      <c r="AI18" s="19">
        <v>885</v>
      </c>
      <c r="AJ18" s="7">
        <v>1964</v>
      </c>
      <c r="AK18" s="31">
        <v>1034</v>
      </c>
      <c r="AL18" s="7">
        <v>1557</v>
      </c>
      <c r="AM18" s="31">
        <v>1058</v>
      </c>
      <c r="AN18" s="7">
        <v>2138</v>
      </c>
      <c r="AO18" s="19">
        <v>1118</v>
      </c>
      <c r="AP18" s="41" t="s">
        <v>4</v>
      </c>
      <c r="BA18" s="61"/>
      <c r="BB18" s="62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1"/>
      <c r="BN18" s="61"/>
      <c r="BO18" s="61"/>
    </row>
    <row r="19" spans="1:92" ht="13.5" x14ac:dyDescent="0.25">
      <c r="A19" s="6" t="s">
        <v>5</v>
      </c>
      <c r="B19" s="7">
        <v>166</v>
      </c>
      <c r="C19" s="31">
        <v>166</v>
      </c>
      <c r="D19" s="7">
        <v>191</v>
      </c>
      <c r="E19" s="19">
        <v>95</v>
      </c>
      <c r="F19" s="31">
        <v>27</v>
      </c>
      <c r="G19" s="31">
        <v>27</v>
      </c>
      <c r="H19" s="7">
        <v>16</v>
      </c>
      <c r="I19" s="19">
        <v>16</v>
      </c>
      <c r="J19" s="31">
        <v>47</v>
      </c>
      <c r="K19" s="31">
        <v>47</v>
      </c>
      <c r="L19" s="7">
        <v>28</v>
      </c>
      <c r="M19" s="19">
        <v>28</v>
      </c>
      <c r="N19" s="7">
        <v>27</v>
      </c>
      <c r="O19" s="15">
        <v>27</v>
      </c>
      <c r="P19" s="12">
        <v>30</v>
      </c>
      <c r="Q19" s="19">
        <v>30</v>
      </c>
      <c r="R19" s="12">
        <v>9</v>
      </c>
      <c r="S19" s="19">
        <v>9</v>
      </c>
      <c r="T19" s="12">
        <v>14</v>
      </c>
      <c r="U19" s="19">
        <v>14</v>
      </c>
      <c r="V19" s="12">
        <v>21</v>
      </c>
      <c r="W19" s="19">
        <v>21</v>
      </c>
      <c r="X19" s="12">
        <v>52</v>
      </c>
      <c r="Y19" s="19">
        <v>52</v>
      </c>
      <c r="Z19" s="12">
        <v>59</v>
      </c>
      <c r="AA19" s="19">
        <v>59</v>
      </c>
      <c r="AB19" s="12">
        <v>55</v>
      </c>
      <c r="AC19" s="19">
        <v>55</v>
      </c>
      <c r="AD19" s="7">
        <v>54</v>
      </c>
      <c r="AE19" s="19">
        <v>54</v>
      </c>
      <c r="AF19" s="7">
        <v>30</v>
      </c>
      <c r="AG19" s="19">
        <v>30</v>
      </c>
      <c r="AH19" s="7">
        <v>274</v>
      </c>
      <c r="AI19" s="19">
        <v>178</v>
      </c>
      <c r="AJ19" s="7">
        <v>64</v>
      </c>
      <c r="AK19" s="31">
        <v>34</v>
      </c>
      <c r="AL19" s="7">
        <v>17</v>
      </c>
      <c r="AM19" s="31">
        <v>12</v>
      </c>
      <c r="AN19" s="7">
        <v>12</v>
      </c>
      <c r="AO19" s="19">
        <v>12</v>
      </c>
      <c r="AP19" s="41" t="s">
        <v>5</v>
      </c>
      <c r="BB19" s="55"/>
      <c r="BC19" s="53"/>
      <c r="BD19" s="53"/>
      <c r="BE19" s="53"/>
      <c r="BF19" s="53"/>
      <c r="BG19" s="53"/>
      <c r="BH19" s="53"/>
      <c r="BI19" s="53"/>
      <c r="BJ19" s="53"/>
      <c r="BK19" s="53"/>
      <c r="BL19" s="53"/>
    </row>
    <row r="20" spans="1:92" ht="13.5" x14ac:dyDescent="0.25">
      <c r="A20" s="6" t="s">
        <v>6</v>
      </c>
      <c r="B20" s="7">
        <v>0</v>
      </c>
      <c r="C20" s="16" t="s">
        <v>16</v>
      </c>
      <c r="D20" s="7">
        <v>0</v>
      </c>
      <c r="E20" s="16" t="s">
        <v>16</v>
      </c>
      <c r="F20" s="31">
        <v>2</v>
      </c>
      <c r="G20" s="31">
        <v>2</v>
      </c>
      <c r="H20" s="7">
        <v>3</v>
      </c>
      <c r="I20" s="19">
        <v>3</v>
      </c>
      <c r="J20" s="31">
        <v>13</v>
      </c>
      <c r="K20" s="31">
        <v>13</v>
      </c>
      <c r="L20" s="7">
        <v>24</v>
      </c>
      <c r="M20" s="19">
        <v>24</v>
      </c>
      <c r="N20" s="7">
        <v>19</v>
      </c>
      <c r="O20" s="15">
        <v>19</v>
      </c>
      <c r="P20" s="12">
        <v>14</v>
      </c>
      <c r="Q20" s="19">
        <v>14</v>
      </c>
      <c r="R20" s="12">
        <v>13</v>
      </c>
      <c r="S20" s="19">
        <v>13</v>
      </c>
      <c r="T20" s="12">
        <v>12</v>
      </c>
      <c r="U20" s="19">
        <v>12</v>
      </c>
      <c r="V20" s="12">
        <v>24</v>
      </c>
      <c r="W20" s="19">
        <v>24</v>
      </c>
      <c r="X20" s="12">
        <v>10</v>
      </c>
      <c r="Y20" s="19">
        <v>10</v>
      </c>
      <c r="Z20" s="12">
        <v>16</v>
      </c>
      <c r="AA20" s="19">
        <v>16</v>
      </c>
      <c r="AB20" s="12">
        <v>16</v>
      </c>
      <c r="AC20" s="19">
        <v>16</v>
      </c>
      <c r="AD20" s="7">
        <v>547</v>
      </c>
      <c r="AE20" s="19">
        <v>37</v>
      </c>
      <c r="AF20" s="7">
        <v>33</v>
      </c>
      <c r="AG20" s="19">
        <v>33</v>
      </c>
      <c r="AH20" s="7">
        <v>20</v>
      </c>
      <c r="AI20" s="19">
        <v>20</v>
      </c>
      <c r="AJ20" s="7">
        <v>22</v>
      </c>
      <c r="AK20" s="31">
        <v>22</v>
      </c>
      <c r="AL20" s="7">
        <v>46</v>
      </c>
      <c r="AM20" s="31">
        <v>46</v>
      </c>
      <c r="AN20" s="7">
        <v>346</v>
      </c>
      <c r="AO20" s="19">
        <v>24</v>
      </c>
      <c r="AP20" s="41" t="s">
        <v>6</v>
      </c>
      <c r="BB20" s="55"/>
      <c r="BC20" s="52"/>
      <c r="BD20" s="52"/>
      <c r="BE20" s="52"/>
      <c r="BF20" s="52"/>
      <c r="BG20" s="52"/>
      <c r="BH20" s="52"/>
      <c r="BI20" s="52"/>
      <c r="BJ20" s="52"/>
      <c r="BK20" s="52"/>
      <c r="BL20" s="52"/>
    </row>
    <row r="21" spans="1:92" ht="12.75" customHeight="1" thickBot="1" x14ac:dyDescent="0.3">
      <c r="A21" s="8" t="s">
        <v>17</v>
      </c>
      <c r="B21" s="9">
        <f t="shared" ref="B21:AC21" si="5">SUM(B8,B12,B18,B19, B20)</f>
        <v>13637</v>
      </c>
      <c r="C21" s="14">
        <f t="shared" si="5"/>
        <v>10411</v>
      </c>
      <c r="D21" s="9">
        <f t="shared" si="5"/>
        <v>13920</v>
      </c>
      <c r="E21" s="14">
        <f t="shared" si="5"/>
        <v>9444</v>
      </c>
      <c r="F21" s="9">
        <f t="shared" si="5"/>
        <v>13584</v>
      </c>
      <c r="G21" s="14">
        <f t="shared" si="5"/>
        <v>8405</v>
      </c>
      <c r="H21" s="9">
        <f t="shared" si="5"/>
        <v>11405</v>
      </c>
      <c r="I21" s="14">
        <f t="shared" si="5"/>
        <v>8304</v>
      </c>
      <c r="J21" s="9">
        <f t="shared" si="5"/>
        <v>12609</v>
      </c>
      <c r="K21" s="14">
        <f t="shared" si="5"/>
        <v>7275</v>
      </c>
      <c r="L21" s="9">
        <f t="shared" si="5"/>
        <v>11421</v>
      </c>
      <c r="M21" s="14">
        <f t="shared" si="5"/>
        <v>7283</v>
      </c>
      <c r="N21" s="9">
        <f t="shared" si="5"/>
        <v>8199</v>
      </c>
      <c r="O21" s="14">
        <f t="shared" si="5"/>
        <v>5624</v>
      </c>
      <c r="P21" s="9">
        <f t="shared" si="5"/>
        <v>7204</v>
      </c>
      <c r="Q21" s="14">
        <f t="shared" si="5"/>
        <v>4182</v>
      </c>
      <c r="R21" s="9">
        <f t="shared" si="5"/>
        <v>4189</v>
      </c>
      <c r="S21" s="14">
        <f t="shared" si="5"/>
        <v>3175</v>
      </c>
      <c r="T21" s="9">
        <f t="shared" si="5"/>
        <v>2916</v>
      </c>
      <c r="U21" s="14">
        <f t="shared" si="5"/>
        <v>2468</v>
      </c>
      <c r="V21" s="9">
        <f t="shared" si="5"/>
        <v>3547</v>
      </c>
      <c r="W21" s="14">
        <f t="shared" si="5"/>
        <v>2552</v>
      </c>
      <c r="X21" s="25">
        <f t="shared" si="5"/>
        <v>4586</v>
      </c>
      <c r="Y21" s="14">
        <f t="shared" si="5"/>
        <v>2862</v>
      </c>
      <c r="Z21" s="25">
        <f t="shared" si="5"/>
        <v>6443</v>
      </c>
      <c r="AA21" s="14">
        <f t="shared" si="5"/>
        <v>2833</v>
      </c>
      <c r="AB21" s="25">
        <f t="shared" si="5"/>
        <v>5150</v>
      </c>
      <c r="AC21" s="14">
        <f t="shared" si="5"/>
        <v>3405</v>
      </c>
      <c r="AD21" s="9">
        <f t="shared" ref="AD21:AK21" si="6">SUM(AD8,AD12,AD18,AD19,AD20)</f>
        <v>7981</v>
      </c>
      <c r="AE21" s="14">
        <f t="shared" si="6"/>
        <v>3748</v>
      </c>
      <c r="AF21" s="9">
        <f t="shared" si="6"/>
        <v>6621</v>
      </c>
      <c r="AG21" s="14">
        <f t="shared" si="6"/>
        <v>3691</v>
      </c>
      <c r="AH21" s="9">
        <f t="shared" si="6"/>
        <v>7194</v>
      </c>
      <c r="AI21" s="14">
        <f t="shared" si="6"/>
        <v>4057</v>
      </c>
      <c r="AJ21" s="9">
        <f t="shared" si="6"/>
        <v>6305</v>
      </c>
      <c r="AK21" s="25">
        <f t="shared" si="6"/>
        <v>3858</v>
      </c>
      <c r="AL21" s="9">
        <f>SUM(AL8,AL12,AL18,AL19,AL20)</f>
        <v>5834</v>
      </c>
      <c r="AM21" s="25">
        <f>SUM(AM8,AM12,AM18,AM19,AM20)</f>
        <v>4198</v>
      </c>
      <c r="AN21" s="9">
        <f t="shared" ref="AN21:AO21" si="7">SUM(AN8,AN12,AN18,AN19,AN20)</f>
        <v>8290</v>
      </c>
      <c r="AO21" s="14">
        <f t="shared" si="7"/>
        <v>3977</v>
      </c>
      <c r="AP21" s="72" t="s">
        <v>17</v>
      </c>
      <c r="BB21" s="55"/>
      <c r="BC21" s="53"/>
      <c r="BD21" s="53"/>
      <c r="BE21" s="53"/>
      <c r="BF21" s="53"/>
      <c r="BG21" s="53"/>
      <c r="BH21" s="53"/>
      <c r="BI21" s="53"/>
      <c r="BJ21" s="53"/>
      <c r="BK21" s="53"/>
      <c r="BL21" s="53"/>
    </row>
    <row r="22" spans="1:92" ht="13.5" x14ac:dyDescent="0.25">
      <c r="A22" s="6" t="s">
        <v>7</v>
      </c>
      <c r="B22" s="7">
        <v>6300</v>
      </c>
      <c r="C22" s="31">
        <v>5131</v>
      </c>
      <c r="D22" s="7">
        <v>4753</v>
      </c>
      <c r="E22" s="19">
        <v>3436</v>
      </c>
      <c r="F22" s="31">
        <v>6108</v>
      </c>
      <c r="G22" s="31">
        <v>4659</v>
      </c>
      <c r="H22" s="7">
        <v>6770</v>
      </c>
      <c r="I22" s="19">
        <v>5678</v>
      </c>
      <c r="J22" s="31">
        <v>6664</v>
      </c>
      <c r="K22" s="31">
        <v>5667</v>
      </c>
      <c r="L22" s="7">
        <v>5199</v>
      </c>
      <c r="M22" s="19">
        <v>4716</v>
      </c>
      <c r="N22" s="7">
        <v>3284</v>
      </c>
      <c r="O22" s="15">
        <v>2937</v>
      </c>
      <c r="P22" s="26">
        <v>2878</v>
      </c>
      <c r="Q22" s="19">
        <v>2479</v>
      </c>
      <c r="R22" s="26">
        <v>2457</v>
      </c>
      <c r="S22" s="19">
        <v>1468</v>
      </c>
      <c r="T22" s="26">
        <v>2154</v>
      </c>
      <c r="U22" s="19">
        <v>1638</v>
      </c>
      <c r="V22" s="26">
        <v>2041</v>
      </c>
      <c r="W22" s="19">
        <v>1840</v>
      </c>
      <c r="X22" s="12">
        <v>3070</v>
      </c>
      <c r="Y22" s="19">
        <v>2350</v>
      </c>
      <c r="Z22" s="12">
        <v>3815</v>
      </c>
      <c r="AA22" s="19">
        <v>2980</v>
      </c>
      <c r="AB22" s="12">
        <v>4884</v>
      </c>
      <c r="AC22" s="19">
        <v>3545</v>
      </c>
      <c r="AD22" s="7">
        <v>3480</v>
      </c>
      <c r="AE22" s="19">
        <v>2823</v>
      </c>
      <c r="AF22" s="7">
        <v>3614</v>
      </c>
      <c r="AG22" s="19">
        <v>2635</v>
      </c>
      <c r="AH22" s="7">
        <v>3296</v>
      </c>
      <c r="AI22" s="19">
        <v>2522</v>
      </c>
      <c r="AJ22" s="7">
        <v>3764</v>
      </c>
      <c r="AK22" s="31">
        <v>2588</v>
      </c>
      <c r="AL22" s="7">
        <v>3715</v>
      </c>
      <c r="AM22" s="31">
        <v>2511</v>
      </c>
      <c r="AN22" s="7">
        <v>2978</v>
      </c>
      <c r="AO22" s="18">
        <v>2137</v>
      </c>
      <c r="AP22" s="41" t="s">
        <v>7</v>
      </c>
      <c r="BB22" s="55"/>
      <c r="BC22" s="53"/>
      <c r="BD22" s="53"/>
      <c r="BE22" s="53"/>
      <c r="BF22" s="53"/>
      <c r="BG22" s="53"/>
      <c r="BH22" s="53"/>
      <c r="BI22" s="53"/>
      <c r="BJ22" s="53"/>
      <c r="BK22" s="53"/>
      <c r="BL22" s="53"/>
    </row>
    <row r="23" spans="1:92" ht="13.5" x14ac:dyDescent="0.25">
      <c r="A23" s="6" t="s">
        <v>29</v>
      </c>
      <c r="B23" s="7">
        <f>SUM(B24:B26)</f>
        <v>5019</v>
      </c>
      <c r="C23" s="31">
        <f t="shared" ref="C23:AK23" si="8">SUM(C24:C26)</f>
        <v>4077</v>
      </c>
      <c r="D23" s="7">
        <f t="shared" si="8"/>
        <v>4471</v>
      </c>
      <c r="E23" s="31">
        <f t="shared" si="8"/>
        <v>4120</v>
      </c>
      <c r="F23" s="7">
        <f t="shared" si="8"/>
        <v>6369</v>
      </c>
      <c r="G23" s="31">
        <f t="shared" si="8"/>
        <v>5205</v>
      </c>
      <c r="H23" s="7">
        <f t="shared" si="8"/>
        <v>6866</v>
      </c>
      <c r="I23" s="31">
        <f t="shared" si="8"/>
        <v>5207</v>
      </c>
      <c r="J23" s="7">
        <f t="shared" si="8"/>
        <v>6158</v>
      </c>
      <c r="K23" s="31">
        <f t="shared" si="8"/>
        <v>5530</v>
      </c>
      <c r="L23" s="7">
        <f t="shared" si="8"/>
        <v>5769</v>
      </c>
      <c r="M23" s="31">
        <f t="shared" si="8"/>
        <v>5375</v>
      </c>
      <c r="N23" s="7">
        <f t="shared" si="8"/>
        <v>3328</v>
      </c>
      <c r="O23" s="31">
        <f t="shared" si="8"/>
        <v>3144</v>
      </c>
      <c r="P23" s="7">
        <f t="shared" si="8"/>
        <v>2586</v>
      </c>
      <c r="Q23" s="31">
        <f t="shared" si="8"/>
        <v>2573</v>
      </c>
      <c r="R23" s="7">
        <f t="shared" si="8"/>
        <v>2194</v>
      </c>
      <c r="S23" s="31">
        <f t="shared" si="8"/>
        <v>1942</v>
      </c>
      <c r="T23" s="7">
        <f t="shared" si="8"/>
        <v>2139</v>
      </c>
      <c r="U23" s="31">
        <f t="shared" si="8"/>
        <v>1769</v>
      </c>
      <c r="V23" s="7">
        <f t="shared" si="8"/>
        <v>2114</v>
      </c>
      <c r="W23" s="31">
        <f t="shared" si="8"/>
        <v>1624</v>
      </c>
      <c r="X23" s="7">
        <f t="shared" si="8"/>
        <v>1548</v>
      </c>
      <c r="Y23" s="31">
        <f t="shared" si="8"/>
        <v>1254</v>
      </c>
      <c r="Z23" s="7">
        <f t="shared" si="8"/>
        <v>2018</v>
      </c>
      <c r="AA23" s="31">
        <f t="shared" si="8"/>
        <v>1410</v>
      </c>
      <c r="AB23" s="7">
        <f t="shared" si="8"/>
        <v>2288</v>
      </c>
      <c r="AC23" s="31">
        <f t="shared" si="8"/>
        <v>1480</v>
      </c>
      <c r="AD23" s="7">
        <f t="shared" si="8"/>
        <v>1361</v>
      </c>
      <c r="AE23" s="31">
        <f t="shared" si="8"/>
        <v>1344</v>
      </c>
      <c r="AF23" s="7">
        <f t="shared" si="8"/>
        <v>1987</v>
      </c>
      <c r="AG23" s="31">
        <f t="shared" si="8"/>
        <v>1591</v>
      </c>
      <c r="AH23" s="7">
        <f t="shared" si="8"/>
        <v>2061</v>
      </c>
      <c r="AI23" s="31">
        <f t="shared" si="8"/>
        <v>1359</v>
      </c>
      <c r="AJ23" s="7">
        <f t="shared" si="8"/>
        <v>1800</v>
      </c>
      <c r="AK23" s="31">
        <f t="shared" si="8"/>
        <v>1497</v>
      </c>
      <c r="AL23" s="7">
        <v>1421</v>
      </c>
      <c r="AM23" s="31">
        <v>1323</v>
      </c>
      <c r="AN23" s="7">
        <f>SUM(AN24:AN26)</f>
        <v>1585</v>
      </c>
      <c r="AO23" s="19">
        <f>SUM(AO24:AO26)</f>
        <v>1295</v>
      </c>
      <c r="AP23" s="41" t="s">
        <v>29</v>
      </c>
      <c r="BB23" s="55"/>
      <c r="BC23" s="53"/>
      <c r="BD23" s="53"/>
      <c r="BE23" s="53"/>
      <c r="BF23" s="53"/>
      <c r="BG23" s="53"/>
      <c r="BH23" s="53"/>
      <c r="BI23" s="53"/>
      <c r="BJ23" s="53"/>
      <c r="BK23" s="53"/>
      <c r="BL23" s="53"/>
    </row>
    <row r="24" spans="1:92" ht="13.5" x14ac:dyDescent="0.25">
      <c r="A24" s="6" t="s">
        <v>8</v>
      </c>
      <c r="B24" s="7">
        <v>4758</v>
      </c>
      <c r="C24" s="31">
        <v>3816</v>
      </c>
      <c r="D24" s="7">
        <v>4301</v>
      </c>
      <c r="E24" s="19">
        <v>3950</v>
      </c>
      <c r="F24" s="31">
        <v>6014</v>
      </c>
      <c r="G24" s="31">
        <v>4998</v>
      </c>
      <c r="H24" s="7">
        <v>6572</v>
      </c>
      <c r="I24" s="19">
        <v>5006</v>
      </c>
      <c r="J24" s="31">
        <v>5822</v>
      </c>
      <c r="K24" s="31">
        <v>5307</v>
      </c>
      <c r="L24" s="7">
        <v>5427</v>
      </c>
      <c r="M24" s="19">
        <v>5140</v>
      </c>
      <c r="N24" s="7">
        <v>3191</v>
      </c>
      <c r="O24" s="15">
        <v>3007</v>
      </c>
      <c r="P24" s="26">
        <v>2491</v>
      </c>
      <c r="Q24" s="19">
        <v>2478</v>
      </c>
      <c r="R24" s="26">
        <v>2139</v>
      </c>
      <c r="S24" s="19">
        <v>1887</v>
      </c>
      <c r="T24" s="26">
        <v>2099</v>
      </c>
      <c r="U24" s="19">
        <v>1729</v>
      </c>
      <c r="V24" s="26">
        <v>2091</v>
      </c>
      <c r="W24" s="19">
        <v>1601</v>
      </c>
      <c r="X24" s="12">
        <v>1545</v>
      </c>
      <c r="Y24" s="19">
        <v>1251</v>
      </c>
      <c r="Z24" s="12">
        <v>2005</v>
      </c>
      <c r="AA24" s="19">
        <v>1397</v>
      </c>
      <c r="AB24" s="12">
        <v>2281</v>
      </c>
      <c r="AC24" s="19">
        <v>1473</v>
      </c>
      <c r="AD24" s="7">
        <v>1225</v>
      </c>
      <c r="AE24" s="19">
        <v>1208</v>
      </c>
      <c r="AF24" s="7">
        <v>1840</v>
      </c>
      <c r="AG24" s="19">
        <v>1444</v>
      </c>
      <c r="AH24" s="7">
        <v>1916</v>
      </c>
      <c r="AI24" s="19">
        <v>1214</v>
      </c>
      <c r="AJ24" s="7">
        <v>1561</v>
      </c>
      <c r="AK24" s="31">
        <v>1457</v>
      </c>
      <c r="AL24" s="7">
        <v>1561</v>
      </c>
      <c r="AM24" s="31">
        <v>1248</v>
      </c>
      <c r="AN24" s="7">
        <v>1474</v>
      </c>
      <c r="AO24" s="19">
        <v>1186</v>
      </c>
      <c r="AP24" s="41" t="s">
        <v>8</v>
      </c>
      <c r="BB24" s="55"/>
      <c r="BC24" s="52"/>
      <c r="BD24" s="52"/>
      <c r="BE24" s="52"/>
      <c r="BF24" s="52"/>
      <c r="BG24" s="52"/>
      <c r="BH24" s="52"/>
      <c r="BI24" s="52"/>
      <c r="BJ24" s="52"/>
      <c r="BK24" s="52"/>
      <c r="BL24" s="52"/>
    </row>
    <row r="25" spans="1:92" ht="13.5" x14ac:dyDescent="0.25">
      <c r="A25" s="6" t="s">
        <v>9</v>
      </c>
      <c r="B25" s="7">
        <v>54</v>
      </c>
      <c r="C25" s="31">
        <v>54</v>
      </c>
      <c r="D25" s="7">
        <v>155</v>
      </c>
      <c r="E25" s="19">
        <v>155</v>
      </c>
      <c r="F25" s="31">
        <v>142</v>
      </c>
      <c r="G25" s="31">
        <v>142</v>
      </c>
      <c r="H25" s="7">
        <v>132</v>
      </c>
      <c r="I25" s="19">
        <v>132</v>
      </c>
      <c r="J25" s="31">
        <v>147</v>
      </c>
      <c r="K25" s="31">
        <v>147</v>
      </c>
      <c r="L25" s="7">
        <v>154</v>
      </c>
      <c r="M25" s="19">
        <v>154</v>
      </c>
      <c r="N25" s="7">
        <v>137</v>
      </c>
      <c r="O25" s="15">
        <v>137</v>
      </c>
      <c r="P25" s="26">
        <v>95</v>
      </c>
      <c r="Q25" s="19">
        <v>95</v>
      </c>
      <c r="R25" s="26">
        <v>55</v>
      </c>
      <c r="S25" s="19">
        <v>55</v>
      </c>
      <c r="T25" s="26">
        <v>40</v>
      </c>
      <c r="U25" s="19">
        <v>40</v>
      </c>
      <c r="V25" s="26">
        <v>23</v>
      </c>
      <c r="W25" s="19">
        <v>23</v>
      </c>
      <c r="X25" s="12">
        <v>0</v>
      </c>
      <c r="Y25" s="15" t="s">
        <v>16</v>
      </c>
      <c r="Z25" s="12">
        <v>0</v>
      </c>
      <c r="AA25" s="15" t="s">
        <v>16</v>
      </c>
      <c r="AB25" s="12">
        <v>0</v>
      </c>
      <c r="AC25" s="15" t="s">
        <v>16</v>
      </c>
      <c r="AD25" s="7">
        <v>125</v>
      </c>
      <c r="AE25" s="19">
        <v>125</v>
      </c>
      <c r="AF25" s="7">
        <v>137</v>
      </c>
      <c r="AG25" s="19">
        <v>137</v>
      </c>
      <c r="AH25" s="7">
        <v>145</v>
      </c>
      <c r="AI25" s="19">
        <v>145</v>
      </c>
      <c r="AJ25" s="7">
        <v>239</v>
      </c>
      <c r="AK25" s="31">
        <v>40</v>
      </c>
      <c r="AL25" s="7">
        <v>87</v>
      </c>
      <c r="AM25" s="31">
        <v>75</v>
      </c>
      <c r="AN25" s="7">
        <v>111</v>
      </c>
      <c r="AO25" s="19">
        <v>109</v>
      </c>
      <c r="AP25" s="41" t="s">
        <v>9</v>
      </c>
      <c r="BB25" s="55"/>
      <c r="BC25" s="52"/>
      <c r="BD25" s="52"/>
      <c r="BE25" s="52"/>
      <c r="BF25" s="52"/>
      <c r="BG25" s="52"/>
      <c r="BH25" s="52"/>
      <c r="BI25" s="52"/>
      <c r="BJ25" s="52"/>
      <c r="BK25" s="52"/>
      <c r="BL25" s="52"/>
    </row>
    <row r="26" spans="1:92" ht="13.5" x14ac:dyDescent="0.25">
      <c r="A26" s="6" t="s">
        <v>10</v>
      </c>
      <c r="B26" s="7">
        <v>207</v>
      </c>
      <c r="C26" s="31">
        <v>207</v>
      </c>
      <c r="D26" s="7">
        <v>15</v>
      </c>
      <c r="E26" s="19">
        <v>15</v>
      </c>
      <c r="F26" s="31">
        <v>213</v>
      </c>
      <c r="G26" s="31">
        <v>65</v>
      </c>
      <c r="H26" s="7">
        <v>162</v>
      </c>
      <c r="I26" s="19">
        <v>69</v>
      </c>
      <c r="J26" s="31">
        <v>189</v>
      </c>
      <c r="K26" s="31">
        <v>76</v>
      </c>
      <c r="L26" s="7">
        <v>188</v>
      </c>
      <c r="M26" s="19">
        <v>81</v>
      </c>
      <c r="N26" s="7">
        <v>0</v>
      </c>
      <c r="O26" s="15">
        <v>0</v>
      </c>
      <c r="P26" s="26">
        <v>0</v>
      </c>
      <c r="Q26" s="19">
        <v>0</v>
      </c>
      <c r="R26" s="26">
        <v>0</v>
      </c>
      <c r="S26" s="19">
        <v>0</v>
      </c>
      <c r="T26" s="26">
        <v>0</v>
      </c>
      <c r="U26" s="19">
        <v>0</v>
      </c>
      <c r="V26" s="26">
        <v>0</v>
      </c>
      <c r="W26" s="19">
        <v>0</v>
      </c>
      <c r="X26" s="12">
        <v>3</v>
      </c>
      <c r="Y26" s="19">
        <v>3</v>
      </c>
      <c r="Z26" s="12">
        <v>13</v>
      </c>
      <c r="AA26" s="19">
        <v>13</v>
      </c>
      <c r="AB26" s="12">
        <v>7</v>
      </c>
      <c r="AC26" s="19">
        <v>7</v>
      </c>
      <c r="AD26" s="7">
        <v>11</v>
      </c>
      <c r="AE26" s="19">
        <v>11</v>
      </c>
      <c r="AF26" s="7">
        <v>10</v>
      </c>
      <c r="AG26" s="19">
        <v>10</v>
      </c>
      <c r="AH26" s="7">
        <v>0</v>
      </c>
      <c r="AI26" s="19">
        <v>0</v>
      </c>
      <c r="AJ26" s="7">
        <v>0</v>
      </c>
      <c r="AK26" s="31">
        <v>0</v>
      </c>
      <c r="AL26" s="7">
        <v>0</v>
      </c>
      <c r="AM26" s="31">
        <v>0</v>
      </c>
      <c r="AN26" s="7">
        <v>0</v>
      </c>
      <c r="AO26" s="19">
        <v>0</v>
      </c>
      <c r="AP26" s="41" t="s">
        <v>10</v>
      </c>
      <c r="BB26" s="55"/>
      <c r="BC26" s="52"/>
      <c r="BD26" s="52"/>
      <c r="BE26" s="52"/>
      <c r="BF26" s="52"/>
      <c r="BG26" s="52"/>
      <c r="BH26" s="52"/>
      <c r="BI26" s="52"/>
      <c r="BJ26" s="52"/>
      <c r="BK26" s="52"/>
      <c r="BL26" s="52"/>
    </row>
    <row r="27" spans="1:92" ht="13.5" x14ac:dyDescent="0.25">
      <c r="A27" s="6" t="s">
        <v>19</v>
      </c>
      <c r="B27" s="7">
        <v>2747</v>
      </c>
      <c r="C27" s="31">
        <v>2695</v>
      </c>
      <c r="D27" s="7">
        <v>1983</v>
      </c>
      <c r="E27" s="19">
        <v>1721</v>
      </c>
      <c r="F27" s="31">
        <v>1578</v>
      </c>
      <c r="G27" s="31">
        <v>1352</v>
      </c>
      <c r="H27" s="7">
        <v>1837</v>
      </c>
      <c r="I27" s="19">
        <v>1605</v>
      </c>
      <c r="J27" s="31">
        <v>1773</v>
      </c>
      <c r="K27" s="31">
        <v>1718</v>
      </c>
      <c r="L27" s="7">
        <v>1872</v>
      </c>
      <c r="M27" s="19">
        <v>1414</v>
      </c>
      <c r="N27" s="7">
        <v>1300</v>
      </c>
      <c r="O27" s="15">
        <v>1098</v>
      </c>
      <c r="P27" s="26">
        <v>1288</v>
      </c>
      <c r="Q27" s="19">
        <v>1003</v>
      </c>
      <c r="R27" s="26">
        <v>619</v>
      </c>
      <c r="S27" s="19">
        <v>535</v>
      </c>
      <c r="T27" s="26">
        <v>839</v>
      </c>
      <c r="U27" s="19">
        <v>749</v>
      </c>
      <c r="V27" s="26">
        <v>882</v>
      </c>
      <c r="W27" s="19">
        <v>795</v>
      </c>
      <c r="X27" s="12">
        <v>644</v>
      </c>
      <c r="Y27" s="19">
        <v>594</v>
      </c>
      <c r="Z27" s="12">
        <v>1004</v>
      </c>
      <c r="AA27" s="19">
        <v>730</v>
      </c>
      <c r="AB27" s="12">
        <v>1220</v>
      </c>
      <c r="AC27" s="19">
        <v>722</v>
      </c>
      <c r="AD27" s="7">
        <v>1311</v>
      </c>
      <c r="AE27" s="19">
        <v>807</v>
      </c>
      <c r="AF27" s="7">
        <v>1303</v>
      </c>
      <c r="AG27" s="19">
        <v>740</v>
      </c>
      <c r="AH27" s="7">
        <v>1906</v>
      </c>
      <c r="AI27" s="19">
        <v>856</v>
      </c>
      <c r="AJ27" s="7">
        <v>1893</v>
      </c>
      <c r="AK27" s="31">
        <v>1566</v>
      </c>
      <c r="AL27" s="7">
        <v>2000</v>
      </c>
      <c r="AM27" s="31">
        <v>1584</v>
      </c>
      <c r="AN27" s="7">
        <v>2407</v>
      </c>
      <c r="AO27" s="19">
        <v>1688</v>
      </c>
      <c r="AP27" s="41" t="s">
        <v>19</v>
      </c>
      <c r="BB27" s="55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92" ht="13.5" x14ac:dyDescent="0.25">
      <c r="A28" s="6" t="s">
        <v>41</v>
      </c>
      <c r="B28" s="7">
        <v>802</v>
      </c>
      <c r="C28" s="31">
        <v>786</v>
      </c>
      <c r="D28" s="7">
        <v>542</v>
      </c>
      <c r="E28" s="19">
        <v>530</v>
      </c>
      <c r="F28" s="31">
        <v>14</v>
      </c>
      <c r="G28" s="31">
        <v>14</v>
      </c>
      <c r="H28" s="7">
        <v>489</v>
      </c>
      <c r="I28" s="19">
        <v>296</v>
      </c>
      <c r="J28" s="31">
        <v>556</v>
      </c>
      <c r="K28" s="31">
        <v>518</v>
      </c>
      <c r="L28" s="7">
        <v>728</v>
      </c>
      <c r="M28" s="19">
        <v>344</v>
      </c>
      <c r="N28" s="7">
        <v>357</v>
      </c>
      <c r="O28" s="15">
        <v>231</v>
      </c>
      <c r="P28" s="26">
        <v>234</v>
      </c>
      <c r="Q28" s="19">
        <v>167</v>
      </c>
      <c r="R28" s="26">
        <v>106</v>
      </c>
      <c r="S28" s="19">
        <v>69</v>
      </c>
      <c r="T28" s="26">
        <v>156</v>
      </c>
      <c r="U28" s="19">
        <v>146</v>
      </c>
      <c r="V28" s="26">
        <v>164</v>
      </c>
      <c r="W28" s="19">
        <v>132</v>
      </c>
      <c r="X28" s="12">
        <v>121</v>
      </c>
      <c r="Y28" s="19">
        <v>121</v>
      </c>
      <c r="Z28" s="12">
        <v>301</v>
      </c>
      <c r="AA28" s="19">
        <v>207</v>
      </c>
      <c r="AB28" s="12">
        <v>734</v>
      </c>
      <c r="AC28" s="19">
        <v>236</v>
      </c>
      <c r="AD28" s="7">
        <v>672</v>
      </c>
      <c r="AE28" s="19">
        <v>198</v>
      </c>
      <c r="AF28" s="7">
        <v>383</v>
      </c>
      <c r="AG28" s="19">
        <v>176</v>
      </c>
      <c r="AH28" s="7">
        <v>625</v>
      </c>
      <c r="AI28" s="19">
        <v>146</v>
      </c>
      <c r="AJ28" s="7">
        <v>497</v>
      </c>
      <c r="AK28" s="31">
        <v>248</v>
      </c>
      <c r="AL28" s="7">
        <v>196</v>
      </c>
      <c r="AM28" s="31">
        <v>175</v>
      </c>
      <c r="AN28" s="7">
        <v>515</v>
      </c>
      <c r="AO28" s="19">
        <v>281</v>
      </c>
      <c r="AP28" s="41" t="s">
        <v>37</v>
      </c>
      <c r="BB28" s="57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92" ht="13.5" x14ac:dyDescent="0.25">
      <c r="A29" s="6" t="s">
        <v>1</v>
      </c>
      <c r="B29" s="7">
        <v>1233</v>
      </c>
      <c r="C29" s="31">
        <v>1143</v>
      </c>
      <c r="D29" s="7">
        <v>1368</v>
      </c>
      <c r="E29" s="19">
        <v>1368</v>
      </c>
      <c r="F29" s="31">
        <v>1470</v>
      </c>
      <c r="G29" s="31">
        <v>1404</v>
      </c>
      <c r="H29" s="7">
        <v>1244</v>
      </c>
      <c r="I29" s="19">
        <v>1152</v>
      </c>
      <c r="J29" s="31">
        <v>1000</v>
      </c>
      <c r="K29" s="31">
        <v>1000</v>
      </c>
      <c r="L29" s="7">
        <v>1309</v>
      </c>
      <c r="M29" s="19">
        <v>931</v>
      </c>
      <c r="N29" s="7">
        <v>1327</v>
      </c>
      <c r="O29" s="15">
        <v>1146</v>
      </c>
      <c r="P29" s="26">
        <v>908</v>
      </c>
      <c r="Q29" s="19">
        <v>671</v>
      </c>
      <c r="R29" s="26">
        <v>706</v>
      </c>
      <c r="S29" s="19">
        <v>435</v>
      </c>
      <c r="T29" s="26">
        <v>714</v>
      </c>
      <c r="U29" s="19">
        <v>558</v>
      </c>
      <c r="V29" s="26">
        <v>576</v>
      </c>
      <c r="W29" s="19">
        <v>576</v>
      </c>
      <c r="X29" s="12">
        <v>717</v>
      </c>
      <c r="Y29" s="19">
        <v>585</v>
      </c>
      <c r="Z29" s="12">
        <v>671</v>
      </c>
      <c r="AA29" s="19">
        <v>671</v>
      </c>
      <c r="AB29" s="12">
        <v>1391</v>
      </c>
      <c r="AC29" s="19">
        <v>742</v>
      </c>
      <c r="AD29" s="7">
        <v>790</v>
      </c>
      <c r="AE29" s="19">
        <v>790</v>
      </c>
      <c r="AF29" s="7">
        <v>1214</v>
      </c>
      <c r="AG29" s="19">
        <v>926</v>
      </c>
      <c r="AH29" s="7">
        <v>869</v>
      </c>
      <c r="AI29" s="19">
        <v>797</v>
      </c>
      <c r="AJ29" s="7">
        <v>682</v>
      </c>
      <c r="AK29" s="31">
        <v>682</v>
      </c>
      <c r="AL29" s="7">
        <v>734</v>
      </c>
      <c r="AM29" s="31">
        <v>686</v>
      </c>
      <c r="AN29" s="7">
        <v>776</v>
      </c>
      <c r="AO29" s="19">
        <v>696</v>
      </c>
      <c r="AP29" s="41" t="s">
        <v>1</v>
      </c>
      <c r="BB29" s="55"/>
      <c r="BC29" s="52"/>
      <c r="BD29" s="52"/>
      <c r="BE29" s="52"/>
      <c r="BF29" s="52"/>
      <c r="BG29" s="52"/>
      <c r="BH29" s="52"/>
      <c r="BI29" s="52"/>
      <c r="BJ29" s="52"/>
      <c r="BK29" s="52"/>
      <c r="BL29" s="52"/>
    </row>
    <row r="30" spans="1:92" ht="12.75" customHeight="1" thickBot="1" x14ac:dyDescent="0.3">
      <c r="A30" s="24" t="s">
        <v>12</v>
      </c>
      <c r="B30" s="9">
        <f t="shared" ref="B30:AK30" si="9">SUM(B22,B24,B25,B26,B27,B29)</f>
        <v>15299</v>
      </c>
      <c r="C30" s="33">
        <f t="shared" si="9"/>
        <v>13046</v>
      </c>
      <c r="D30" s="9">
        <f t="shared" si="9"/>
        <v>12575</v>
      </c>
      <c r="E30" s="33">
        <f t="shared" si="9"/>
        <v>10645</v>
      </c>
      <c r="F30" s="9">
        <f t="shared" si="9"/>
        <v>15525</v>
      </c>
      <c r="G30" s="33">
        <f t="shared" si="9"/>
        <v>12620</v>
      </c>
      <c r="H30" s="9">
        <f t="shared" si="9"/>
        <v>16717</v>
      </c>
      <c r="I30" s="33">
        <f t="shared" si="9"/>
        <v>13642</v>
      </c>
      <c r="J30" s="9">
        <f t="shared" si="9"/>
        <v>15595</v>
      </c>
      <c r="K30" s="33">
        <f t="shared" si="9"/>
        <v>13915</v>
      </c>
      <c r="L30" s="9">
        <f t="shared" si="9"/>
        <v>14149</v>
      </c>
      <c r="M30" s="33">
        <f t="shared" si="9"/>
        <v>12436</v>
      </c>
      <c r="N30" s="9">
        <f t="shared" si="9"/>
        <v>9239</v>
      </c>
      <c r="O30" s="33">
        <f t="shared" si="9"/>
        <v>8325</v>
      </c>
      <c r="P30" s="9">
        <f t="shared" si="9"/>
        <v>7660</v>
      </c>
      <c r="Q30" s="33">
        <f t="shared" si="9"/>
        <v>6726</v>
      </c>
      <c r="R30" s="9">
        <f t="shared" si="9"/>
        <v>5976</v>
      </c>
      <c r="S30" s="33">
        <f t="shared" si="9"/>
        <v>4380</v>
      </c>
      <c r="T30" s="9">
        <f t="shared" si="9"/>
        <v>5846</v>
      </c>
      <c r="U30" s="33">
        <f t="shared" si="9"/>
        <v>4714</v>
      </c>
      <c r="V30" s="9">
        <f t="shared" si="9"/>
        <v>5613</v>
      </c>
      <c r="W30" s="33">
        <f t="shared" si="9"/>
        <v>4835</v>
      </c>
      <c r="X30" s="9">
        <f t="shared" si="9"/>
        <v>5979</v>
      </c>
      <c r="Y30" s="33">
        <f t="shared" si="9"/>
        <v>4783</v>
      </c>
      <c r="Z30" s="9">
        <f t="shared" si="9"/>
        <v>7508</v>
      </c>
      <c r="AA30" s="33">
        <f t="shared" si="9"/>
        <v>5791</v>
      </c>
      <c r="AB30" s="9">
        <f t="shared" si="9"/>
        <v>9783</v>
      </c>
      <c r="AC30" s="33">
        <f t="shared" si="9"/>
        <v>6489</v>
      </c>
      <c r="AD30" s="9">
        <f t="shared" si="9"/>
        <v>6942</v>
      </c>
      <c r="AE30" s="14">
        <f t="shared" si="9"/>
        <v>5764</v>
      </c>
      <c r="AF30" s="9">
        <f t="shared" si="9"/>
        <v>8118</v>
      </c>
      <c r="AG30" s="14">
        <f t="shared" si="9"/>
        <v>5892</v>
      </c>
      <c r="AH30" s="9">
        <f t="shared" si="9"/>
        <v>8132</v>
      </c>
      <c r="AI30" s="14">
        <f t="shared" si="9"/>
        <v>5534</v>
      </c>
      <c r="AJ30" s="9">
        <f t="shared" si="9"/>
        <v>8139</v>
      </c>
      <c r="AK30" s="25">
        <f t="shared" si="9"/>
        <v>6333</v>
      </c>
      <c r="AL30" s="48">
        <f>SUM(AL22,AL24,AL25,AL26,AL27,AL29)</f>
        <v>8097</v>
      </c>
      <c r="AM30" s="25">
        <f>SUM(AM22,AM24,AM25,AM26,AM27,AM29)</f>
        <v>6104</v>
      </c>
      <c r="AN30" s="9">
        <f t="shared" ref="AN30:AO30" si="10">SUM(AN22,AN24,AN25,AN26,AN27,AN29)</f>
        <v>7746</v>
      </c>
      <c r="AO30" s="14">
        <f t="shared" si="10"/>
        <v>5816</v>
      </c>
      <c r="AP30" s="36" t="s">
        <v>12</v>
      </c>
      <c r="BB30" s="55"/>
      <c r="BC30" s="52"/>
      <c r="BD30" s="52"/>
      <c r="BE30" s="52"/>
      <c r="BF30" s="52"/>
      <c r="BG30" s="52"/>
      <c r="BH30" s="52"/>
      <c r="BI30" s="52"/>
      <c r="BJ30" s="52"/>
      <c r="BK30" s="52"/>
      <c r="BL30" s="52"/>
    </row>
    <row r="31" spans="1:92" ht="14.25" thickBot="1" x14ac:dyDescent="0.3">
      <c r="A31" s="23" t="s">
        <v>23</v>
      </c>
      <c r="B31" s="5">
        <f t="shared" ref="B31:M31" si="11">SUM(B7,B21,B30)</f>
        <v>31567</v>
      </c>
      <c r="C31" s="17">
        <f t="shared" si="11"/>
        <v>24039</v>
      </c>
      <c r="D31" s="5">
        <f t="shared" si="11"/>
        <v>29473</v>
      </c>
      <c r="E31" s="17">
        <f t="shared" si="11"/>
        <v>20730</v>
      </c>
      <c r="F31" s="5">
        <f t="shared" si="11"/>
        <v>31961</v>
      </c>
      <c r="G31" s="17">
        <f t="shared" si="11"/>
        <v>21805</v>
      </c>
      <c r="H31" s="5">
        <f t="shared" si="11"/>
        <v>29628</v>
      </c>
      <c r="I31" s="17">
        <f t="shared" si="11"/>
        <v>22125</v>
      </c>
      <c r="J31" s="5">
        <f t="shared" si="11"/>
        <v>32257</v>
      </c>
      <c r="K31" s="17">
        <f t="shared" si="11"/>
        <v>21771</v>
      </c>
      <c r="L31" s="5">
        <f t="shared" si="11"/>
        <v>30722</v>
      </c>
      <c r="M31" s="17">
        <f t="shared" si="11"/>
        <v>20205</v>
      </c>
      <c r="N31" s="5">
        <f t="shared" ref="N31:AK31" si="12">SUM(N7,N21,N30)</f>
        <v>23553</v>
      </c>
      <c r="O31" s="17">
        <f t="shared" si="12"/>
        <v>14415</v>
      </c>
      <c r="P31" s="5">
        <f t="shared" si="12"/>
        <v>19249</v>
      </c>
      <c r="Q31" s="17">
        <f t="shared" si="12"/>
        <v>11728</v>
      </c>
      <c r="R31" s="5">
        <f t="shared" si="12"/>
        <v>12347</v>
      </c>
      <c r="S31" s="17">
        <f t="shared" si="12"/>
        <v>7987</v>
      </c>
      <c r="T31" s="5">
        <f t="shared" si="12"/>
        <v>10738</v>
      </c>
      <c r="U31" s="17">
        <f t="shared" si="12"/>
        <v>7524</v>
      </c>
      <c r="V31" s="5">
        <f t="shared" si="12"/>
        <v>11192</v>
      </c>
      <c r="W31" s="17">
        <f t="shared" si="12"/>
        <v>7906</v>
      </c>
      <c r="X31" s="28">
        <f t="shared" si="12"/>
        <v>17881</v>
      </c>
      <c r="Y31" s="17">
        <f t="shared" si="12"/>
        <v>8170</v>
      </c>
      <c r="Z31" s="28">
        <f t="shared" si="12"/>
        <v>20247</v>
      </c>
      <c r="AA31" s="17">
        <f t="shared" si="12"/>
        <v>9190</v>
      </c>
      <c r="AB31" s="28">
        <f t="shared" si="12"/>
        <v>20970</v>
      </c>
      <c r="AC31" s="17">
        <f t="shared" si="12"/>
        <v>10649</v>
      </c>
      <c r="AD31" s="5">
        <f t="shared" si="12"/>
        <v>22596</v>
      </c>
      <c r="AE31" s="17">
        <f t="shared" si="12"/>
        <v>10203</v>
      </c>
      <c r="AF31" s="5">
        <f t="shared" si="12"/>
        <v>20540</v>
      </c>
      <c r="AG31" s="17">
        <f t="shared" si="12"/>
        <v>10276</v>
      </c>
      <c r="AH31" s="5">
        <f t="shared" si="12"/>
        <v>22551</v>
      </c>
      <c r="AI31" s="17">
        <f t="shared" si="12"/>
        <v>10406</v>
      </c>
      <c r="AJ31" s="5">
        <f t="shared" si="12"/>
        <v>23514</v>
      </c>
      <c r="AK31" s="28">
        <f t="shared" si="12"/>
        <v>10876</v>
      </c>
      <c r="AL31" s="5">
        <f>SUM(AL7,AL21,AL30)</f>
        <v>21414</v>
      </c>
      <c r="AM31" s="17">
        <f>SUM(AM7,AM21,AM30)</f>
        <v>10732</v>
      </c>
      <c r="AN31" s="28">
        <f t="shared" ref="AN31:AO31" si="13">SUM(AN7,AN21,AN30)</f>
        <v>22789</v>
      </c>
      <c r="AO31" s="17">
        <f t="shared" si="13"/>
        <v>10187</v>
      </c>
      <c r="AP31" s="36" t="s">
        <v>23</v>
      </c>
      <c r="BB31" s="55"/>
      <c r="BC31" s="52"/>
      <c r="BD31" s="52"/>
      <c r="BE31" s="52"/>
      <c r="BF31" s="52"/>
      <c r="BG31" s="52"/>
      <c r="BH31" s="52"/>
      <c r="BI31" s="52"/>
      <c r="BJ31" s="52"/>
      <c r="BK31" s="52"/>
      <c r="BL31" s="52"/>
    </row>
    <row r="32" spans="1:92" ht="13.5" x14ac:dyDescent="0.25">
      <c r="A32" s="45" t="s">
        <v>18</v>
      </c>
      <c r="B32" s="45"/>
      <c r="C32" s="45"/>
      <c r="D32" s="45"/>
      <c r="E32" s="45"/>
      <c r="F32" s="45"/>
      <c r="G32" s="45"/>
      <c r="H32" s="45"/>
      <c r="I32" s="45"/>
      <c r="J32" s="3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33"/>
      <c r="BI32" s="46"/>
      <c r="BJ32" s="33"/>
      <c r="BK32" s="46"/>
      <c r="BL32" s="33"/>
      <c r="BM32" s="46"/>
      <c r="BN32" s="36"/>
      <c r="BT32" s="54"/>
      <c r="CD32" s="55"/>
      <c r="CE32" s="52"/>
      <c r="CF32" s="52"/>
      <c r="CG32" s="52"/>
      <c r="CH32" s="52"/>
      <c r="CI32" s="52"/>
      <c r="CJ32" s="52"/>
      <c r="CK32" s="52"/>
      <c r="CL32" s="52"/>
      <c r="CM32" s="52"/>
      <c r="CN32" s="52"/>
    </row>
    <row r="33" spans="1:92" ht="13.5" x14ac:dyDescent="0.25">
      <c r="A33" s="36" t="s">
        <v>24</v>
      </c>
      <c r="B33" s="36"/>
      <c r="C33" s="36"/>
      <c r="D33" s="36"/>
      <c r="E33" s="36"/>
      <c r="F33" s="36"/>
      <c r="G33" s="36"/>
      <c r="H33" s="36"/>
      <c r="I33" s="36"/>
      <c r="J33" s="36"/>
      <c r="K33" s="42"/>
      <c r="L33" s="42"/>
      <c r="M33" s="36"/>
      <c r="N33" s="36"/>
      <c r="O33" s="36"/>
      <c r="P33" s="36"/>
      <c r="Q33" s="36"/>
      <c r="R33" s="36"/>
      <c r="S33" s="42"/>
      <c r="T33" s="36"/>
      <c r="U33" s="36"/>
      <c r="V33" s="36"/>
      <c r="W33" s="36"/>
      <c r="X33" s="36"/>
      <c r="Y33" s="36"/>
      <c r="Z33" s="36"/>
      <c r="AA33" s="36"/>
      <c r="AB33" s="36"/>
      <c r="AC33" s="42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6"/>
      <c r="CD33" s="55"/>
      <c r="CE33" s="52"/>
      <c r="CF33" s="52"/>
      <c r="CG33" s="52"/>
      <c r="CH33" s="52"/>
      <c r="CI33" s="52"/>
      <c r="CJ33" s="52"/>
      <c r="CK33" s="52"/>
      <c r="CL33" s="52"/>
      <c r="CM33" s="52"/>
      <c r="CN33" s="52"/>
    </row>
    <row r="34" spans="1:92" ht="13.5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42"/>
      <c r="BO34" s="49"/>
      <c r="BP34" s="50"/>
      <c r="CD34" s="55"/>
      <c r="CE34" s="52"/>
      <c r="CF34" s="52"/>
      <c r="CG34" s="52"/>
      <c r="CH34" s="52"/>
      <c r="CI34" s="52"/>
      <c r="CJ34" s="52"/>
      <c r="CK34" s="52"/>
      <c r="CL34" s="52"/>
      <c r="CM34" s="52"/>
      <c r="CN34" s="52"/>
    </row>
    <row r="35" spans="1:92" ht="13.5" x14ac:dyDescent="0.25">
      <c r="A35" s="37"/>
      <c r="B35" s="38">
        <v>2000</v>
      </c>
      <c r="C35" s="38">
        <v>2001</v>
      </c>
      <c r="D35" s="38">
        <v>2002</v>
      </c>
      <c r="E35" s="38">
        <v>2003</v>
      </c>
      <c r="F35" s="38">
        <v>2004</v>
      </c>
      <c r="G35" s="38">
        <v>2005</v>
      </c>
      <c r="H35" s="38">
        <v>2006</v>
      </c>
      <c r="I35" s="38">
        <v>2007</v>
      </c>
      <c r="J35" s="38">
        <v>2008</v>
      </c>
      <c r="K35" s="38">
        <v>2009</v>
      </c>
      <c r="L35" s="38">
        <v>2010</v>
      </c>
      <c r="M35" s="38">
        <v>2011</v>
      </c>
      <c r="N35" s="38">
        <v>2012</v>
      </c>
      <c r="O35" s="38">
        <v>2013</v>
      </c>
      <c r="P35" s="38">
        <v>2014</v>
      </c>
      <c r="Q35" s="38">
        <v>2015</v>
      </c>
      <c r="R35" s="38">
        <v>2016</v>
      </c>
      <c r="S35" s="38">
        <v>2017</v>
      </c>
      <c r="T35" s="38">
        <v>2018</v>
      </c>
      <c r="U35" s="38">
        <v>2019</v>
      </c>
      <c r="BB35" s="55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37"/>
    </row>
    <row r="36" spans="1:92" ht="13.5" x14ac:dyDescent="0.25">
      <c r="A36" s="6" t="s">
        <v>0</v>
      </c>
      <c r="B36" s="34">
        <f>SUM(B4/$B$31)</f>
        <v>2.553299331580448E-2</v>
      </c>
      <c r="C36" s="34">
        <f>SUM(D4/$D$31)</f>
        <v>3.0400705730668748E-2</v>
      </c>
      <c r="D36" s="34">
        <f>SUM(F4/$F$31)</f>
        <v>4.9779418666499799E-2</v>
      </c>
      <c r="E36" s="34">
        <f>SUM(H4/$H$31)</f>
        <v>4.8163899014445795E-2</v>
      </c>
      <c r="F36" s="34">
        <f>SUM(J4/$J$31)</f>
        <v>6.0017980593359582E-2</v>
      </c>
      <c r="G36" s="34">
        <f>SUM(L4/$L$31)</f>
        <v>9.3092897597812641E-2</v>
      </c>
      <c r="H36" s="34">
        <f>SUM(N4/$N$31)</f>
        <v>8.9372903664076769E-2</v>
      </c>
      <c r="I36" s="34">
        <f>SUM(P4/$P$31)</f>
        <v>9.9225933814743622E-2</v>
      </c>
      <c r="J36" s="34">
        <f>SUM(R4/$R$31)</f>
        <v>4.3411354985016602E-2</v>
      </c>
      <c r="K36" s="34">
        <f>SUM(T4/$T$31)</f>
        <v>0.1048612404544608</v>
      </c>
      <c r="L36" s="34">
        <f>SUM(V4/$V$31)</f>
        <v>6.6029306647605437E-2</v>
      </c>
      <c r="M36" s="34">
        <f>SUM(X4/$X$31)</f>
        <v>0.2579274089816006</v>
      </c>
      <c r="N36" s="34">
        <f>SUM(Z4/$Z$31)</f>
        <v>0.18881809650812467</v>
      </c>
      <c r="O36" s="34">
        <f>SUM(AB4/$AB$31)</f>
        <v>0.15522174535050071</v>
      </c>
      <c r="P36" s="34">
        <f>SUM(AD4/$AD$31)</f>
        <v>0.18538679412285361</v>
      </c>
      <c r="Q36" s="34">
        <f>SUM(AF4/$AF$31)</f>
        <v>0.2412852969814995</v>
      </c>
      <c r="R36" s="34">
        <f>SUM(AH4/$AH$31)</f>
        <v>0.20797303888962795</v>
      </c>
      <c r="S36" s="34">
        <f>SUM(AJ4/$AJ$31)</f>
        <v>0.25674066513566385</v>
      </c>
      <c r="T36" s="34">
        <f>SUM(AL4/$AL$31)</f>
        <v>0.21551321565331091</v>
      </c>
      <c r="U36" s="34">
        <f>SUM(AN4/$AN$31)</f>
        <v>0.26087147307911712</v>
      </c>
      <c r="BB36" s="67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37"/>
    </row>
    <row r="37" spans="1:92" ht="13.5" x14ac:dyDescent="0.25">
      <c r="A37" s="6" t="s">
        <v>2</v>
      </c>
      <c r="B37" s="34">
        <f>SUM(B5/$B$31)</f>
        <v>2.5691386574587385E-2</v>
      </c>
      <c r="C37" s="34">
        <f>SUM(D5/$D$31)</f>
        <v>3.1215010348454517E-2</v>
      </c>
      <c r="D37" s="34">
        <f>SUM(F5/$F$31)</f>
        <v>5.3189825099339821E-4</v>
      </c>
      <c r="E37" s="34">
        <f>SUM(H5/$H$31)</f>
        <v>2.3626299446469556E-4</v>
      </c>
      <c r="F37" s="34">
        <f>SUM(J5/$J$31)</f>
        <v>3.9495303345010384E-2</v>
      </c>
      <c r="G37" s="34">
        <f>SUM(L5/$L$31)</f>
        <v>4.1501204348675214E-2</v>
      </c>
      <c r="H37" s="34">
        <f>SUM(N5/$N$31)</f>
        <v>0.12567401180316731</v>
      </c>
      <c r="I37" s="34">
        <f>SUM(P5/$P$31)</f>
        <v>0.11018754220998493</v>
      </c>
      <c r="J37" s="34">
        <f>SUM(R5/$R$31)</f>
        <v>9.5488782700251074E-2</v>
      </c>
      <c r="K37" s="34">
        <f>SUM(T5/$T$31)</f>
        <v>5.7180108027565651E-2</v>
      </c>
      <c r="L37" s="34">
        <f>SUM(V5/$V$31)</f>
        <v>7.8180843459614013E-2</v>
      </c>
      <c r="M37" s="34">
        <f>SUM(X5/$X$31)</f>
        <v>0.10877467703148594</v>
      </c>
      <c r="N37" s="34">
        <f>SUM(Z5/$Z$31)</f>
        <v>0.10900380303254803</v>
      </c>
      <c r="O37" s="34">
        <f>SUM(AB5/$AB$31)</f>
        <v>4.4539818788745827E-2</v>
      </c>
      <c r="P37" s="34">
        <f>SUM(AD5/$AD$31)</f>
        <v>9.5592140201805634E-2</v>
      </c>
      <c r="Q37" s="34">
        <f>SUM(AF5/$AF$31)</f>
        <v>3.1742940603700094E-2</v>
      </c>
      <c r="R37" s="34">
        <f>SUM(AH5/$AH$31)</f>
        <v>8.4874284954104026E-2</v>
      </c>
      <c r="S37" s="34">
        <f>SUM(AJ5/$AJ$31)</f>
        <v>0.12265033597006039</v>
      </c>
      <c r="T37" s="34">
        <f>SUM(AL5/$AL$31)</f>
        <v>0.12870084991127301</v>
      </c>
      <c r="U37" s="34">
        <f>SUM(AN5/$AN$31)</f>
        <v>3.2603449032427928E-2</v>
      </c>
      <c r="BB37" s="67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37"/>
    </row>
    <row r="38" spans="1:92" x14ac:dyDescent="0.2">
      <c r="A38" s="6" t="s">
        <v>3</v>
      </c>
      <c r="B38" s="34">
        <f>SUM(B6/$B$31)</f>
        <v>3.2122152881173378E-2</v>
      </c>
      <c r="C38" s="34">
        <f>SUM(D6/$D$31)</f>
        <v>3.9425915244461034E-2</v>
      </c>
      <c r="D38" s="34">
        <f>SUM(F6/$F$31)</f>
        <v>3.89224367197522E-2</v>
      </c>
      <c r="E38" s="34">
        <f>SUM(H6/$H$31)</f>
        <v>2.4301336573511541E-3</v>
      </c>
      <c r="F38" s="34">
        <f>SUM(J6/$J$31)</f>
        <v>2.6133862417459776E-2</v>
      </c>
      <c r="G38" s="34">
        <f>SUM(L6/$L$31)</f>
        <v>3.3103313586355057E-2</v>
      </c>
      <c r="H38" s="34">
        <f>SUM(N6/$N$31)</f>
        <v>4.4580308240988409E-2</v>
      </c>
      <c r="I38" s="34">
        <f>SUM(P6/$P$31)</f>
        <v>1.8390565743674998E-2</v>
      </c>
      <c r="J38" s="34">
        <f>SUM(R6/$R$31)</f>
        <v>3.7822952944034989E-2</v>
      </c>
      <c r="K38" s="34">
        <f>SUM(T6/$T$31)</f>
        <v>2.197802197802198E-2</v>
      </c>
      <c r="L38" s="34">
        <f>SUM(V6/$V$31)</f>
        <v>3.7348105789849893E-2</v>
      </c>
      <c r="M38" s="34">
        <f>SUM(X6/$X$31)</f>
        <v>4.2447290419998882E-2</v>
      </c>
      <c r="N38" s="34">
        <f>SUM(Z6/$Z$31)</f>
        <v>1.3137748802291698E-2</v>
      </c>
      <c r="O38" s="34">
        <f>SUM(AB6/$AB$31)</f>
        <v>8.8125894134477828E-2</v>
      </c>
      <c r="P38" s="34">
        <f>SUM(AD6/$AD$31)</f>
        <v>5.8594441494069748E-2</v>
      </c>
      <c r="Q38" s="34">
        <f>SUM(AF6/$AF$31)</f>
        <v>9.396299902629017E-3</v>
      </c>
      <c r="R38" s="34">
        <f>SUM(AH6/$AH$31)</f>
        <v>2.7537581481974192E-2</v>
      </c>
      <c r="S38" s="34">
        <f>SUM(AJ6/$AJ$31)</f>
        <v>6.3366505060814832E-3</v>
      </c>
      <c r="T38" s="34">
        <f>SUM(AL6/$AL$31)</f>
        <v>5.2302232184552166E-3</v>
      </c>
      <c r="U38" s="34">
        <f>SUM(AN6/$AN$31)</f>
        <v>2.8522532800912721E-3</v>
      </c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</row>
    <row r="39" spans="1:92" x14ac:dyDescent="0.2">
      <c r="A39" s="6" t="s">
        <v>20</v>
      </c>
      <c r="B39" s="34">
        <f>SUM(B8/$B$31)</f>
        <v>0.15680932619507715</v>
      </c>
      <c r="C39" s="34">
        <f>SUM(D8/$D$31)</f>
        <v>0.1546839480202219</v>
      </c>
      <c r="D39" s="34">
        <f>SUM(F8/$F$31)</f>
        <v>0.15684740777822972</v>
      </c>
      <c r="E39" s="34">
        <f>SUM(H8/$H$31)</f>
        <v>0.14945321992709598</v>
      </c>
      <c r="F39" s="34">
        <f>SUM(J8/$J$31)</f>
        <v>0.1184549090119974</v>
      </c>
      <c r="G39" s="34">
        <f>SUM(L8/$L$31)</f>
        <v>0.11688692142438643</v>
      </c>
      <c r="H39" s="34">
        <f>SUM(N8/$N$31)</f>
        <v>0.12868848978898653</v>
      </c>
      <c r="I39" s="34">
        <f>SUM(P8/$P$31)</f>
        <v>0.17969764663099383</v>
      </c>
      <c r="J39" s="34">
        <f>SUM(R8/$R$31)</f>
        <v>0.11954320887665019</v>
      </c>
      <c r="K39" s="34">
        <f>SUM(T8/$T$31)</f>
        <v>8.0275656546842988E-2</v>
      </c>
      <c r="L39" s="34">
        <f>SUM(V8/$V$31)</f>
        <v>0.16967476769120801</v>
      </c>
      <c r="M39" s="34">
        <f>SUM(X8/$X$31)</f>
        <v>0.14048431295788827</v>
      </c>
      <c r="N39" s="34">
        <f>SUM(Z8/$Z$31)</f>
        <v>0.19662172173655357</v>
      </c>
      <c r="O39" s="34">
        <f>SUM(AB8/$AB$31)</f>
        <v>0.14959465903671912</v>
      </c>
      <c r="P39" s="34">
        <f>SUM(AD8/$AD$31)</f>
        <v>0.16989732696052398</v>
      </c>
      <c r="Q39" s="34">
        <f>SUM(AF8/$AF$31)</f>
        <v>0.10126582278481013</v>
      </c>
      <c r="R39" s="34">
        <f>SUM(AH8/$AH$31)</f>
        <v>9.6226331426544284E-2</v>
      </c>
      <c r="S39" s="34">
        <f>SUM(AJ8/$AJ$31)</f>
        <v>6.9618099855405291E-2</v>
      </c>
      <c r="T39" s="34">
        <f>SUM(AL8/$AL$31)</f>
        <v>9.0921826842252737E-2</v>
      </c>
      <c r="U39" s="34">
        <f>SUM(AN8/$AN$31)</f>
        <v>0.14151564351222082</v>
      </c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</row>
    <row r="40" spans="1:92" ht="13.5" x14ac:dyDescent="0.25">
      <c r="A40" s="6" t="s">
        <v>21</v>
      </c>
      <c r="B40" s="34">
        <f>SUM(B12/$B$31)</f>
        <v>8.7179649634111567E-2</v>
      </c>
      <c r="C40" s="34">
        <f>SUM(D12/$D$31)</f>
        <v>0.1034506158178672</v>
      </c>
      <c r="D40" s="34">
        <f>SUM(F12/$F$31)</f>
        <v>8.0191483370357627E-2</v>
      </c>
      <c r="E40" s="34">
        <f>SUM(H12/$H$31)</f>
        <v>9.9162953962467937E-2</v>
      </c>
      <c r="F40" s="34">
        <f>SUM(J12/$J$31)</f>
        <v>6.0389992869764701E-2</v>
      </c>
      <c r="G40" s="34">
        <f>SUM(L12/$L$31)</f>
        <v>0.11148362736800989</v>
      </c>
      <c r="H40" s="34">
        <f>SUM(N12/$N$31)</f>
        <v>0.12877340466182652</v>
      </c>
      <c r="I40" s="34">
        <f>SUM(P12/$P$31)</f>
        <v>0.11340848875266248</v>
      </c>
      <c r="J40" s="34">
        <f>SUM(R12/$R$31)</f>
        <v>0.10577468210901433</v>
      </c>
      <c r="K40" s="34">
        <f>SUM(T12/$T$31)</f>
        <v>0.11724715962004098</v>
      </c>
      <c r="L40" s="34">
        <f>SUM(V12/$V$31)</f>
        <v>6.3170121515368119E-2</v>
      </c>
      <c r="M40" s="34">
        <f>SUM(X12/$X$31)</f>
        <v>6.8620323248140491E-2</v>
      </c>
      <c r="N40" s="34">
        <f>SUM(Z12/$Z$31)</f>
        <v>4.706870153603003E-2</v>
      </c>
      <c r="O40" s="34">
        <f>SUM(AB12/$AB$31)</f>
        <v>5.608011444921316E-2</v>
      </c>
      <c r="P40" s="34">
        <f>SUM(AD12/$AD$31)</f>
        <v>5.7178261639228185E-2</v>
      </c>
      <c r="Q40" s="34">
        <f>SUM(AF12/$AF$31)</f>
        <v>8.5540408958130476E-2</v>
      </c>
      <c r="R40" s="34">
        <f>SUM(AH12/$AH$31)</f>
        <v>9.1348498957917607E-2</v>
      </c>
      <c r="S40" s="34">
        <f>SUM(AJ12/$AJ$31)</f>
        <v>0.11133792634175385</v>
      </c>
      <c r="T40" s="34">
        <f>SUM(AL12/$AL$31)</f>
        <v>0.10586532175212478</v>
      </c>
      <c r="U40" s="34">
        <f>SUM(AN12/$AN$31)</f>
        <v>0.11272982579314582</v>
      </c>
      <c r="BB40" s="55"/>
      <c r="BC40" s="57"/>
      <c r="BD40" s="57"/>
      <c r="BE40" s="57"/>
      <c r="BF40" s="57"/>
      <c r="BG40" s="68"/>
      <c r="BH40" s="37"/>
      <c r="BI40" s="37"/>
      <c r="BJ40" s="37"/>
      <c r="BK40" s="37"/>
      <c r="BL40" s="37"/>
      <c r="BM40" s="37"/>
    </row>
    <row r="41" spans="1:92" ht="13.5" x14ac:dyDescent="0.25">
      <c r="A41" s="6" t="s">
        <v>28</v>
      </c>
      <c r="B41" s="34">
        <f>SUM(B18:B20)/$B$31</f>
        <v>0.18801279817530966</v>
      </c>
      <c r="C41" s="34">
        <f>SUM(D18:D20)/$D$31</f>
        <v>0.21416211447765751</v>
      </c>
      <c r="D41" s="34">
        <f>SUM(F18:F20)/$F$31</f>
        <v>0.18797909952754921</v>
      </c>
      <c r="E41" s="34">
        <f>SUM(H18:H20)/$H$31</f>
        <v>0.13632374780612933</v>
      </c>
      <c r="F41" s="34">
        <f>SUM(J18:J20)/$J$31</f>
        <v>0.21204699755091919</v>
      </c>
      <c r="G41" s="34">
        <f>SUM(L18:L20)/$L$31</f>
        <v>0.14338259227914849</v>
      </c>
      <c r="H41" s="34">
        <f>SUM(N18:N20)/$N$31</f>
        <v>9.0646626756676438E-2</v>
      </c>
      <c r="I41" s="34">
        <f>SUM(P18:P20)/$P$31</f>
        <v>8.1147072575198709E-2</v>
      </c>
      <c r="J41" s="34">
        <f>SUM(R18:R20)/$R$31</f>
        <v>0.11395480683566858</v>
      </c>
      <c r="K41" s="34">
        <f>SUM(T18:T20)/$T$31</f>
        <v>7.403613335816725E-2</v>
      </c>
      <c r="L41" s="34">
        <f>SUM(V18:V20)/$V$31</f>
        <v>8.4077912794853465E-2</v>
      </c>
      <c r="M41" s="34">
        <f>SUM(X18:X20)/$X$31</f>
        <v>4.7368715396230637E-2</v>
      </c>
      <c r="N41" s="34">
        <f>SUM(Z18:Z20)/$Z$31</f>
        <v>7.4529559934805159E-2</v>
      </c>
      <c r="O41" s="34">
        <f>SUM(AB18:AB20)/$AB$31</f>
        <v>3.9914163090128754E-2</v>
      </c>
      <c r="P41" s="34">
        <f>SUM(AD18:AD20)/$AD$31</f>
        <v>0.12612851832182687</v>
      </c>
      <c r="Q41" s="34">
        <f>SUM(AF18:AF20)/$AF$31</f>
        <v>0.13554040895813046</v>
      </c>
      <c r="R41" s="34">
        <f>SUM(AH18:AH20)/$AH$31</f>
        <v>0.13143541306372222</v>
      </c>
      <c r="S41" s="34">
        <f>SUM(AJ18:AJ20)/$AJ$31</f>
        <v>8.7182104278302294E-2</v>
      </c>
      <c r="T41" s="34">
        <f>SUM(AL17/$AL$31)</f>
        <v>7.5651442981227238E-2</v>
      </c>
      <c r="U41" s="34">
        <f>SUM(AN17/$AN$31)</f>
        <v>0.10952652595550486</v>
      </c>
      <c r="BB41" s="55"/>
      <c r="BC41" s="69"/>
      <c r="BD41" s="69"/>
      <c r="BE41" s="69"/>
      <c r="BF41" s="69"/>
      <c r="BG41" s="69"/>
      <c r="BH41" s="37"/>
      <c r="BI41" s="37"/>
      <c r="BJ41" s="37"/>
      <c r="BK41" s="37"/>
      <c r="BL41" s="37"/>
      <c r="BM41" s="37"/>
    </row>
    <row r="42" spans="1:92" ht="13.5" x14ac:dyDescent="0.25">
      <c r="A42" s="6" t="s">
        <v>4</v>
      </c>
      <c r="B42" s="34">
        <f>SUM(B18/$B$31)</f>
        <v>0.18275414198371717</v>
      </c>
      <c r="C42" s="34">
        <f>SUM(D18/$D$31)</f>
        <v>0.20768160689444576</v>
      </c>
      <c r="D42" s="34">
        <f>SUM(F18/$F$31)</f>
        <v>0.18707174368761928</v>
      </c>
      <c r="E42" s="34">
        <f>SUM(H18/$H$31)</f>
        <v>0.13568246253543945</v>
      </c>
      <c r="F42" s="34">
        <f>SUM(J18/$J$31)</f>
        <v>0.21018693616889358</v>
      </c>
      <c r="G42" s="34">
        <f>SUM(L18/$L$31)</f>
        <v>0.14168999414100644</v>
      </c>
      <c r="H42" s="34">
        <f>SUM(N18/$N$31)</f>
        <v>8.8693584681356935E-2</v>
      </c>
      <c r="I42" s="34">
        <f>SUM(P18/$P$31)</f>
        <v>7.8861239544911421E-2</v>
      </c>
      <c r="J42" s="34">
        <f>SUM(R18/$R$31)</f>
        <v>0.11217299748926865</v>
      </c>
      <c r="K42" s="34">
        <f>SUM(T18/$T$31)</f>
        <v>7.1614825852113984E-2</v>
      </c>
      <c r="L42" s="34">
        <f>SUM(V18/$V$31)</f>
        <v>8.0057183702644752E-2</v>
      </c>
      <c r="M42" s="34">
        <f>SUM(X18/$X$31)</f>
        <v>4.3901347799340081E-2</v>
      </c>
      <c r="N42" s="34">
        <f>SUM(Z18/$Z$31)</f>
        <v>7.0825307452955996E-2</v>
      </c>
      <c r="O42" s="34">
        <f>SUM(AB18/$AB$31)</f>
        <v>3.6528373867429659E-2</v>
      </c>
      <c r="P42" s="34">
        <f>SUM(AD18/$AD$31)</f>
        <v>9.9530890423083732E-2</v>
      </c>
      <c r="Q42" s="34">
        <f>SUM(AF18/$AF$31)</f>
        <v>0.13247322297955208</v>
      </c>
      <c r="R42" s="34">
        <f>SUM(AH18/$AH$31)</f>
        <v>0.11839829719302913</v>
      </c>
      <c r="S42" s="34">
        <f>SUM(AJ18/$AJ$31)</f>
        <v>8.352470868418814E-2</v>
      </c>
      <c r="T42" s="34">
        <f>SUM(AL18/$AL$31)</f>
        <v>7.2709442420846176E-2</v>
      </c>
      <c r="U42" s="34">
        <f>SUM(AN18/$AN$31)</f>
        <v>9.3817192505155994E-2</v>
      </c>
      <c r="BB42" s="55"/>
      <c r="BC42" s="69"/>
      <c r="BD42" s="69"/>
      <c r="BE42" s="69"/>
      <c r="BF42" s="69"/>
      <c r="BG42" s="69"/>
      <c r="BH42" s="37"/>
      <c r="BI42" s="37"/>
      <c r="BJ42" s="37"/>
      <c r="BK42" s="37"/>
      <c r="BL42" s="37"/>
      <c r="BM42" s="37"/>
    </row>
    <row r="43" spans="1:92" ht="13.5" x14ac:dyDescent="0.25">
      <c r="A43" s="6" t="s">
        <v>5</v>
      </c>
      <c r="B43" s="34">
        <f>SUM(B19/$B$31)</f>
        <v>5.2586561915924862E-3</v>
      </c>
      <c r="C43" s="34">
        <f>SUM(D19/$D$31)</f>
        <v>6.4805075832117531E-3</v>
      </c>
      <c r="D43" s="34">
        <f>SUM(F19/$F$31)</f>
        <v>8.447795751071618E-4</v>
      </c>
      <c r="E43" s="34">
        <f>SUM(H19/$H$31)</f>
        <v>5.400297016335898E-4</v>
      </c>
      <c r="F43" s="34">
        <f>SUM(J19/$J$31)</f>
        <v>1.4570480825867253E-3</v>
      </c>
      <c r="G43" s="34">
        <f>SUM(L19/$L$31)</f>
        <v>9.1139899746110276E-4</v>
      </c>
      <c r="H43" s="34">
        <f>SUM(N19/$N$31)</f>
        <v>1.1463507833397019E-3</v>
      </c>
      <c r="I43" s="34">
        <f>SUM(P19/$P$31)</f>
        <v>1.5585225206504235E-3</v>
      </c>
      <c r="J43" s="34">
        <f>SUM(R19/$R$31)</f>
        <v>7.28922005345428E-4</v>
      </c>
      <c r="K43" s="34">
        <f>SUM(T19/$T$31)</f>
        <v>1.3037809647979139E-3</v>
      </c>
      <c r="L43" s="34">
        <f>SUM(V19/$V$31)</f>
        <v>1.8763402430307362E-3</v>
      </c>
      <c r="M43" s="34">
        <f>SUM(X19/$X$31)</f>
        <v>2.9081147586824002E-3</v>
      </c>
      <c r="N43" s="34">
        <f>SUM(Z19/$Z$31)</f>
        <v>2.9140119523880081E-3</v>
      </c>
      <c r="O43" s="34">
        <f>SUM(AB19/$AB$31)</f>
        <v>2.6227944682880307E-3</v>
      </c>
      <c r="P43" s="34">
        <f>SUM(AD19/$AD$31)</f>
        <v>2.3898035050451409E-3</v>
      </c>
      <c r="Q43" s="34">
        <f>SUM(AF19/$AF$31)</f>
        <v>1.4605647517039922E-3</v>
      </c>
      <c r="R43" s="34">
        <f>SUM(AH19/$AH$31)</f>
        <v>1.2150237240033701E-2</v>
      </c>
      <c r="S43" s="34">
        <f>SUM(AJ19/$AJ$31)</f>
        <v>2.7217827677128519E-3</v>
      </c>
      <c r="T43" s="34">
        <f>SUM(AL19/$AL$31)</f>
        <v>7.9387316708695241E-4</v>
      </c>
      <c r="U43" s="34">
        <f>SUM(AN19/$AN$31)</f>
        <v>5.2656983632454256E-4</v>
      </c>
      <c r="BB43" s="55"/>
      <c r="BC43" s="69"/>
      <c r="BD43" s="69"/>
      <c r="BE43" s="69"/>
      <c r="BF43" s="69"/>
      <c r="BG43" s="69"/>
      <c r="BH43" s="37"/>
      <c r="BI43" s="37"/>
      <c r="BJ43" s="37"/>
      <c r="BK43" s="37"/>
      <c r="BL43" s="37"/>
      <c r="BM43" s="37"/>
    </row>
    <row r="44" spans="1:92" ht="13.5" x14ac:dyDescent="0.25">
      <c r="A44" s="6" t="s">
        <v>6</v>
      </c>
      <c r="B44" s="34">
        <f>SUM(B20/$B$31)</f>
        <v>0</v>
      </c>
      <c r="C44" s="34">
        <f>SUM(D20/$D$31)</f>
        <v>0</v>
      </c>
      <c r="D44" s="34">
        <f>SUM(F20/$F$31)</f>
        <v>6.2576264822752735E-5</v>
      </c>
      <c r="E44" s="34">
        <f>SUM(H20/$H$31)</f>
        <v>1.012555690562981E-4</v>
      </c>
      <c r="F44" s="34">
        <f>SUM(J20/$J$31)</f>
        <v>4.0301329943888149E-4</v>
      </c>
      <c r="G44" s="34">
        <f>SUM(L20/$L$31)</f>
        <v>7.811991406809453E-4</v>
      </c>
      <c r="H44" s="34">
        <f>SUM(N20/$N$31)</f>
        <v>8.0669129197979029E-4</v>
      </c>
      <c r="I44" s="34">
        <f>SUM(P20/$P$31)</f>
        <v>7.2731050963686429E-4</v>
      </c>
      <c r="J44" s="34">
        <f>SUM(R20/$R$31)</f>
        <v>1.0528873410545071E-3</v>
      </c>
      <c r="K44" s="34">
        <f>SUM(T20/$T$31)</f>
        <v>1.1175265412553548E-3</v>
      </c>
      <c r="L44" s="34">
        <f>SUM(V20/$V$31)</f>
        <v>2.1443888491779841E-3</v>
      </c>
      <c r="M44" s="34">
        <f>SUM(X20/$X$31)</f>
        <v>5.5925283820815392E-4</v>
      </c>
      <c r="N44" s="34">
        <f>SUM(Z20/$Z$31)</f>
        <v>7.9024052946115471E-4</v>
      </c>
      <c r="O44" s="34">
        <f>SUM(AB20/$AB$31)</f>
        <v>7.6299475441106337E-4</v>
      </c>
      <c r="P44" s="34">
        <f>SUM(AD20/$AD$31)</f>
        <v>2.4207824393698001E-2</v>
      </c>
      <c r="Q44" s="34">
        <f>SUM(AF20/$AF$31)</f>
        <v>1.6066212268743914E-3</v>
      </c>
      <c r="R44" s="34">
        <f>SUM(AH20/$AH$31)</f>
        <v>8.868786306593943E-4</v>
      </c>
      <c r="S44" s="34">
        <f>SUM(AJ20/$AJ$31)</f>
        <v>9.3561282640129283E-4</v>
      </c>
      <c r="T44" s="34">
        <f>SUM(AL20/$AL$31)</f>
        <v>2.1481273932941066E-3</v>
      </c>
      <c r="U44" s="34">
        <f>SUM(AN20/$AN$31)</f>
        <v>1.5182763614024311E-2</v>
      </c>
      <c r="BB44" s="55"/>
      <c r="BC44" s="69"/>
      <c r="BD44" s="69"/>
      <c r="BE44" s="69"/>
      <c r="BF44" s="69"/>
      <c r="BG44" s="69"/>
      <c r="BH44" s="37"/>
      <c r="BI44" s="37"/>
      <c r="BJ44" s="37"/>
      <c r="BK44" s="37"/>
      <c r="BL44" s="37"/>
      <c r="BM44" s="37"/>
    </row>
    <row r="45" spans="1:92" ht="13.5" x14ac:dyDescent="0.25">
      <c r="A45" s="6" t="s">
        <v>7</v>
      </c>
      <c r="B45" s="34">
        <f>SUM(B22/$B$31)</f>
        <v>0.19957550606646182</v>
      </c>
      <c r="C45" s="34">
        <f>SUM(D22/$D$31)</f>
        <v>0.16126624368065687</v>
      </c>
      <c r="D45" s="34">
        <f>SUM(F22/$F$31)</f>
        <v>0.19110791276868683</v>
      </c>
      <c r="E45" s="34">
        <f>SUM(H22/$H$31)</f>
        <v>0.22850006750371271</v>
      </c>
      <c r="F45" s="34">
        <f>SUM(J22/$J$31)</f>
        <v>0.20659081749697741</v>
      </c>
      <c r="G45" s="34">
        <f>SUM(L22/$L$31)</f>
        <v>0.16922726385000977</v>
      </c>
      <c r="H45" s="34">
        <f>SUM(N22/$N$31)</f>
        <v>0.13943022120324375</v>
      </c>
      <c r="I45" s="34">
        <f>SUM(P22/$P$31)</f>
        <v>0.14951426048106395</v>
      </c>
      <c r="J45" s="34">
        <f>SUM(R22/$R$31)</f>
        <v>0.19899570745930187</v>
      </c>
      <c r="K45" s="34">
        <f>SUM(T22/$T$31)</f>
        <v>0.20059601415533618</v>
      </c>
      <c r="L45" s="34">
        <f>SUM(V22/$V$31)</f>
        <v>0.18236240171551107</v>
      </c>
      <c r="M45" s="34">
        <f>SUM(X22/$X$31)</f>
        <v>0.17169062132990326</v>
      </c>
      <c r="N45" s="34">
        <f>SUM(Z22/$Z$31)</f>
        <v>0.18842297624339407</v>
      </c>
      <c r="O45" s="34">
        <f>SUM(AB22/$AB$31)</f>
        <v>0.23290414878397711</v>
      </c>
      <c r="P45" s="34">
        <f>SUM(AD22/$AD$31)</f>
        <v>0.15400955921402018</v>
      </c>
      <c r="Q45" s="34">
        <f>SUM(AF22/$AF$31)</f>
        <v>0.17594936708860759</v>
      </c>
      <c r="R45" s="34">
        <f>SUM(AH22/$AH$31)</f>
        <v>0.14615759833266817</v>
      </c>
      <c r="S45" s="34">
        <f>SUM(AJ22/$AJ$31)</f>
        <v>0.1600748490261121</v>
      </c>
      <c r="T45" s="34">
        <f>SUM(AL23/$AL$31)</f>
        <v>6.6358457084150557E-2</v>
      </c>
      <c r="U45" s="34">
        <f>SUM(AN23/$AN$31)</f>
        <v>6.9551099214533327E-2</v>
      </c>
      <c r="BB45" s="55"/>
      <c r="BC45" s="69"/>
      <c r="BD45" s="69"/>
      <c r="BE45" s="69"/>
      <c r="BF45" s="69"/>
      <c r="BG45" s="69"/>
      <c r="BH45" s="37"/>
      <c r="BI45" s="37"/>
      <c r="BJ45" s="37"/>
      <c r="BK45" s="37"/>
      <c r="BL45" s="37"/>
      <c r="BM45" s="37"/>
    </row>
    <row r="46" spans="1:92" ht="13.5" x14ac:dyDescent="0.25">
      <c r="A46" s="6" t="s">
        <v>29</v>
      </c>
      <c r="B46" s="34">
        <f>SUM(B24:B26)/$B$31</f>
        <v>0.15899515316628124</v>
      </c>
      <c r="C46" s="34">
        <f>SUM(D24:D26)/$D$31</f>
        <v>0.15169816442167408</v>
      </c>
      <c r="D46" s="34">
        <f>SUM(F24:F26)/$F$31</f>
        <v>0.19927411532805606</v>
      </c>
      <c r="E46" s="34">
        <f>SUM(H24:H26)/$H$31</f>
        <v>0.23174024571351423</v>
      </c>
      <c r="F46" s="34">
        <f>SUM(J24:J26)/$J$31</f>
        <v>0.19090429984189478</v>
      </c>
      <c r="G46" s="34">
        <f>SUM(L24:L26)/$L$31</f>
        <v>0.1877807434411822</v>
      </c>
      <c r="H46" s="34">
        <f>SUM(N24:N26)/$N$31</f>
        <v>0.14129834840572325</v>
      </c>
      <c r="I46" s="34">
        <f>SUM(P24:P26)/$P$31</f>
        <v>0.13434464128006648</v>
      </c>
      <c r="J46" s="34">
        <f>SUM(R24:R26)/$R$31</f>
        <v>0.17769498663642991</v>
      </c>
      <c r="K46" s="34">
        <f>SUM(T24:T26)/$T$31</f>
        <v>0.199199105978767</v>
      </c>
      <c r="L46" s="34">
        <f>SUM(T24:T26)/$T$31</f>
        <v>0.199199105978767</v>
      </c>
      <c r="M46" s="34">
        <f>SUM(X24:X26)/$X$31</f>
        <v>8.6572339354622219E-2</v>
      </c>
      <c r="N46" s="34">
        <f>SUM(Z24:Z26)/$Z$31</f>
        <v>9.9669086778288146E-2</v>
      </c>
      <c r="O46" s="34">
        <f>SUM(AB24:AB26)/$AB$31</f>
        <v>0.10910824988078206</v>
      </c>
      <c r="P46" s="34">
        <f>SUM(AD24:AD26)/$AD$31</f>
        <v>6.0231899451230309E-2</v>
      </c>
      <c r="Q46" s="34">
        <f>SUM(AF24:AF26)/$AF$31</f>
        <v>9.6738072054527752E-2</v>
      </c>
      <c r="R46" s="34">
        <f>SUM(AH24:AH26)/$AH$31</f>
        <v>9.1392842889450585E-2</v>
      </c>
      <c r="S46" s="34">
        <f>SUM(AJ24:AJ26)/$AJ$31</f>
        <v>7.6550140341923964E-2</v>
      </c>
      <c r="T46" s="34">
        <f>SUM(AL24/$AL$31)</f>
        <v>7.289623610721957E-2</v>
      </c>
      <c r="U46" s="34">
        <f>SUM(AN24/$AN$31)</f>
        <v>6.4680328228531314E-2</v>
      </c>
      <c r="BB46" s="55"/>
      <c r="BC46" s="69"/>
      <c r="BD46" s="69"/>
      <c r="BE46" s="69"/>
      <c r="BF46" s="69"/>
      <c r="BG46" s="69"/>
      <c r="BH46" s="37"/>
      <c r="BI46" s="37"/>
      <c r="BJ46" s="37"/>
      <c r="BK46" s="37"/>
      <c r="BL46" s="37"/>
      <c r="BM46" s="37"/>
    </row>
    <row r="47" spans="1:92" ht="13.5" x14ac:dyDescent="0.25">
      <c r="A47" s="6" t="s">
        <v>8</v>
      </c>
      <c r="B47" s="34">
        <f>SUM(B24/$B$31)</f>
        <v>0.15072702505781355</v>
      </c>
      <c r="C47" s="34">
        <f>SUM(D24/$D$31)</f>
        <v>0.14593017337902486</v>
      </c>
      <c r="D47" s="34">
        <f>SUM(F24/$F$31)</f>
        <v>0.18816682832201745</v>
      </c>
      <c r="E47" s="34">
        <f>SUM(H24/$H$31)</f>
        <v>0.22181719994599702</v>
      </c>
      <c r="F47" s="34">
        <f>SUM(J24/$J$31)</f>
        <v>0.18048795610255139</v>
      </c>
      <c r="G47" s="34">
        <f>SUM(L24/$L$31)</f>
        <v>0.17664865568647875</v>
      </c>
      <c r="H47" s="34">
        <f>SUM(N24/$N$31)</f>
        <v>0.13548167961618476</v>
      </c>
      <c r="I47" s="34">
        <f>SUM(P24/$P$31)</f>
        <v>0.1294093199646735</v>
      </c>
      <c r="J47" s="34">
        <f>SUM(R24/$R$31)</f>
        <v>0.17324046327043005</v>
      </c>
      <c r="K47" s="34">
        <f>SUM(T24/$T$31)</f>
        <v>0.19547401750791582</v>
      </c>
      <c r="L47" s="34">
        <f>SUM(V24/$V$31)</f>
        <v>0.18682987848463187</v>
      </c>
      <c r="M47" s="34">
        <f>SUM(X24/$X$31)</f>
        <v>8.6404563503159781E-2</v>
      </c>
      <c r="N47" s="34">
        <f>SUM(Z24/$Z$31)</f>
        <v>9.9027016348100946E-2</v>
      </c>
      <c r="O47" s="34">
        <f>SUM(AB24/$AB$31)</f>
        <v>0.10877443967572722</v>
      </c>
      <c r="P47" s="34">
        <f>SUM(AD24/$AD$31)</f>
        <v>5.4213135068153659E-2</v>
      </c>
      <c r="Q47" s="34">
        <f>SUM(AF24/$AF$31)</f>
        <v>8.9581304771178191E-2</v>
      </c>
      <c r="R47" s="34">
        <f>SUM(AH24/$AH$31)</f>
        <v>8.4962972817169968E-2</v>
      </c>
      <c r="S47" s="34">
        <f>SUM(AJ24/$AJ$31)</f>
        <v>6.6385982818746275E-2</v>
      </c>
      <c r="T47" s="34">
        <f>SUM(AL25/$AL$31)</f>
        <v>4.062762678621463E-3</v>
      </c>
      <c r="U47" s="34">
        <f>SUM(AN25/$AN$31)</f>
        <v>4.8707709860020187E-3</v>
      </c>
      <c r="BB47" s="55"/>
      <c r="BC47" s="69"/>
      <c r="BD47" s="69"/>
      <c r="BE47" s="69"/>
      <c r="BF47" s="69"/>
      <c r="BG47" s="69"/>
      <c r="BH47" s="37"/>
      <c r="BI47" s="37"/>
      <c r="BJ47" s="37"/>
      <c r="BK47" s="37"/>
      <c r="BL47" s="37"/>
      <c r="BM47" s="37"/>
    </row>
    <row r="48" spans="1:92" ht="13.5" x14ac:dyDescent="0.25">
      <c r="A48" s="6" t="s">
        <v>9</v>
      </c>
      <c r="B48" s="34">
        <f>SUM(B25/$B$31)</f>
        <v>1.7106471948553869E-3</v>
      </c>
      <c r="C48" s="34">
        <f>SUM(D25/$D$31)</f>
        <v>5.2590506565330982E-3</v>
      </c>
      <c r="D48" s="34">
        <f>SUM(F25/$F$31)</f>
        <v>4.4429148024154441E-3</v>
      </c>
      <c r="E48" s="34">
        <f>SUM(H25/$H$31)</f>
        <v>4.4552450384771165E-3</v>
      </c>
      <c r="F48" s="34">
        <f>SUM(J25/$J$31)</f>
        <v>4.5571503859627369E-3</v>
      </c>
      <c r="G48" s="34">
        <f>SUM(L25/$L$31)</f>
        <v>5.0126944860360654E-3</v>
      </c>
      <c r="H48" s="34">
        <f>SUM(N25/$N$31)</f>
        <v>5.8166687895384881E-3</v>
      </c>
      <c r="I48" s="34">
        <f>SUM(P25/$P$31)</f>
        <v>4.9353213153930072E-3</v>
      </c>
      <c r="J48" s="34">
        <f>SUM(R25/$R$31)</f>
        <v>4.4545233659998382E-3</v>
      </c>
      <c r="K48" s="34">
        <f>SUM(T25/$T$31)</f>
        <v>3.7250884708511828E-3</v>
      </c>
      <c r="L48" s="34">
        <f>SUM(V25/$V$31)</f>
        <v>2.0550393137955683E-3</v>
      </c>
      <c r="M48" s="34">
        <f>SUM(X25/$X$31)</f>
        <v>0</v>
      </c>
      <c r="N48" s="34">
        <f>SUM(Z25/$Z$31)</f>
        <v>0</v>
      </c>
      <c r="O48" s="34">
        <f>SUM(AB25/$AB$31)</f>
        <v>0</v>
      </c>
      <c r="P48" s="34">
        <f>SUM(AD25/$AD$31)</f>
        <v>5.5319525579748631E-3</v>
      </c>
      <c r="Q48" s="34">
        <f>SUM(AF25/$AF$31)</f>
        <v>6.669912366114898E-3</v>
      </c>
      <c r="R48" s="34">
        <f>SUM(AH25/$AH$31)</f>
        <v>6.4298700722806084E-3</v>
      </c>
      <c r="S48" s="34">
        <f>SUM(AJ25/$AJ$31)</f>
        <v>1.0164157523177682E-2</v>
      </c>
      <c r="T48" s="34">
        <f>SUM(AL16/$AL$31)</f>
        <v>2.4750163444475577E-3</v>
      </c>
      <c r="U48" s="34">
        <f>SUM(AN16/$AN$31)</f>
        <v>1.7552327877484752E-3</v>
      </c>
      <c r="BB48" s="55"/>
      <c r="BC48" s="69"/>
      <c r="BD48" s="69"/>
      <c r="BE48" s="69"/>
      <c r="BF48" s="69"/>
      <c r="BG48" s="69"/>
      <c r="BH48" s="37"/>
      <c r="BI48" s="37"/>
      <c r="BJ48" s="37"/>
      <c r="BK48" s="37"/>
      <c r="BL48" s="37"/>
      <c r="BM48" s="37"/>
    </row>
    <row r="49" spans="1:65" ht="13.5" x14ac:dyDescent="0.25">
      <c r="A49" s="6" t="s">
        <v>10</v>
      </c>
      <c r="B49" s="34">
        <f>SUM(B26/$B$31)</f>
        <v>6.557480913612317E-3</v>
      </c>
      <c r="C49" s="34">
        <f>SUM(D26/$D$31)</f>
        <v>5.0894038611610625E-4</v>
      </c>
      <c r="D49" s="34">
        <f>SUM(F26/$F$31)</f>
        <v>6.6643722036231661E-3</v>
      </c>
      <c r="E49" s="34">
        <f>SUM(H26/$H$31)</f>
        <v>5.4678007290400975E-3</v>
      </c>
      <c r="F49" s="34">
        <f>SUM(J26/$J$31)</f>
        <v>5.8591933533806619E-3</v>
      </c>
      <c r="G49" s="34">
        <f>SUM(L26/$L$31)</f>
        <v>6.1193932686674042E-3</v>
      </c>
      <c r="H49" s="34">
        <f>SUM(N26/$N$31)</f>
        <v>0</v>
      </c>
      <c r="I49" s="34">
        <f>SUM(P26/$P$31)</f>
        <v>0</v>
      </c>
      <c r="J49" s="34">
        <f>SUM(R26/$R$31)</f>
        <v>0</v>
      </c>
      <c r="K49" s="34">
        <f>SUM(T26/$T$31)</f>
        <v>0</v>
      </c>
      <c r="L49" s="34">
        <f>SUM(V26/$V$31)</f>
        <v>0</v>
      </c>
      <c r="M49" s="34">
        <f>SUM(X26/$X$31)</f>
        <v>1.6777585146244618E-4</v>
      </c>
      <c r="N49" s="34">
        <f>SUM(Z26/$Z$31)</f>
        <v>6.4207043018718818E-4</v>
      </c>
      <c r="O49" s="34">
        <f>SUM(AB26/$AB$31)</f>
        <v>3.3381020505484027E-4</v>
      </c>
      <c r="P49" s="34">
        <f>SUM(AD26/$AD$31)</f>
        <v>4.8681182510178792E-4</v>
      </c>
      <c r="Q49" s="34">
        <f>SUM(AF26/$AF$31)</f>
        <v>4.8685491723466409E-4</v>
      </c>
      <c r="R49" s="34">
        <f>SUM(AH26/$AH$31)</f>
        <v>0</v>
      </c>
      <c r="S49" s="34">
        <f>SUM(AJ26/$AJ$31)</f>
        <v>0</v>
      </c>
      <c r="T49" s="34">
        <f>SUM(AL26/$AL$31)</f>
        <v>0</v>
      </c>
      <c r="U49" s="34">
        <f>SUM(AN26/$AN$31)</f>
        <v>0</v>
      </c>
      <c r="BB49" s="55"/>
      <c r="BC49" s="69"/>
      <c r="BD49" s="69"/>
      <c r="BE49" s="69"/>
      <c r="BF49" s="69"/>
      <c r="BG49" s="69"/>
      <c r="BH49" s="37"/>
      <c r="BI49" s="37"/>
      <c r="BJ49" s="37"/>
      <c r="BK49" s="37"/>
      <c r="BL49" s="37"/>
      <c r="BM49" s="37"/>
    </row>
    <row r="50" spans="1:65" ht="13.5" x14ac:dyDescent="0.25">
      <c r="A50" s="6" t="s">
        <v>19</v>
      </c>
      <c r="B50" s="34">
        <f>SUM(B27/$B$31)</f>
        <v>8.7021256375328662E-2</v>
      </c>
      <c r="C50" s="34">
        <f>SUM(D27/$D$31)</f>
        <v>6.7281919044549249E-2</v>
      </c>
      <c r="D50" s="34">
        <f>SUM(F27/$F$31)</f>
        <v>4.9372672945151901E-2</v>
      </c>
      <c r="E50" s="34">
        <f>SUM(H27/$H$31)</f>
        <v>6.2002160118806535E-2</v>
      </c>
      <c r="F50" s="34">
        <f>SUM(J27/$J$31)</f>
        <v>5.496481383885668E-2</v>
      </c>
      <c r="G50" s="34">
        <f>SUM(L27/$L$31)</f>
        <v>6.0933532973113727E-2</v>
      </c>
      <c r="H50" s="34">
        <f>SUM(N27/$N$31)</f>
        <v>5.5194667345985653E-2</v>
      </c>
      <c r="I50" s="34">
        <f>SUM(P27/$P$31)</f>
        <v>6.6912566886591515E-2</v>
      </c>
      <c r="J50" s="34">
        <f>SUM(R27/$R$31)</f>
        <v>5.0133635700979992E-2</v>
      </c>
      <c r="K50" s="34">
        <f>SUM(T27/$T$31)</f>
        <v>7.813373067610356E-2</v>
      </c>
      <c r="L50" s="34">
        <f>SUM(V27/$V$31)</f>
        <v>7.8806290207290922E-2</v>
      </c>
      <c r="M50" s="34">
        <f>SUM(X27/$X$31)</f>
        <v>3.6015882780605114E-2</v>
      </c>
      <c r="N50" s="34">
        <f>SUM(Z27/$Z$31)</f>
        <v>4.9587593223687457E-2</v>
      </c>
      <c r="O50" s="34">
        <f>SUM(AB27/$AB$31)</f>
        <v>5.8178350023843584E-2</v>
      </c>
      <c r="P50" s="34">
        <f>SUM(AD27/$AD$31)</f>
        <v>5.8019118428040362E-2</v>
      </c>
      <c r="Q50" s="34">
        <f>SUM(AF27/$AF$31)</f>
        <v>6.3437195715676728E-2</v>
      </c>
      <c r="R50" s="34">
        <f>SUM(AH27/$AH$31)</f>
        <v>8.4519533501840272E-2</v>
      </c>
      <c r="S50" s="34">
        <f>SUM(AJ27/$AJ$31)</f>
        <v>8.0505230926256693E-2</v>
      </c>
      <c r="T50" s="34">
        <f>SUM(AL27/$AL$31)</f>
        <v>9.3396843186700287E-2</v>
      </c>
      <c r="U50" s="34">
        <f>SUM(AN27/$AN$31)</f>
        <v>0.10562113300276449</v>
      </c>
      <c r="BB50" s="55"/>
      <c r="BC50" s="69"/>
      <c r="BD50" s="69"/>
      <c r="BE50" s="69"/>
      <c r="BF50" s="69"/>
      <c r="BG50" s="69"/>
      <c r="BH50" s="37"/>
      <c r="BI50" s="37"/>
      <c r="BJ50" s="37"/>
      <c r="BK50" s="37"/>
      <c r="BL50" s="37"/>
      <c r="BM50" s="37"/>
    </row>
    <row r="51" spans="1:65" x14ac:dyDescent="0.2">
      <c r="A51" s="6" t="s">
        <v>1</v>
      </c>
      <c r="B51" s="34">
        <f>SUM(B29/$B$31)</f>
        <v>3.9059777615864669E-2</v>
      </c>
      <c r="C51" s="34">
        <f>SUM(D29/$D$31)</f>
        <v>4.6415363213788891E-2</v>
      </c>
      <c r="D51" s="34">
        <f>SUM(F29/$F$31)</f>
        <v>4.599355464472326E-2</v>
      </c>
      <c r="E51" s="34">
        <f>SUM(H29/$H$31)</f>
        <v>4.1987309302011611E-2</v>
      </c>
      <c r="F51" s="34">
        <f>SUM(J29/$J$31)</f>
        <v>3.1001023033760115E-2</v>
      </c>
      <c r="G51" s="34">
        <f>SUM(L29/$L$31)</f>
        <v>4.2607903131306558E-2</v>
      </c>
      <c r="H51" s="34">
        <f>SUM(N29/$N$31)</f>
        <v>5.6341018129325349E-2</v>
      </c>
      <c r="I51" s="34">
        <f>SUM(P29/$P$31)</f>
        <v>4.7171281625019483E-2</v>
      </c>
      <c r="J51" s="34">
        <f>SUM(R29/$R$31)</f>
        <v>5.7179881752652463E-2</v>
      </c>
      <c r="K51" s="34">
        <f>SUM(T29/$T$31)</f>
        <v>6.6492829204693613E-2</v>
      </c>
      <c r="L51" s="34">
        <f>SUM(V29/$V$31)</f>
        <v>5.1465332380271622E-2</v>
      </c>
      <c r="M51" s="34">
        <f>SUM(X29/$X$31)</f>
        <v>4.0098428499524635E-2</v>
      </c>
      <c r="N51" s="34">
        <f>SUM(Z29/$Z$31)</f>
        <v>3.3140712204277174E-2</v>
      </c>
      <c r="O51" s="34">
        <f>SUM(AB29/$AB$31)</f>
        <v>6.6332856461611828E-2</v>
      </c>
      <c r="P51" s="34">
        <f>SUM(AD29/$AD$31)</f>
        <v>3.4961940166401133E-2</v>
      </c>
      <c r="Q51" s="34">
        <f>SUM(AF29/$AF$31)</f>
        <v>5.9104186952288217E-2</v>
      </c>
      <c r="R51" s="34">
        <f>SUM(AH29/$AH$31)</f>
        <v>3.8534876502150678E-2</v>
      </c>
      <c r="S51" s="34">
        <f>SUM(AJ29/$AJ$31)</f>
        <v>2.9003997618440077E-2</v>
      </c>
      <c r="T51" s="34">
        <f>SUM(AL29/$AL$31)</f>
        <v>3.4276641449519009E-2</v>
      </c>
      <c r="U51" s="34">
        <f>SUM(AN29/$AN$31)</f>
        <v>3.4051516082320418E-2</v>
      </c>
      <c r="BB51" s="37"/>
    </row>
    <row r="52" spans="1:65" x14ac:dyDescent="0.2">
      <c r="A52" s="2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</row>
    <row r="53" spans="1:65" x14ac:dyDescent="0.2">
      <c r="A53" s="36"/>
      <c r="B53" s="34">
        <f t="shared" ref="B53:R53" si="14">SUM(B42,B39,B40,B36)</f>
        <v>0.45227611112871041</v>
      </c>
      <c r="C53" s="34">
        <f t="shared" si="14"/>
        <v>0.49621687646320356</v>
      </c>
      <c r="D53" s="34">
        <f t="shared" si="14"/>
        <v>0.47389005350270647</v>
      </c>
      <c r="E53" s="34">
        <f t="shared" si="14"/>
        <v>0.43246253543944913</v>
      </c>
      <c r="F53" s="34">
        <f t="shared" si="14"/>
        <v>0.44904981864401528</v>
      </c>
      <c r="G53" s="34">
        <f t="shared" si="14"/>
        <v>0.46315344053121538</v>
      </c>
      <c r="H53" s="34">
        <f t="shared" si="14"/>
        <v>0.43552838279624673</v>
      </c>
      <c r="I53" s="34">
        <f t="shared" si="14"/>
        <v>0.47119330874331133</v>
      </c>
      <c r="J53" s="34">
        <f t="shared" si="14"/>
        <v>0.38090224345994972</v>
      </c>
      <c r="K53" s="34">
        <f t="shared" si="14"/>
        <v>0.37399888247345869</v>
      </c>
      <c r="L53" s="34">
        <f t="shared" si="14"/>
        <v>0.37893137955682632</v>
      </c>
      <c r="M53" s="34">
        <f t="shared" si="14"/>
        <v>0.51093339298696949</v>
      </c>
      <c r="N53" s="34">
        <f t="shared" si="14"/>
        <v>0.50333382723366427</v>
      </c>
      <c r="O53" s="34">
        <f t="shared" si="14"/>
        <v>0.39742489270386261</v>
      </c>
      <c r="P53" s="34">
        <f t="shared" si="14"/>
        <v>0.51199327314568954</v>
      </c>
      <c r="Q53" s="34">
        <f t="shared" si="14"/>
        <v>0.56056475170399223</v>
      </c>
      <c r="R53" s="34">
        <f t="shared" si="14"/>
        <v>0.51394616646711899</v>
      </c>
      <c r="S53" s="34">
        <f>SUM(S42,S39,S40,S36)</f>
        <v>0.52122140001701112</v>
      </c>
      <c r="T53" s="34">
        <f>SUM(T42,T39,T40,T36)</f>
        <v>0.48500980666853455</v>
      </c>
      <c r="U53" s="34">
        <f>SUM(U42,U39,U40,U36)</f>
        <v>0.60893413488963977</v>
      </c>
      <c r="V53" s="34"/>
      <c r="W53" s="34"/>
      <c r="X53" s="34"/>
      <c r="Y53" s="34"/>
      <c r="Z53" s="34"/>
      <c r="AA53" s="34"/>
      <c r="AB53" s="34"/>
      <c r="AC53" s="34"/>
      <c r="AD53" s="34"/>
    </row>
    <row r="55" spans="1:65" x14ac:dyDescent="0.2">
      <c r="B55">
        <v>32000</v>
      </c>
      <c r="C55">
        <v>32000</v>
      </c>
      <c r="D55">
        <v>32000</v>
      </c>
      <c r="E55">
        <v>32000</v>
      </c>
      <c r="F55">
        <v>32000</v>
      </c>
      <c r="G55">
        <v>32000</v>
      </c>
      <c r="H55">
        <v>32000</v>
      </c>
      <c r="I55">
        <v>32000</v>
      </c>
      <c r="J55">
        <v>32000</v>
      </c>
      <c r="K55">
        <v>32000</v>
      </c>
      <c r="L55">
        <v>32000</v>
      </c>
      <c r="M55">
        <v>32000</v>
      </c>
      <c r="N55">
        <v>32000</v>
      </c>
      <c r="O55">
        <v>32000</v>
      </c>
      <c r="P55">
        <v>32000</v>
      </c>
      <c r="Q55">
        <v>32000</v>
      </c>
      <c r="R55">
        <v>32000</v>
      </c>
      <c r="S55">
        <v>32000</v>
      </c>
      <c r="T55">
        <v>32000</v>
      </c>
      <c r="U55">
        <v>32000</v>
      </c>
    </row>
    <row r="56" spans="1:65" x14ac:dyDescent="0.2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65" x14ac:dyDescent="0.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9" spans="1:65" x14ac:dyDescent="0.2">
      <c r="A59" s="1" t="s">
        <v>42</v>
      </c>
    </row>
    <row r="60" spans="1:65" x14ac:dyDescent="0.2">
      <c r="A60" s="1" t="s">
        <v>22</v>
      </c>
    </row>
    <row r="61" spans="1:65" x14ac:dyDescent="0.2">
      <c r="A61" s="1" t="s">
        <v>18</v>
      </c>
    </row>
    <row r="88" spans="1:29" x14ac:dyDescent="0.2">
      <c r="A88" s="39" t="s">
        <v>25</v>
      </c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</row>
    <row r="89" spans="1:29" x14ac:dyDescent="0.2">
      <c r="A89" s="40" t="s">
        <v>26</v>
      </c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</row>
    <row r="90" spans="1:29" x14ac:dyDescent="0.2">
      <c r="A90" s="40" t="s">
        <v>27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</row>
  </sheetData>
  <mergeCells count="40">
    <mergeCell ref="AN1:AO1"/>
    <mergeCell ref="AO2:AO3"/>
    <mergeCell ref="AL1:AM1"/>
    <mergeCell ref="AM2:AM3"/>
    <mergeCell ref="R1:S1"/>
    <mergeCell ref="S2:S3"/>
    <mergeCell ref="AF1:AG1"/>
    <mergeCell ref="AG2:AG3"/>
    <mergeCell ref="AB1:AC1"/>
    <mergeCell ref="Y2:Y3"/>
    <mergeCell ref="AA2:AA3"/>
    <mergeCell ref="AC2:AC3"/>
    <mergeCell ref="AD1:AE1"/>
    <mergeCell ref="AE2:AE3"/>
    <mergeCell ref="X1:Y1"/>
    <mergeCell ref="Z1:AA1"/>
    <mergeCell ref="B1:C1"/>
    <mergeCell ref="C2:C3"/>
    <mergeCell ref="E2:E3"/>
    <mergeCell ref="G2:G3"/>
    <mergeCell ref="I2:I3"/>
    <mergeCell ref="H1:I1"/>
    <mergeCell ref="F1:G1"/>
    <mergeCell ref="D1:E1"/>
    <mergeCell ref="AH1:AI1"/>
    <mergeCell ref="AJ1:AK1"/>
    <mergeCell ref="AI2:AI3"/>
    <mergeCell ref="AK2:AK3"/>
    <mergeCell ref="K2:K3"/>
    <mergeCell ref="M2:M3"/>
    <mergeCell ref="L1:M1"/>
    <mergeCell ref="J1:K1"/>
    <mergeCell ref="N1:O1"/>
    <mergeCell ref="O2:O3"/>
    <mergeCell ref="P1:Q1"/>
    <mergeCell ref="Q2:Q3"/>
    <mergeCell ref="V1:W1"/>
    <mergeCell ref="W2:W3"/>
    <mergeCell ref="T1:U1"/>
    <mergeCell ref="U2:U3"/>
  </mergeCells>
  <phoneticPr fontId="0" type="noConversion"/>
  <pageMargins left="0.1" right="0.25" top="0.3" bottom="0.64" header="0.17" footer="0.46"/>
  <pageSetup paperSize="17" scale="47" orientation="landscape" horizontalDpi="200" verticalDpi="200" r:id="rId1"/>
  <headerFooter scaleWithDoc="0" alignWithMargins="0">
    <oddHeader xml:space="preserve">&amp;C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Construction</vt:lpstr>
      <vt:lpstr>Construction!Print_Area</vt:lpstr>
    </vt:vector>
  </TitlesOfParts>
  <Company>cog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 staff</dc:creator>
  <cp:lastModifiedBy>Gregory Goodwin</cp:lastModifiedBy>
  <cp:lastPrinted>2019-09-03T19:57:34Z</cp:lastPrinted>
  <dcterms:created xsi:type="dcterms:W3CDTF">1999-06-08T14:53:20Z</dcterms:created>
  <dcterms:modified xsi:type="dcterms:W3CDTF">2020-05-12T12:32:39Z</dcterms:modified>
</cp:coreProperties>
</file>