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/>
  <mc:AlternateContent xmlns:mc="http://schemas.openxmlformats.org/markup-compatibility/2006">
    <mc:Choice Requires="x15">
      <x15ac:absPath xmlns:x15ac="http://schemas.microsoft.com/office/spreadsheetml/2010/11/ac" url="H:\DCPS\Programs &amp; Projects\Residential Construction\"/>
    </mc:Choice>
  </mc:AlternateContent>
  <xr:revisionPtr revIDLastSave="0" documentId="10_ncr:100000_{D2E37983-E931-41AB-8EB0-ABE477726493}" xr6:coauthVersionLast="31" xr6:coauthVersionMax="31" xr10:uidLastSave="{00000000-0000-0000-0000-000000000000}"/>
  <bookViews>
    <workbookView xWindow="0" yWindow="0" windowWidth="19200" windowHeight="10845" xr2:uid="{00000000-000D-0000-FFFF-FFFF00000000}"/>
  </bookViews>
  <sheets>
    <sheet name="Construction" sheetId="1" r:id="rId1"/>
  </sheets>
  <definedNames>
    <definedName name="_xlnm.Print_Area" localSheetId="0">Construction!$A$1:$AY$23</definedName>
  </definedNames>
  <calcPr calcId="179017"/>
</workbook>
</file>

<file path=xl/calcChain.xml><?xml version="1.0" encoding="utf-8"?>
<calcChain xmlns="http://schemas.openxmlformats.org/spreadsheetml/2006/main">
  <c r="B16" i="1" l="1"/>
  <c r="C16" i="1"/>
  <c r="D16" i="1"/>
  <c r="E16" i="1"/>
  <c r="F16" i="1"/>
  <c r="G16" i="1"/>
  <c r="H16" i="1"/>
  <c r="I16" i="1"/>
  <c r="J16" i="1"/>
  <c r="K16" i="1"/>
  <c r="L16" i="1"/>
  <c r="M16" i="1"/>
  <c r="N16" i="1"/>
  <c r="P16" i="1"/>
  <c r="R16" i="1"/>
  <c r="T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R10" i="1"/>
  <c r="T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7" i="1" l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B22" i="1"/>
  <c r="C22" i="1"/>
  <c r="D22" i="1"/>
  <c r="E22" i="1"/>
  <c r="F22" i="1"/>
  <c r="F23" i="1" s="1"/>
  <c r="N38" i="1" s="1"/>
  <c r="G22" i="1"/>
  <c r="G23" i="1" s="1"/>
  <c r="H22" i="1"/>
  <c r="I22" i="1"/>
  <c r="I23" i="1" s="1"/>
  <c r="J22" i="1"/>
  <c r="K22" i="1"/>
  <c r="L22" i="1"/>
  <c r="M22" i="1"/>
  <c r="N22" i="1"/>
  <c r="O22" i="1"/>
  <c r="P22" i="1"/>
  <c r="Q22" i="1"/>
  <c r="Q23" i="1" s="1"/>
  <c r="R22" i="1"/>
  <c r="S22" i="1"/>
  <c r="T22" i="1"/>
  <c r="T23" i="1" s="1"/>
  <c r="U38" i="1" s="1"/>
  <c r="U22" i="1"/>
  <c r="E23" i="1"/>
  <c r="N33" i="1" l="1"/>
  <c r="U33" i="1"/>
  <c r="H23" i="1"/>
  <c r="N28" i="1"/>
  <c r="N36" i="1"/>
  <c r="N32" i="1"/>
  <c r="N41" i="1"/>
  <c r="U28" i="1"/>
  <c r="U36" i="1"/>
  <c r="U32" i="1"/>
  <c r="U41" i="1"/>
  <c r="N30" i="1"/>
  <c r="N35" i="1"/>
  <c r="N37" i="1"/>
  <c r="N40" i="1"/>
  <c r="U30" i="1"/>
  <c r="U35" i="1"/>
  <c r="U37" i="1"/>
  <c r="U40" i="1"/>
  <c r="N29" i="1"/>
  <c r="N34" i="1"/>
  <c r="N43" i="1"/>
  <c r="N39" i="1"/>
  <c r="U29" i="1"/>
  <c r="U34" i="1"/>
  <c r="U43" i="1"/>
  <c r="U39" i="1"/>
  <c r="N31" i="1"/>
  <c r="N42" i="1"/>
  <c r="U31" i="1"/>
  <c r="U42" i="1"/>
  <c r="U23" i="1"/>
  <c r="S23" i="1"/>
  <c r="R23" i="1"/>
  <c r="O23" i="1"/>
  <c r="P23" i="1"/>
  <c r="N23" i="1"/>
  <c r="M23" i="1"/>
  <c r="L23" i="1"/>
  <c r="K23" i="1"/>
  <c r="J23" i="1"/>
  <c r="D23" i="1"/>
  <c r="M33" i="1" s="1"/>
  <c r="C23" i="1"/>
  <c r="B23" i="1"/>
  <c r="L33" i="1" s="1"/>
  <c r="O38" i="1" l="1"/>
  <c r="O42" i="1"/>
  <c r="O32" i="1"/>
  <c r="O31" i="1"/>
  <c r="O39" i="1"/>
  <c r="O43" i="1"/>
  <c r="O29" i="1"/>
  <c r="O40" i="1"/>
  <c r="O37" i="1"/>
  <c r="O34" i="1"/>
  <c r="O30" i="1"/>
  <c r="O41" i="1"/>
  <c r="O36" i="1"/>
  <c r="O35" i="1"/>
  <c r="O28" i="1"/>
  <c r="M38" i="1"/>
  <c r="M42" i="1"/>
  <c r="M31" i="1"/>
  <c r="M39" i="1"/>
  <c r="M43" i="1"/>
  <c r="M34" i="1"/>
  <c r="M29" i="1"/>
  <c r="M40" i="1"/>
  <c r="M37" i="1"/>
  <c r="M35" i="1"/>
  <c r="M30" i="1"/>
  <c r="M41" i="1"/>
  <c r="M32" i="1"/>
  <c r="M36" i="1"/>
  <c r="M28" i="1"/>
  <c r="T43" i="1"/>
  <c r="T41" i="1"/>
  <c r="T35" i="1"/>
  <c r="T31" i="1"/>
  <c r="T38" i="1"/>
  <c r="T42" i="1"/>
  <c r="T32" i="1"/>
  <c r="T29" i="1"/>
  <c r="T39" i="1"/>
  <c r="T37" i="1"/>
  <c r="T30" i="1"/>
  <c r="T40" i="1"/>
  <c r="T36" i="1"/>
  <c r="T34" i="1"/>
  <c r="T28" i="1"/>
  <c r="T33" i="1"/>
  <c r="P38" i="1"/>
  <c r="P42" i="1"/>
  <c r="P31" i="1"/>
  <c r="P39" i="1"/>
  <c r="P43" i="1"/>
  <c r="P34" i="1"/>
  <c r="P29" i="1"/>
  <c r="P40" i="1"/>
  <c r="P37" i="1"/>
  <c r="P35" i="1"/>
  <c r="P30" i="1"/>
  <c r="P41" i="1"/>
  <c r="P32" i="1"/>
  <c r="P36" i="1"/>
  <c r="P28" i="1"/>
  <c r="C25" i="1"/>
  <c r="C26" i="1" s="1"/>
  <c r="R38" i="1"/>
  <c r="R42" i="1"/>
  <c r="R31" i="1"/>
  <c r="R39" i="1"/>
  <c r="R43" i="1"/>
  <c r="R34" i="1"/>
  <c r="R29" i="1"/>
  <c r="R40" i="1"/>
  <c r="R37" i="1"/>
  <c r="R35" i="1"/>
  <c r="R30" i="1"/>
  <c r="R41" i="1"/>
  <c r="R32" i="1"/>
  <c r="R36" i="1"/>
  <c r="R28" i="1"/>
  <c r="P33" i="1"/>
  <c r="L38" i="1"/>
  <c r="L42" i="1"/>
  <c r="L31" i="1"/>
  <c r="L39" i="1"/>
  <c r="L43" i="1"/>
  <c r="L34" i="1"/>
  <c r="L29" i="1"/>
  <c r="L40" i="1"/>
  <c r="L37" i="1"/>
  <c r="L35" i="1"/>
  <c r="L30" i="1"/>
  <c r="L41" i="1"/>
  <c r="L32" i="1"/>
  <c r="L36" i="1"/>
  <c r="L28" i="1"/>
  <c r="S38" i="1"/>
  <c r="S42" i="1"/>
  <c r="S33" i="1"/>
  <c r="S31" i="1"/>
  <c r="S39" i="1"/>
  <c r="S43" i="1"/>
  <c r="S34" i="1"/>
  <c r="S29" i="1"/>
  <c r="S40" i="1"/>
  <c r="S37" i="1"/>
  <c r="S35" i="1"/>
  <c r="S30" i="1"/>
  <c r="S41" i="1"/>
  <c r="S32" i="1"/>
  <c r="S36" i="1"/>
  <c r="S28" i="1"/>
  <c r="R33" i="1"/>
  <c r="O33" i="1"/>
  <c r="BE22" i="1" l="1"/>
  <c r="BD22" i="1"/>
  <c r="BC22" i="1"/>
  <c r="BB22" i="1"/>
  <c r="BE14" i="1"/>
  <c r="BD14" i="1"/>
  <c r="BC14" i="1"/>
  <c r="BB14" i="1"/>
  <c r="BE7" i="1"/>
  <c r="BD7" i="1"/>
  <c r="BD23" i="1" s="1"/>
  <c r="BC7" i="1"/>
  <c r="BB7" i="1"/>
  <c r="AM38" i="1" l="1"/>
  <c r="AM33" i="1"/>
  <c r="AM39" i="1"/>
  <c r="AM41" i="1"/>
  <c r="AM43" i="1"/>
  <c r="AM32" i="1"/>
  <c r="AM35" i="1"/>
  <c r="AM30" i="1"/>
  <c r="AM40" i="1"/>
  <c r="AM36" i="1"/>
  <c r="AM37" i="1"/>
  <c r="AM42" i="1"/>
  <c r="AM34" i="1"/>
  <c r="AM31" i="1"/>
  <c r="AM29" i="1"/>
  <c r="AM28" i="1"/>
  <c r="BC23" i="1"/>
  <c r="BE23" i="1"/>
  <c r="BB23" i="1"/>
  <c r="BA22" i="1"/>
  <c r="AZ22" i="1"/>
  <c r="BA14" i="1"/>
  <c r="AZ14" i="1"/>
  <c r="BA7" i="1"/>
  <c r="AZ7" i="1"/>
  <c r="AM45" i="1" l="1"/>
  <c r="AL33" i="1"/>
  <c r="AL38" i="1"/>
  <c r="AL31" i="1"/>
  <c r="AL37" i="1"/>
  <c r="AL40" i="1"/>
  <c r="AL42" i="1"/>
  <c r="AL34" i="1"/>
  <c r="AL36" i="1"/>
  <c r="AL29" i="1"/>
  <c r="AL41" i="1"/>
  <c r="AL35" i="1"/>
  <c r="AL43" i="1"/>
  <c r="AL32" i="1"/>
  <c r="AL30" i="1"/>
  <c r="AL39" i="1"/>
  <c r="AL28" i="1"/>
  <c r="BA23" i="1"/>
  <c r="AZ23" i="1"/>
  <c r="AP22" i="1"/>
  <c r="AQ22" i="1"/>
  <c r="AR22" i="1"/>
  <c r="AS22" i="1"/>
  <c r="AT22" i="1"/>
  <c r="AU22" i="1"/>
  <c r="AV22" i="1"/>
  <c r="AW22" i="1"/>
  <c r="AX22" i="1"/>
  <c r="AY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V22" i="1"/>
  <c r="AY14" i="1"/>
  <c r="AX14" i="1"/>
  <c r="AY7" i="1"/>
  <c r="AX7" i="1"/>
  <c r="AL45" i="1" l="1"/>
  <c r="AK33" i="1"/>
  <c r="AK38" i="1"/>
  <c r="AK40" i="1"/>
  <c r="AK42" i="1"/>
  <c r="AK34" i="1"/>
  <c r="AK36" i="1"/>
  <c r="AK29" i="1"/>
  <c r="AK41" i="1"/>
  <c r="AK32" i="1"/>
  <c r="AK31" i="1"/>
  <c r="AK39" i="1"/>
  <c r="AK43" i="1"/>
  <c r="AK35" i="1"/>
  <c r="AK30" i="1"/>
  <c r="AK37" i="1"/>
  <c r="AK28" i="1"/>
  <c r="AX23" i="1"/>
  <c r="AY23" i="1"/>
  <c r="V14" i="1"/>
  <c r="W14" i="1"/>
  <c r="X14" i="1"/>
  <c r="Y14" i="1"/>
  <c r="Z14" i="1"/>
  <c r="AA14" i="1"/>
  <c r="AB14" i="1"/>
  <c r="AC14" i="1"/>
  <c r="AD14" i="1"/>
  <c r="AE14" i="1"/>
  <c r="AF14" i="1"/>
  <c r="AG14" i="1"/>
  <c r="V7" i="1"/>
  <c r="W7" i="1"/>
  <c r="X7" i="1"/>
  <c r="X23" i="1" s="1"/>
  <c r="Y7" i="1"/>
  <c r="Z7" i="1"/>
  <c r="AA7" i="1"/>
  <c r="AB7" i="1"/>
  <c r="AC7" i="1"/>
  <c r="AD7" i="1"/>
  <c r="AE7" i="1"/>
  <c r="AE23" i="1" s="1"/>
  <c r="AF7" i="1"/>
  <c r="AG7" i="1"/>
  <c r="AR14" i="1"/>
  <c r="AS14" i="1"/>
  <c r="AT14" i="1"/>
  <c r="AU14" i="1"/>
  <c r="AV14" i="1"/>
  <c r="AW14" i="1"/>
  <c r="AR7" i="1"/>
  <c r="AS7" i="1"/>
  <c r="AT7" i="1"/>
  <c r="AU7" i="1"/>
  <c r="AV7" i="1"/>
  <c r="AW7" i="1"/>
  <c r="AI7" i="1"/>
  <c r="AI14" i="1"/>
  <c r="AJ7" i="1"/>
  <c r="AJ14" i="1"/>
  <c r="AK7" i="1"/>
  <c r="AK14" i="1"/>
  <c r="AL7" i="1"/>
  <c r="AL14" i="1"/>
  <c r="AM7" i="1"/>
  <c r="AM14" i="1"/>
  <c r="AN7" i="1"/>
  <c r="AN14" i="1"/>
  <c r="AO7" i="1"/>
  <c r="AO14" i="1"/>
  <c r="AP7" i="1"/>
  <c r="AP14" i="1"/>
  <c r="AQ7" i="1"/>
  <c r="AQ14" i="1"/>
  <c r="AH7" i="1"/>
  <c r="AH14" i="1"/>
  <c r="W38" i="1" l="1"/>
  <c r="W33" i="1"/>
  <c r="W39" i="1"/>
  <c r="W41" i="1"/>
  <c r="W43" i="1"/>
  <c r="W32" i="1"/>
  <c r="W35" i="1"/>
  <c r="W30" i="1"/>
  <c r="W36" i="1"/>
  <c r="W37" i="1"/>
  <c r="W40" i="1"/>
  <c r="W42" i="1"/>
  <c r="W34" i="1"/>
  <c r="W31" i="1"/>
  <c r="W29" i="1"/>
  <c r="AJ38" i="1"/>
  <c r="AJ33" i="1"/>
  <c r="AJ37" i="1"/>
  <c r="AJ39" i="1"/>
  <c r="AJ41" i="1"/>
  <c r="AJ43" i="1"/>
  <c r="AJ32" i="1"/>
  <c r="AJ35" i="1"/>
  <c r="AJ30" i="1"/>
  <c r="AJ31" i="1"/>
  <c r="AJ42" i="1"/>
  <c r="AJ29" i="1"/>
  <c r="AJ40" i="1"/>
  <c r="AJ34" i="1"/>
  <c r="AJ36" i="1"/>
  <c r="AK45" i="1"/>
  <c r="W28" i="1"/>
  <c r="AJ28" i="1"/>
  <c r="Y23" i="1"/>
  <c r="AB23" i="1"/>
  <c r="AF23" i="1"/>
  <c r="AG23" i="1"/>
  <c r="AT23" i="1"/>
  <c r="AC23" i="1"/>
  <c r="V23" i="1"/>
  <c r="AU23" i="1"/>
  <c r="AQ23" i="1"/>
  <c r="AK23" i="1"/>
  <c r="AH23" i="1"/>
  <c r="AP23" i="1"/>
  <c r="AN23" i="1"/>
  <c r="AL23" i="1"/>
  <c r="AJ23" i="1"/>
  <c r="AV23" i="1"/>
  <c r="AR23" i="1"/>
  <c r="AM23" i="1"/>
  <c r="AO23" i="1"/>
  <c r="AI23" i="1"/>
  <c r="AA23" i="1"/>
  <c r="W23" i="1"/>
  <c r="AD23" i="1"/>
  <c r="Z23" i="1"/>
  <c r="AW23" i="1"/>
  <c r="AS23" i="1"/>
  <c r="Z33" i="1" l="1"/>
  <c r="Z38" i="1"/>
  <c r="Z31" i="1"/>
  <c r="Z40" i="1"/>
  <c r="Z42" i="1"/>
  <c r="Z34" i="1"/>
  <c r="Z36" i="1"/>
  <c r="Z29" i="1"/>
  <c r="Z37" i="1"/>
  <c r="Z39" i="1"/>
  <c r="Z35" i="1"/>
  <c r="Z30" i="1"/>
  <c r="Z41" i="1"/>
  <c r="Z43" i="1"/>
  <c r="Z32" i="1"/>
  <c r="AB38" i="1"/>
  <c r="AB33" i="1"/>
  <c r="AB37" i="1"/>
  <c r="AB39" i="1"/>
  <c r="AB41" i="1"/>
  <c r="AB43" i="1"/>
  <c r="AB32" i="1"/>
  <c r="AB35" i="1"/>
  <c r="AB30" i="1"/>
  <c r="AB31" i="1"/>
  <c r="AB34" i="1"/>
  <c r="AB29" i="1"/>
  <c r="AB40" i="1"/>
  <c r="AB36" i="1"/>
  <c r="AB42" i="1"/>
  <c r="AD38" i="1"/>
  <c r="AD33" i="1"/>
  <c r="AD31" i="1"/>
  <c r="AD37" i="1"/>
  <c r="AD40" i="1"/>
  <c r="AD42" i="1"/>
  <c r="AD34" i="1"/>
  <c r="AD36" i="1"/>
  <c r="AD29" i="1"/>
  <c r="AD32" i="1"/>
  <c r="AD30" i="1"/>
  <c r="AD39" i="1"/>
  <c r="AD35" i="1"/>
  <c r="AD41" i="1"/>
  <c r="AD43" i="1"/>
  <c r="AC33" i="1"/>
  <c r="AC38" i="1"/>
  <c r="AC40" i="1"/>
  <c r="AC42" i="1"/>
  <c r="AC34" i="1"/>
  <c r="AC36" i="1"/>
  <c r="AC29" i="1"/>
  <c r="AC39" i="1"/>
  <c r="AC41" i="1"/>
  <c r="AC32" i="1"/>
  <c r="AC31" i="1"/>
  <c r="AC43" i="1"/>
  <c r="AC35" i="1"/>
  <c r="AC37" i="1"/>
  <c r="AC30" i="1"/>
  <c r="AA38" i="1"/>
  <c r="AA33" i="1"/>
  <c r="AA39" i="1"/>
  <c r="AA41" i="1"/>
  <c r="AA43" i="1"/>
  <c r="AA32" i="1"/>
  <c r="AA35" i="1"/>
  <c r="AA30" i="1"/>
  <c r="AA42" i="1"/>
  <c r="AA34" i="1"/>
  <c r="AA37" i="1"/>
  <c r="AA40" i="1"/>
  <c r="AA36" i="1"/>
  <c r="AA31" i="1"/>
  <c r="AA29" i="1"/>
  <c r="Y33" i="1"/>
  <c r="Y38" i="1"/>
  <c r="Y40" i="1"/>
  <c r="Y42" i="1"/>
  <c r="Y34" i="1"/>
  <c r="Y36" i="1"/>
  <c r="Y29" i="1"/>
  <c r="Y43" i="1"/>
  <c r="Y35" i="1"/>
  <c r="Y31" i="1"/>
  <c r="Y39" i="1"/>
  <c r="Y41" i="1"/>
  <c r="Y32" i="1"/>
  <c r="Y37" i="1"/>
  <c r="Y30" i="1"/>
  <c r="AG33" i="1"/>
  <c r="AG38" i="1"/>
  <c r="AG40" i="1"/>
  <c r="AG42" i="1"/>
  <c r="AG34" i="1"/>
  <c r="AG36" i="1"/>
  <c r="AG29" i="1"/>
  <c r="AG43" i="1"/>
  <c r="AG35" i="1"/>
  <c r="AG31" i="1"/>
  <c r="AG39" i="1"/>
  <c r="AG41" i="1"/>
  <c r="AG32" i="1"/>
  <c r="AG37" i="1"/>
  <c r="AG30" i="1"/>
  <c r="AF38" i="1"/>
  <c r="AE38" i="1"/>
  <c r="AE33" i="1"/>
  <c r="AE39" i="1"/>
  <c r="AE41" i="1"/>
  <c r="AE43" i="1"/>
  <c r="AE32" i="1"/>
  <c r="AE35" i="1"/>
  <c r="AE30" i="1"/>
  <c r="AE36" i="1"/>
  <c r="AE37" i="1"/>
  <c r="AE40" i="1"/>
  <c r="AE42" i="1"/>
  <c r="AE34" i="1"/>
  <c r="AE29" i="1"/>
  <c r="AE31" i="1"/>
  <c r="AH33" i="1"/>
  <c r="AH38" i="1"/>
  <c r="AH31" i="1"/>
  <c r="AH40" i="1"/>
  <c r="AH42" i="1"/>
  <c r="AH34" i="1"/>
  <c r="AH36" i="1"/>
  <c r="AH29" i="1"/>
  <c r="AH37" i="1"/>
  <c r="AH43" i="1"/>
  <c r="AH30" i="1"/>
  <c r="AH35" i="1"/>
  <c r="AH32" i="1"/>
  <c r="AH39" i="1"/>
  <c r="AH41" i="1"/>
  <c r="Q38" i="1"/>
  <c r="Q42" i="1"/>
  <c r="Q31" i="1"/>
  <c r="V28" i="1"/>
  <c r="Q39" i="1"/>
  <c r="Q43" i="1"/>
  <c r="Q34" i="1"/>
  <c r="Q29" i="1"/>
  <c r="D25" i="1"/>
  <c r="D26" i="1" s="1"/>
  <c r="Q40" i="1"/>
  <c r="Q37" i="1"/>
  <c r="Q35" i="1"/>
  <c r="Q30" i="1"/>
  <c r="Q41" i="1"/>
  <c r="Q32" i="1"/>
  <c r="Q36" i="1"/>
  <c r="Q28" i="1"/>
  <c r="V33" i="1"/>
  <c r="Q33" i="1"/>
  <c r="V38" i="1"/>
  <c r="V31" i="1"/>
  <c r="V37" i="1"/>
  <c r="V40" i="1"/>
  <c r="V42" i="1"/>
  <c r="V34" i="1"/>
  <c r="V36" i="1"/>
  <c r="V29" i="1"/>
  <c r="V41" i="1"/>
  <c r="V32" i="1"/>
  <c r="V39" i="1"/>
  <c r="V43" i="1"/>
  <c r="V30" i="1"/>
  <c r="V35" i="1"/>
  <c r="X38" i="1"/>
  <c r="X33" i="1"/>
  <c r="X37" i="1"/>
  <c r="X31" i="1"/>
  <c r="X39" i="1"/>
  <c r="X41" i="1"/>
  <c r="X43" i="1"/>
  <c r="X32" i="1"/>
  <c r="X35" i="1"/>
  <c r="X30" i="1"/>
  <c r="X40" i="1"/>
  <c r="X36" i="1"/>
  <c r="X34" i="1"/>
  <c r="X42" i="1"/>
  <c r="X29" i="1"/>
  <c r="AI33" i="1"/>
  <c r="AI38" i="1"/>
  <c r="AI39" i="1"/>
  <c r="AI41" i="1"/>
  <c r="AI43" i="1"/>
  <c r="AI32" i="1"/>
  <c r="AI35" i="1"/>
  <c r="AI30" i="1"/>
  <c r="AI42" i="1"/>
  <c r="AI34" i="1"/>
  <c r="AI45" i="1" s="1"/>
  <c r="AI37" i="1"/>
  <c r="AI40" i="1"/>
  <c r="AI36" i="1"/>
  <c r="AI29" i="1"/>
  <c r="AI31" i="1"/>
  <c r="AF33" i="1"/>
  <c r="AF37" i="1"/>
  <c r="AF31" i="1"/>
  <c r="AF39" i="1"/>
  <c r="AF41" i="1"/>
  <c r="AF43" i="1"/>
  <c r="AF32" i="1"/>
  <c r="AF35" i="1"/>
  <c r="AF30" i="1"/>
  <c r="AF40" i="1"/>
  <c r="AF29" i="1"/>
  <c r="AF42" i="1"/>
  <c r="AF34" i="1"/>
  <c r="AF36" i="1"/>
  <c r="AJ45" i="1"/>
  <c r="W45" i="1"/>
  <c r="AD28" i="1"/>
  <c r="AG28" i="1"/>
  <c r="X28" i="1"/>
  <c r="AF28" i="1"/>
  <c r="Y28" i="1"/>
  <c r="AE28" i="1"/>
  <c r="AH28" i="1"/>
  <c r="AI28" i="1"/>
  <c r="Z28" i="1"/>
  <c r="AC28" i="1"/>
  <c r="AB28" i="1"/>
  <c r="AA28" i="1"/>
  <c r="AF45" i="1" l="1"/>
  <c r="AD45" i="1"/>
  <c r="V45" i="1"/>
  <c r="Y45" i="1"/>
  <c r="AH45" i="1"/>
  <c r="AE45" i="1"/>
  <c r="AG45" i="1"/>
  <c r="X45" i="1"/>
  <c r="AA45" i="1"/>
  <c r="AC45" i="1"/>
  <c r="AB45" i="1"/>
  <c r="Z45" i="1"/>
</calcChain>
</file>

<file path=xl/sharedStrings.xml><?xml version="1.0" encoding="utf-8"?>
<sst xmlns="http://schemas.openxmlformats.org/spreadsheetml/2006/main" count="105" uniqueCount="31">
  <si>
    <t>District of Columbia</t>
  </si>
  <si>
    <t>Charles County</t>
  </si>
  <si>
    <t>Arlington County</t>
  </si>
  <si>
    <t>City of Alexandria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</si>
  <si>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</si>
  <si>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</si>
  <si>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</si>
  <si>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</si>
  <si>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</si>
  <si>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</si>
  <si>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</si>
  <si>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Central Jurisdictions</t>
  </si>
  <si>
    <t>Outer Suburbs</t>
  </si>
  <si>
    <t>JURISDICTIONS</t>
  </si>
  <si>
    <t>Total</t>
  </si>
  <si>
    <t>Single Family</t>
  </si>
  <si>
    <t>n/a</t>
  </si>
  <si>
    <t>Inner Suburbs</t>
  </si>
  <si>
    <t>* Included in county total.</t>
  </si>
  <si>
    <t>Frederick County</t>
  </si>
  <si>
    <t>Montgomery County</t>
  </si>
  <si>
    <t>Prince George's County</t>
  </si>
  <si>
    <t>by County and Place Area."</t>
  </si>
  <si>
    <t xml:space="preserve">Source: U.S. Department of Commerce, Bureau of the Census, 2014 Annual Report, "Permit Authorized Construction in Permit-issuing Places </t>
  </si>
  <si>
    <t>COG Region</t>
  </si>
  <si>
    <t>Share of Region</t>
  </si>
  <si>
    <t>Single-Family House</t>
  </si>
  <si>
    <t> – The single-family statistics include fully detached, semidetached (semiattached, side-by-side), row houses, and townhouses. In the case of attached units, each must be separated from the adjacent unit by a ground-to-roof wall in order to be classified as a single-family structure. Also, these units must not share heating/air-conditioning systems or utilities.</t>
  </si>
  <si>
    <t>Units built one on top of another and those built side-by-side that do not have a ground-to-roof wall and/or have common facilities (i.e., attic, basement, heating plant, plumbing, etc.) are not included in the single-family statistics.</t>
  </si>
  <si>
    <t>Fairfax County and Cities</t>
  </si>
  <si>
    <t>Prince William County and Cities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</si>
</sst>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b/>
      <sz val="10"/>
      <color rgb="FF333333"/>
      <name val="Arial"/>
      <family val="2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3" fontId="2" fillId="0" borderId="3" xfId="0" applyNumberFormat="1" applyFont="1" applyBorder="1"/>
    <xf numFmtId="0" fontId="3" fillId="0" borderId="4" xfId="0" applyFont="1" applyBorder="1"/>
    <xf numFmtId="3" fontId="3" fillId="0" borderId="4" xfId="0" applyNumberFormat="1" applyFont="1" applyBorder="1"/>
    <xf numFmtId="0" fontId="2" fillId="0" borderId="2" xfId="0" applyFont="1" applyBorder="1"/>
    <xf numFmtId="3" fontId="2" fillId="0" borderId="2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3" fontId="3" fillId="0" borderId="0" xfId="0" applyNumberFormat="1" applyFont="1"/>
    <xf numFmtId="3" fontId="3" fillId="0" borderId="1" xfId="0" applyNumberFormat="1" applyFont="1" applyBorder="1"/>
    <xf numFmtId="3" fontId="2" fillId="0" borderId="5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3" fontId="2" fillId="0" borderId="7" xfId="0" applyNumberFormat="1" applyFont="1" applyBorder="1"/>
    <xf numFmtId="3" fontId="3" fillId="0" borderId="8" xfId="0" applyNumberFormat="1" applyFont="1" applyBorder="1"/>
    <xf numFmtId="3" fontId="3" fillId="0" borderId="6" xfId="0" applyNumberFormat="1" applyFont="1" applyBorder="1"/>
    <xf numFmtId="0" fontId="0" fillId="0" borderId="1" xfId="0" applyBorder="1"/>
    <xf numFmtId="0" fontId="3" fillId="0" borderId="1" xfId="0" applyFont="1" applyBorder="1"/>
    <xf numFmtId="0" fontId="3" fillId="0" borderId="8" xfId="0" applyFont="1" applyBorder="1" applyAlignment="1">
      <alignment horizontal="right"/>
    </xf>
    <xf numFmtId="0" fontId="2" fillId="0" borderId="3" xfId="0" applyFont="1" applyFill="1" applyBorder="1"/>
    <xf numFmtId="0" fontId="2" fillId="0" borderId="4" xfId="0" applyFont="1" applyFill="1" applyBorder="1"/>
    <xf numFmtId="3" fontId="2" fillId="0" borderId="9" xfId="0" applyNumberFormat="1" applyFont="1" applyBorder="1"/>
    <xf numFmtId="3" fontId="3" fillId="0" borderId="0" xfId="0" applyNumberFormat="1" applyFont="1" applyFill="1" applyBorder="1"/>
    <xf numFmtId="3" fontId="3" fillId="0" borderId="11" xfId="0" applyNumberFormat="1" applyFont="1" applyBorder="1"/>
    <xf numFmtId="3" fontId="2" fillId="0" borderId="10" xfId="0" applyNumberFormat="1" applyFont="1" applyBorder="1"/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3" fillId="0" borderId="0" xfId="0" applyNumberFormat="1" applyFont="1" applyBorder="1"/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 applyBorder="1"/>
    <xf numFmtId="9" fontId="0" fillId="0" borderId="0" xfId="0" applyNumberFormat="1"/>
    <xf numFmtId="0" fontId="2" fillId="0" borderId="0" xfId="0" applyFont="1" applyFill="1" applyBorder="1"/>
    <xf numFmtId="0" fontId="0" fillId="0" borderId="0" xfId="0" applyBorder="1"/>
    <xf numFmtId="1" fontId="2" fillId="0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3" fillId="0" borderId="0" xfId="0" applyFont="1" applyBorder="1"/>
    <xf numFmtId="0" fontId="2" fillId="0" borderId="12" xfId="0" applyFont="1" applyBorder="1" applyAlignment="1">
      <alignment horizontal="center" wrapText="1"/>
    </xf>
    <xf numFmtId="3" fontId="3" fillId="0" borderId="12" xfId="0" applyNumberFormat="1" applyFont="1" applyBorder="1"/>
    <xf numFmtId="3" fontId="2" fillId="0" borderId="0" xfId="0" applyNumberFormat="1" applyFont="1" applyFill="1" applyBorder="1"/>
    <xf numFmtId="0" fontId="2" fillId="0" borderId="3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0" fontId="0" fillId="0" borderId="13" xfId="0" applyBorder="1" applyAlignment="1">
      <alignment wrapText="1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" fontId="2" fillId="0" borderId="3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800"/>
              <a:t>Housing Units Authorized, 2000 - 2014</a:t>
            </a:r>
          </a:p>
        </c:rich>
      </c:tx>
      <c:layout>
        <c:manualLayout>
          <c:xMode val="edge"/>
          <c:yMode val="edge"/>
          <c:x val="0.33202383819669606"/>
          <c:y val="6.37622320825579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07142857142876"/>
          <c:y val="0.22274933063659547"/>
          <c:w val="0.83392857142857246"/>
          <c:h val="0.5829397376234305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(Construction!$V$1,Construction!$X$1,Construction!$Z$1,Construction!$AB$1,Construction!$AD$1,Construction!$AF$1,Construction!$AH$1,Construction!$AJ$1,Construction!$AL$1,Construction!$AN$1,Construction!$AP$1,Construction!$AR$1,Construction!$AT$1,Construction!$AV$1,Construction!$AX$1)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 formatCode="0">
                  <c:v>2014</c:v>
                </c:pt>
              </c:numCache>
            </c:numRef>
          </c:cat>
          <c:val>
            <c:numRef>
              <c:f>(Construction!$V$23,Construction!$X$23,Construction!$Z$23,Construction!$AB$23,Construction!$AD$23,Construction!$AF$23,Construction!$AH$23,Construction!$AJ$23,Construction!$AL$23,Construction!$AN$23,Construction!$AP$23,Construction!$AR$23,Construction!$AT$23,Construction!$AV$23,Construction!$AX$23)</c:f>
              <c:numCache>
                <c:formatCode>#,##0</c:formatCode>
                <c:ptCount val="15"/>
                <c:pt idx="0">
                  <c:v>31567</c:v>
                </c:pt>
                <c:pt idx="1">
                  <c:v>29473</c:v>
                </c:pt>
                <c:pt idx="2">
                  <c:v>31961</c:v>
                </c:pt>
                <c:pt idx="3">
                  <c:v>29628</c:v>
                </c:pt>
                <c:pt idx="4">
                  <c:v>32257</c:v>
                </c:pt>
                <c:pt idx="5">
                  <c:v>30722</c:v>
                </c:pt>
                <c:pt idx="6">
                  <c:v>23553</c:v>
                </c:pt>
                <c:pt idx="7">
                  <c:v>19249</c:v>
                </c:pt>
                <c:pt idx="8">
                  <c:v>12347</c:v>
                </c:pt>
                <c:pt idx="9">
                  <c:v>10738</c:v>
                </c:pt>
                <c:pt idx="10">
                  <c:v>11192</c:v>
                </c:pt>
                <c:pt idx="11">
                  <c:v>17881</c:v>
                </c:pt>
                <c:pt idx="12">
                  <c:v>20247</c:v>
                </c:pt>
                <c:pt idx="13">
                  <c:v>20970</c:v>
                </c:pt>
                <c:pt idx="14">
                  <c:v>22596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99-4D41-8C9C-1CFE2995FD18}"/>
            </c:ext>
          </c:extLst>
        </c:ser>
        <c:ser>
          <c:idx val="1"/>
          <c:order val="1"/>
          <c:tx>
            <c:v>Single Family</c:v>
          </c:tx>
          <c:marker>
            <c:symbol val="none"/>
          </c:marker>
          <c:cat>
            <c:numRef>
              <c:f>(Construction!$V$1,Construction!$X$1,Construction!$Z$1,Construction!$AB$1,Construction!$AD$1,Construction!$AF$1,Construction!$AH$1,Construction!$AJ$1,Construction!$AL$1,Construction!$AN$1,Construction!$AP$1,Construction!$AR$1,Construction!$AT$1,Construction!$AV$1,Construction!$AX$1)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 formatCode="0">
                  <c:v>2014</c:v>
                </c:pt>
              </c:numCache>
            </c:numRef>
          </c:cat>
          <c:val>
            <c:numRef>
              <c:f>(Construction!$W$23,Construction!$Y$23,Construction!$AA$23,Construction!$AC$23,Construction!$AE$23,Construction!$AG$23,Construction!$AI$23,Construction!$AK$23,Construction!$AM$23,Construction!$AO$23,Construction!$AQ$23,Construction!$AS$23,Construction!$AU$23,Construction!$AW$23,Construction!$AY$23)</c:f>
              <c:numCache>
                <c:formatCode>#,##0</c:formatCode>
                <c:ptCount val="15"/>
                <c:pt idx="0">
                  <c:v>24039</c:v>
                </c:pt>
                <c:pt idx="1">
                  <c:v>20730</c:v>
                </c:pt>
                <c:pt idx="2">
                  <c:v>21805</c:v>
                </c:pt>
                <c:pt idx="3">
                  <c:v>22125</c:v>
                </c:pt>
                <c:pt idx="4">
                  <c:v>21771</c:v>
                </c:pt>
                <c:pt idx="5">
                  <c:v>20205</c:v>
                </c:pt>
                <c:pt idx="6">
                  <c:v>14415</c:v>
                </c:pt>
                <c:pt idx="7">
                  <c:v>11728</c:v>
                </c:pt>
                <c:pt idx="8">
                  <c:v>7987</c:v>
                </c:pt>
                <c:pt idx="9">
                  <c:v>7524</c:v>
                </c:pt>
                <c:pt idx="10">
                  <c:v>7906</c:v>
                </c:pt>
                <c:pt idx="11">
                  <c:v>8170</c:v>
                </c:pt>
                <c:pt idx="12">
                  <c:v>9190</c:v>
                </c:pt>
                <c:pt idx="13">
                  <c:v>10649</c:v>
                </c:pt>
                <c:pt idx="14">
                  <c:v>10203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99-4D41-8C9C-1CFE2995FD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50688"/>
        <c:axId val="49283840"/>
      </c:lineChart>
      <c:catAx>
        <c:axId val="49250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2857142857142869"/>
              <c:y val="0.881518577950267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49283840"/>
        <c:crossesAt val="0"/>
        <c:auto val="1"/>
        <c:lblAlgn val="ctr"/>
        <c:lblOffset val="100"/>
        <c:noMultiLvlLbl val="0"/>
      </c:catAx>
      <c:valAx>
        <c:axId val="49283840"/>
        <c:scaling>
          <c:orientation val="minMax"/>
          <c:max val="4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Units Authorized</a:t>
                </a:r>
              </a:p>
            </c:rich>
          </c:tx>
          <c:layout>
            <c:manualLayout>
              <c:xMode val="edge"/>
              <c:yMode val="edge"/>
              <c:x val="3.2142857142857154E-2"/>
              <c:y val="0.289100023634486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250688"/>
        <c:crosses val="autoZero"/>
        <c:crossBetween val="between"/>
        <c:majorUnit val="5000"/>
        <c:minorUnit val="4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2112916473676081"/>
          <c:y val="0.54207620331891582"/>
          <c:w val="0.14828259996912152"/>
          <c:h val="0.12587403676591577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44" r="0.75000000000000044" t="1" header="0.5" footer="0.5"/>
    <c:pageSetup orientation="landscape" horizontalDpi="-3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percentStacked"/>
        <c:varyColors val="0"/>
        <c:ser>
          <c:idx val="0"/>
          <c:order val="0"/>
          <c:tx>
            <c:strRef>
              <c:f>Construction!$A$28</c:f>
              <c:strCache>
                <c:ptCount val="1"/>
                <c:pt idx="0">
                  <c:v>District of Columbia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Construction!$L$28:$AM$28</c:f>
              <c:numCache>
                <c:formatCode>0%</c:formatCode>
                <c:ptCount val="28"/>
                <c:pt idx="0">
                  <c:v>1.637156330634398E-2</c:v>
                </c:pt>
                <c:pt idx="1">
                  <c:v>2.0209989682587848E-2</c:v>
                </c:pt>
                <c:pt idx="2">
                  <c:v>5.9901978580504632E-3</c:v>
                </c:pt>
                <c:pt idx="3">
                  <c:v>1.2126047068209014E-2</c:v>
                </c:pt>
                <c:pt idx="4">
                  <c:v>8.0903031937434988E-3</c:v>
                </c:pt>
                <c:pt idx="5">
                  <c:v>1.1087528114803434E-3</c:v>
                </c:pt>
                <c:pt idx="6">
                  <c:v>0</c:v>
                </c:pt>
                <c:pt idx="7">
                  <c:v>6.0033618826542867E-4</c:v>
                </c:pt>
                <c:pt idx="8">
                  <c:v>1.3846302811219055E-2</c:v>
                </c:pt>
                <c:pt idx="9">
                  <c:v>2.1875600538082123E-2</c:v>
                </c:pt>
                <c:pt idx="10">
                  <c:v>2.553299331580448E-2</c:v>
                </c:pt>
                <c:pt idx="11">
                  <c:v>3.0400705730668748E-2</c:v>
                </c:pt>
                <c:pt idx="12">
                  <c:v>4.9779418666499799E-2</c:v>
                </c:pt>
                <c:pt idx="13">
                  <c:v>4.8163899014445795E-2</c:v>
                </c:pt>
                <c:pt idx="14">
                  <c:v>6.0017980593359582E-2</c:v>
                </c:pt>
                <c:pt idx="15">
                  <c:v>9.3092897597812641E-2</c:v>
                </c:pt>
                <c:pt idx="16">
                  <c:v>8.9372903664076769E-2</c:v>
                </c:pt>
                <c:pt idx="17">
                  <c:v>9.9225933814743622E-2</c:v>
                </c:pt>
                <c:pt idx="18">
                  <c:v>4.3411354985016602E-2</c:v>
                </c:pt>
                <c:pt idx="19">
                  <c:v>0.1048612404544608</c:v>
                </c:pt>
                <c:pt idx="20">
                  <c:v>6.6029306647605437E-2</c:v>
                </c:pt>
                <c:pt idx="21">
                  <c:v>0.2579274089816006</c:v>
                </c:pt>
                <c:pt idx="22">
                  <c:v>0.18881809650812467</c:v>
                </c:pt>
                <c:pt idx="23">
                  <c:v>0.15522174535050071</c:v>
                </c:pt>
                <c:pt idx="24">
                  <c:v>0.18538679412285361</c:v>
                </c:pt>
                <c:pt idx="25">
                  <c:v>0.2412852969814995</c:v>
                </c:pt>
                <c:pt idx="26">
                  <c:v>0.20797303888962795</c:v>
                </c:pt>
                <c:pt idx="27">
                  <c:v>0.25674066513566385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DB-4AD4-A865-16718D5F1A72}"/>
            </c:ext>
          </c:extLst>
        </c:ser>
        <c:ser>
          <c:idx val="1"/>
          <c:order val="1"/>
          <c:tx>
            <c:strRef>
              <c:f>Construction!$A$29</c:f>
              <c:strCache>
                <c:ptCount val="1"/>
                <c:pt idx="0">
                  <c:v>Arlington County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Construction!$L$29:$AM$29</c:f>
              <c:numCache>
                <c:formatCode>0%</c:formatCode>
                <c:ptCount val="28"/>
                <c:pt idx="0">
                  <c:v>4.5555654417652816E-2</c:v>
                </c:pt>
                <c:pt idx="1">
                  <c:v>3.5504035928870546E-2</c:v>
                </c:pt>
                <c:pt idx="2">
                  <c:v>2.2508622254492648E-2</c:v>
                </c:pt>
                <c:pt idx="3">
                  <c:v>1.0011966493817312E-2</c:v>
                </c:pt>
                <c:pt idx="4">
                  <c:v>1.3252687136417921E-2</c:v>
                </c:pt>
                <c:pt idx="5">
                  <c:v>1.9577406785567207E-2</c:v>
                </c:pt>
                <c:pt idx="6">
                  <c:v>5.1234519208014515E-2</c:v>
                </c:pt>
                <c:pt idx="7">
                  <c:v>2.2812775154086289E-3</c:v>
                </c:pt>
                <c:pt idx="8">
                  <c:v>1.4814575735080528E-2</c:v>
                </c:pt>
                <c:pt idx="9">
                  <c:v>3.1067836781756453E-2</c:v>
                </c:pt>
                <c:pt idx="10">
                  <c:v>2.5691386574587385E-2</c:v>
                </c:pt>
                <c:pt idx="11">
                  <c:v>3.1215010348454517E-2</c:v>
                </c:pt>
                <c:pt idx="12">
                  <c:v>5.3189825099339821E-4</c:v>
                </c:pt>
                <c:pt idx="13">
                  <c:v>2.3626299446469556E-4</c:v>
                </c:pt>
                <c:pt idx="14">
                  <c:v>3.9495303345010384E-2</c:v>
                </c:pt>
                <c:pt idx="15">
                  <c:v>4.1501204348675214E-2</c:v>
                </c:pt>
                <c:pt idx="16">
                  <c:v>0.12567401180316731</c:v>
                </c:pt>
                <c:pt idx="17">
                  <c:v>0.11018754220998493</c:v>
                </c:pt>
                <c:pt idx="18">
                  <c:v>9.5488782700251074E-2</c:v>
                </c:pt>
                <c:pt idx="19">
                  <c:v>5.7180108027565651E-2</c:v>
                </c:pt>
                <c:pt idx="20">
                  <c:v>7.8180843459614013E-2</c:v>
                </c:pt>
                <c:pt idx="21">
                  <c:v>0.10877467703148594</c:v>
                </c:pt>
                <c:pt idx="22">
                  <c:v>0.10900380303254803</c:v>
                </c:pt>
                <c:pt idx="23">
                  <c:v>4.4539818788745827E-2</c:v>
                </c:pt>
                <c:pt idx="24">
                  <c:v>9.5592140201805634E-2</c:v>
                </c:pt>
                <c:pt idx="25">
                  <c:v>3.1742940603700094E-2</c:v>
                </c:pt>
                <c:pt idx="26">
                  <c:v>8.4874284954104026E-2</c:v>
                </c:pt>
                <c:pt idx="27">
                  <c:v>0.12265033597006039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DB-4AD4-A865-16718D5F1A72}"/>
            </c:ext>
          </c:extLst>
        </c:ser>
        <c:ser>
          <c:idx val="2"/>
          <c:order val="2"/>
          <c:tx>
            <c:strRef>
              <c:f>Construction!$A$30</c:f>
              <c:strCache>
                <c:ptCount val="1"/>
                <c:pt idx="0">
                  <c:v>City of Alexandria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Construction!$L$30:$AM$30</c:f>
              <c:numCache>
                <c:formatCode>0%</c:formatCode>
                <c:ptCount val="28"/>
                <c:pt idx="0">
                  <c:v>2.40234896343091E-3</c:v>
                </c:pt>
                <c:pt idx="1">
                  <c:v>6.3118286095769863E-3</c:v>
                </c:pt>
                <c:pt idx="2">
                  <c:v>3.8119440914866584E-3</c:v>
                </c:pt>
                <c:pt idx="3">
                  <c:v>1.0490626246509772E-2</c:v>
                </c:pt>
                <c:pt idx="4">
                  <c:v>1.0979697191509034E-2</c:v>
                </c:pt>
                <c:pt idx="5">
                  <c:v>7.9513415909018906E-3</c:v>
                </c:pt>
                <c:pt idx="6">
                  <c:v>2.3783229470694958E-2</c:v>
                </c:pt>
                <c:pt idx="7">
                  <c:v>5.2029136316337148E-2</c:v>
                </c:pt>
                <c:pt idx="8">
                  <c:v>4.1958493367330471E-2</c:v>
                </c:pt>
                <c:pt idx="9">
                  <c:v>3.4911280507334573E-2</c:v>
                </c:pt>
                <c:pt idx="10">
                  <c:v>3.2122152881173378E-2</c:v>
                </c:pt>
                <c:pt idx="11">
                  <c:v>3.9425915244461034E-2</c:v>
                </c:pt>
                <c:pt idx="12">
                  <c:v>3.89224367197522E-2</c:v>
                </c:pt>
                <c:pt idx="13">
                  <c:v>2.4301336573511541E-3</c:v>
                </c:pt>
                <c:pt idx="14">
                  <c:v>2.6133862417459776E-2</c:v>
                </c:pt>
                <c:pt idx="15">
                  <c:v>3.3103313586355057E-2</c:v>
                </c:pt>
                <c:pt idx="16">
                  <c:v>4.4580308240988409E-2</c:v>
                </c:pt>
                <c:pt idx="17">
                  <c:v>1.8390565743674998E-2</c:v>
                </c:pt>
                <c:pt idx="18">
                  <c:v>3.7822952944034989E-2</c:v>
                </c:pt>
                <c:pt idx="19">
                  <c:v>2.197802197802198E-2</c:v>
                </c:pt>
                <c:pt idx="20">
                  <c:v>3.7348105789849893E-2</c:v>
                </c:pt>
                <c:pt idx="21">
                  <c:v>4.2447290419998882E-2</c:v>
                </c:pt>
                <c:pt idx="22">
                  <c:v>1.3137748802291698E-2</c:v>
                </c:pt>
                <c:pt idx="23">
                  <c:v>8.8125894134477828E-2</c:v>
                </c:pt>
                <c:pt idx="24">
                  <c:v>5.8594441494069748E-2</c:v>
                </c:pt>
                <c:pt idx="25">
                  <c:v>9.396299902629017E-3</c:v>
                </c:pt>
                <c:pt idx="26">
                  <c:v>2.7537581481974192E-2</c:v>
                </c:pt>
                <c:pt idx="27">
                  <c:v>6.3366505060814832E-3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DB-4AD4-A865-16718D5F1A72}"/>
            </c:ext>
          </c:extLst>
        </c:ser>
        <c:ser>
          <c:idx val="3"/>
          <c:order val="3"/>
          <c:tx>
            <c:strRef>
              <c:f>Construction!$A$31</c:f>
              <c:strCache>
                <c:ptCount val="1"/>
                <c:pt idx="0">
                  <c:v>Montgomery County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Construction!$L$31:$AM$31</c:f>
              <c:numCache>
                <c:formatCode>0%</c:formatCode>
                <c:ptCount val="28"/>
                <c:pt idx="0">
                  <c:v>0.2258652905062728</c:v>
                </c:pt>
                <c:pt idx="1">
                  <c:v>0.19882260120167505</c:v>
                </c:pt>
                <c:pt idx="2">
                  <c:v>0.1581502995098929</c:v>
                </c:pt>
                <c:pt idx="3">
                  <c:v>0.12493019545273235</c:v>
                </c:pt>
                <c:pt idx="4">
                  <c:v>0.13830565935971029</c:v>
                </c:pt>
                <c:pt idx="5">
                  <c:v>0.11664079576773212</c:v>
                </c:pt>
                <c:pt idx="6">
                  <c:v>0.12076989824090874</c:v>
                </c:pt>
                <c:pt idx="7">
                  <c:v>0.14736252301288721</c:v>
                </c:pt>
                <c:pt idx="8">
                  <c:v>0.1715456863441242</c:v>
                </c:pt>
                <c:pt idx="9">
                  <c:v>0.13621805137403112</c:v>
                </c:pt>
                <c:pt idx="10">
                  <c:v>0.15680932619507715</c:v>
                </c:pt>
                <c:pt idx="11">
                  <c:v>0.1546839480202219</c:v>
                </c:pt>
                <c:pt idx="12">
                  <c:v>0.15684740777822972</c:v>
                </c:pt>
                <c:pt idx="13">
                  <c:v>0.14945321992709598</c:v>
                </c:pt>
                <c:pt idx="14">
                  <c:v>0.1184549090119974</c:v>
                </c:pt>
                <c:pt idx="15">
                  <c:v>0.11688692142438643</c:v>
                </c:pt>
                <c:pt idx="16">
                  <c:v>0.12868848978898653</c:v>
                </c:pt>
                <c:pt idx="17">
                  <c:v>0.17969764663099383</c:v>
                </c:pt>
                <c:pt idx="18">
                  <c:v>0.11954320887665019</c:v>
                </c:pt>
                <c:pt idx="19">
                  <c:v>8.0275656546842988E-2</c:v>
                </c:pt>
                <c:pt idx="20">
                  <c:v>0.16967476769120801</c:v>
                </c:pt>
                <c:pt idx="21">
                  <c:v>0.14048431295788827</c:v>
                </c:pt>
                <c:pt idx="22">
                  <c:v>0.19662172173655357</c:v>
                </c:pt>
                <c:pt idx="23">
                  <c:v>0.14959465903671912</c:v>
                </c:pt>
                <c:pt idx="24">
                  <c:v>0.16989732696052398</c:v>
                </c:pt>
                <c:pt idx="25">
                  <c:v>0.10126582278481013</c:v>
                </c:pt>
                <c:pt idx="26">
                  <c:v>9.6226331426544284E-2</c:v>
                </c:pt>
                <c:pt idx="27">
                  <c:v>6.9618099855405291E-2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DB-4AD4-A865-16718D5F1A72}"/>
            </c:ext>
          </c:extLst>
        </c:ser>
        <c:ser>
          <c:idx val="4"/>
          <c:order val="4"/>
          <c:tx>
            <c:strRef>
              <c:f>Construction!$A$32</c:f>
              <c:strCache>
                <c:ptCount val="1"/>
                <c:pt idx="0">
                  <c:v>Prince George's County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Construction!$L$32:$AM$32</c:f>
              <c:numCache>
                <c:formatCode>0%</c:formatCode>
                <c:ptCount val="28"/>
                <c:pt idx="0">
                  <c:v>0.21140670878192011</c:v>
                </c:pt>
                <c:pt idx="1">
                  <c:v>0.19645566547308368</c:v>
                </c:pt>
                <c:pt idx="2">
                  <c:v>0.21047377019422764</c:v>
                </c:pt>
                <c:pt idx="3">
                  <c:v>0.21376146788990827</c:v>
                </c:pt>
                <c:pt idx="4">
                  <c:v>0.16342412451361868</c:v>
                </c:pt>
                <c:pt idx="5">
                  <c:v>0.11353628789558716</c:v>
                </c:pt>
                <c:pt idx="6">
                  <c:v>0.12471404906523625</c:v>
                </c:pt>
                <c:pt idx="7">
                  <c:v>0.134475306171456</c:v>
                </c:pt>
                <c:pt idx="8">
                  <c:v>0.14123874382726012</c:v>
                </c:pt>
                <c:pt idx="9">
                  <c:v>8.3755044519889826E-2</c:v>
                </c:pt>
                <c:pt idx="10">
                  <c:v>8.7179649634111567E-2</c:v>
                </c:pt>
                <c:pt idx="11">
                  <c:v>0.1034506158178672</c:v>
                </c:pt>
                <c:pt idx="12">
                  <c:v>8.0191483370357627E-2</c:v>
                </c:pt>
                <c:pt idx="13">
                  <c:v>9.9162953962467937E-2</c:v>
                </c:pt>
                <c:pt idx="14">
                  <c:v>6.0389992869764701E-2</c:v>
                </c:pt>
                <c:pt idx="15">
                  <c:v>0.11148362736800989</c:v>
                </c:pt>
                <c:pt idx="16">
                  <c:v>0.12877340466182652</c:v>
                </c:pt>
                <c:pt idx="17">
                  <c:v>0.11340848875266248</c:v>
                </c:pt>
                <c:pt idx="18">
                  <c:v>0.10577468210901433</c:v>
                </c:pt>
                <c:pt idx="19">
                  <c:v>0.11724715962004098</c:v>
                </c:pt>
                <c:pt idx="20">
                  <c:v>6.3170121515368119E-2</c:v>
                </c:pt>
                <c:pt idx="21">
                  <c:v>6.8620323248140491E-2</c:v>
                </c:pt>
                <c:pt idx="22">
                  <c:v>4.706870153603003E-2</c:v>
                </c:pt>
                <c:pt idx="23">
                  <c:v>5.608011444921316E-2</c:v>
                </c:pt>
                <c:pt idx="24">
                  <c:v>5.7178261639228185E-2</c:v>
                </c:pt>
                <c:pt idx="25">
                  <c:v>8.5540408958130476E-2</c:v>
                </c:pt>
                <c:pt idx="26">
                  <c:v>9.1348498957917607E-2</c:v>
                </c:pt>
                <c:pt idx="27">
                  <c:v>0.11133792634175385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DB-4AD4-A865-16718D5F1A72}"/>
            </c:ext>
          </c:extLst>
        </c:ser>
        <c:ser>
          <c:idx val="5"/>
          <c:order val="5"/>
          <c:tx>
            <c:strRef>
              <c:f>Construction!$A$33</c:f>
              <c:strCache>
                <c:ptCount val="1"/>
                <c:pt idx="0">
                  <c:v>Fairfax County and Cities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Construction!$L$33:$AM$33</c:f>
              <c:numCache>
                <c:formatCode>0%</c:formatCode>
                <c:ptCount val="28"/>
                <c:pt idx="0">
                  <c:v>0.1887623454043954</c:v>
                </c:pt>
                <c:pt idx="1">
                  <c:v>0.23202039206166172</c:v>
                </c:pt>
                <c:pt idx="2">
                  <c:v>0.24732256307859865</c:v>
                </c:pt>
                <c:pt idx="3">
                  <c:v>0.27024331870761864</c:v>
                </c:pt>
                <c:pt idx="4">
                  <c:v>0.30392572331163076</c:v>
                </c:pt>
                <c:pt idx="5">
                  <c:v>0.23318655558019449</c:v>
                </c:pt>
                <c:pt idx="6">
                  <c:v>0.31557150745444507</c:v>
                </c:pt>
                <c:pt idx="7">
                  <c:v>0.27095173297046343</c:v>
                </c:pt>
                <c:pt idx="8">
                  <c:v>0.23251460478326824</c:v>
                </c:pt>
                <c:pt idx="9">
                  <c:v>0.2426173851771187</c:v>
                </c:pt>
                <c:pt idx="10">
                  <c:v>0.18801279817530966</c:v>
                </c:pt>
                <c:pt idx="11">
                  <c:v>0.21416211447765751</c:v>
                </c:pt>
                <c:pt idx="12">
                  <c:v>0.18797909952754921</c:v>
                </c:pt>
                <c:pt idx="13">
                  <c:v>0.13632374780612933</c:v>
                </c:pt>
                <c:pt idx="14">
                  <c:v>0.21204699755091919</c:v>
                </c:pt>
                <c:pt idx="15">
                  <c:v>0.14338259227914849</c:v>
                </c:pt>
                <c:pt idx="16">
                  <c:v>9.0646626756676438E-2</c:v>
                </c:pt>
                <c:pt idx="17">
                  <c:v>8.1147072575198709E-2</c:v>
                </c:pt>
                <c:pt idx="18">
                  <c:v>0.11395480683566858</c:v>
                </c:pt>
                <c:pt idx="19">
                  <c:v>7.403613335816725E-2</c:v>
                </c:pt>
                <c:pt idx="20">
                  <c:v>8.4077912794853465E-2</c:v>
                </c:pt>
                <c:pt idx="21">
                  <c:v>4.7368715396230637E-2</c:v>
                </c:pt>
                <c:pt idx="22">
                  <c:v>7.4529559934805159E-2</c:v>
                </c:pt>
                <c:pt idx="23">
                  <c:v>3.9914163090128754E-2</c:v>
                </c:pt>
                <c:pt idx="24">
                  <c:v>0.12612851832182687</c:v>
                </c:pt>
                <c:pt idx="25">
                  <c:v>0.13554040895813046</c:v>
                </c:pt>
                <c:pt idx="26">
                  <c:v>0.13143541306372222</c:v>
                </c:pt>
                <c:pt idx="27">
                  <c:v>8.7182104278302294E-2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DB-4AD4-A865-16718D5F1A72}"/>
            </c:ext>
          </c:extLst>
        </c:ser>
        <c:ser>
          <c:idx val="9"/>
          <c:order val="9"/>
          <c:tx>
            <c:strRef>
              <c:f>Construction!$A$37</c:f>
              <c:strCache>
                <c:ptCount val="1"/>
                <c:pt idx="0">
                  <c:v>Loudoun County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Construction!$L$37:$AM$37</c:f>
              <c:numCache>
                <c:formatCode>0%</c:formatCode>
                <c:ptCount val="28"/>
                <c:pt idx="0">
                  <c:v>9.4358928730314082E-2</c:v>
                </c:pt>
                <c:pt idx="1">
                  <c:v>6.6881106997633069E-2</c:v>
                </c:pt>
                <c:pt idx="2">
                  <c:v>0.11000181521147213</c:v>
                </c:pt>
                <c:pt idx="3">
                  <c:v>0.12038292780215397</c:v>
                </c:pt>
                <c:pt idx="4">
                  <c:v>0.14681974033979273</c:v>
                </c:pt>
                <c:pt idx="5">
                  <c:v>8.876358222194064E-2</c:v>
                </c:pt>
                <c:pt idx="6">
                  <c:v>0.12199258499645027</c:v>
                </c:pt>
                <c:pt idx="7">
                  <c:v>0.14736252301288721</c:v>
                </c:pt>
                <c:pt idx="8">
                  <c:v>0.17535422651131266</c:v>
                </c:pt>
                <c:pt idx="9">
                  <c:v>0.19444622381653962</c:v>
                </c:pt>
                <c:pt idx="10">
                  <c:v>0.19957550606646182</c:v>
                </c:pt>
                <c:pt idx="11">
                  <c:v>0.16126624368065687</c:v>
                </c:pt>
                <c:pt idx="12">
                  <c:v>0.19110791276868683</c:v>
                </c:pt>
                <c:pt idx="13">
                  <c:v>0.22850006750371271</c:v>
                </c:pt>
                <c:pt idx="14">
                  <c:v>0.20659081749697741</c:v>
                </c:pt>
                <c:pt idx="15">
                  <c:v>0.16922726385000977</c:v>
                </c:pt>
                <c:pt idx="16">
                  <c:v>0.13943022120324375</c:v>
                </c:pt>
                <c:pt idx="17">
                  <c:v>0.14951426048106395</c:v>
                </c:pt>
                <c:pt idx="18">
                  <c:v>0.19899570745930187</c:v>
                </c:pt>
                <c:pt idx="19">
                  <c:v>0.20059601415533618</c:v>
                </c:pt>
                <c:pt idx="20">
                  <c:v>0.18236240171551107</c:v>
                </c:pt>
                <c:pt idx="21">
                  <c:v>0.17169062132990326</c:v>
                </c:pt>
                <c:pt idx="22">
                  <c:v>0.18842297624339407</c:v>
                </c:pt>
                <c:pt idx="23">
                  <c:v>0.23290414878397711</c:v>
                </c:pt>
                <c:pt idx="24">
                  <c:v>0.15400955921402018</c:v>
                </c:pt>
                <c:pt idx="25">
                  <c:v>0.17594936708860759</c:v>
                </c:pt>
                <c:pt idx="26">
                  <c:v>0.14615759833266817</c:v>
                </c:pt>
                <c:pt idx="27">
                  <c:v>0.1600748490261121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6DB-4AD4-A865-16718D5F1A72}"/>
            </c:ext>
          </c:extLst>
        </c:ser>
        <c:ser>
          <c:idx val="10"/>
          <c:order val="10"/>
          <c:tx>
            <c:strRef>
              <c:f>Construction!$A$38</c:f>
              <c:strCache>
                <c:ptCount val="1"/>
                <c:pt idx="0">
                  <c:v>Prince William County and Cities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Construction!$L$38:$AM$38</c:f>
              <c:numCache>
                <c:formatCode>0%</c:formatCode>
                <c:ptCount val="28"/>
                <c:pt idx="0">
                  <c:v>8.9598718747219502E-2</c:v>
                </c:pt>
                <c:pt idx="1">
                  <c:v>9.1157370880621466E-2</c:v>
                </c:pt>
                <c:pt idx="2">
                  <c:v>9.8838264657832631E-2</c:v>
                </c:pt>
                <c:pt idx="3">
                  <c:v>9.5173514160351011E-2</c:v>
                </c:pt>
                <c:pt idx="4">
                  <c:v>0.10151404245482915</c:v>
                </c:pt>
                <c:pt idx="5">
                  <c:v>8.9428833908828845E-2</c:v>
                </c:pt>
                <c:pt idx="6">
                  <c:v>0.12850043385659068</c:v>
                </c:pt>
                <c:pt idx="7">
                  <c:v>0.12242855999359642</c:v>
                </c:pt>
                <c:pt idx="8">
                  <c:v>9.8344253300196888E-2</c:v>
                </c:pt>
                <c:pt idx="9">
                  <c:v>0.13090128755364808</c:v>
                </c:pt>
                <c:pt idx="10">
                  <c:v>0.15899515316628124</c:v>
                </c:pt>
                <c:pt idx="11">
                  <c:v>0.15169816442167408</c:v>
                </c:pt>
                <c:pt idx="12">
                  <c:v>0.19927411532805606</c:v>
                </c:pt>
                <c:pt idx="13">
                  <c:v>0.23174024571351423</c:v>
                </c:pt>
                <c:pt idx="14">
                  <c:v>0.19090429984189478</c:v>
                </c:pt>
                <c:pt idx="15">
                  <c:v>0.1877807434411822</c:v>
                </c:pt>
                <c:pt idx="16">
                  <c:v>0.14129834840572325</c:v>
                </c:pt>
                <c:pt idx="17">
                  <c:v>0.13434464128006648</c:v>
                </c:pt>
                <c:pt idx="18">
                  <c:v>0.17769498663642991</c:v>
                </c:pt>
                <c:pt idx="19">
                  <c:v>0.199199105978767</c:v>
                </c:pt>
                <c:pt idx="20">
                  <c:v>0.199199105978767</c:v>
                </c:pt>
                <c:pt idx="21">
                  <c:v>8.6572339354622219E-2</c:v>
                </c:pt>
                <c:pt idx="22">
                  <c:v>9.9669086778288146E-2</c:v>
                </c:pt>
                <c:pt idx="23">
                  <c:v>0.10910824988078206</c:v>
                </c:pt>
                <c:pt idx="24">
                  <c:v>6.0231899451230309E-2</c:v>
                </c:pt>
                <c:pt idx="25">
                  <c:v>9.6738072054527752E-2</c:v>
                </c:pt>
                <c:pt idx="26">
                  <c:v>9.1392842889450585E-2</c:v>
                </c:pt>
                <c:pt idx="27">
                  <c:v>7.6550140341923964E-2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6DB-4AD4-A865-16718D5F1A72}"/>
            </c:ext>
          </c:extLst>
        </c:ser>
        <c:ser>
          <c:idx val="14"/>
          <c:order val="14"/>
          <c:tx>
            <c:strRef>
              <c:f>Construction!$A$42</c:f>
              <c:strCache>
                <c:ptCount val="1"/>
                <c:pt idx="0">
                  <c:v>Frederick County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Construction!$L$42:$AM$42</c:f>
              <c:numCache>
                <c:formatCode>0%</c:formatCode>
                <c:ptCount val="28"/>
                <c:pt idx="0">
                  <c:v>9.4403416674081322E-2</c:v>
                </c:pt>
                <c:pt idx="1">
                  <c:v>0.1069976330642714</c:v>
                </c:pt>
                <c:pt idx="2">
                  <c:v>0.10019967326193502</c:v>
                </c:pt>
                <c:pt idx="3">
                  <c:v>9.9242122058236931E-2</c:v>
                </c:pt>
                <c:pt idx="4">
                  <c:v>7.2851253996995033E-2</c:v>
                </c:pt>
                <c:pt idx="5">
                  <c:v>4.8309943928786389E-2</c:v>
                </c:pt>
                <c:pt idx="6">
                  <c:v>6.5827877258026343E-2</c:v>
                </c:pt>
                <c:pt idx="7">
                  <c:v>7.1960297766749379E-2</c:v>
                </c:pt>
                <c:pt idx="8">
                  <c:v>6.1420779136946067E-2</c:v>
                </c:pt>
                <c:pt idx="9">
                  <c:v>8.5420536800973668E-2</c:v>
                </c:pt>
                <c:pt idx="10">
                  <c:v>8.7021256375328662E-2</c:v>
                </c:pt>
                <c:pt idx="11">
                  <c:v>6.7281919044549249E-2</c:v>
                </c:pt>
                <c:pt idx="12">
                  <c:v>4.9372672945151901E-2</c:v>
                </c:pt>
                <c:pt idx="13">
                  <c:v>6.2002160118806535E-2</c:v>
                </c:pt>
                <c:pt idx="14">
                  <c:v>5.496481383885668E-2</c:v>
                </c:pt>
                <c:pt idx="15">
                  <c:v>6.0933532973113727E-2</c:v>
                </c:pt>
                <c:pt idx="16">
                  <c:v>5.5194667345985653E-2</c:v>
                </c:pt>
                <c:pt idx="17">
                  <c:v>6.6912566886591515E-2</c:v>
                </c:pt>
                <c:pt idx="18">
                  <c:v>5.0133635700979992E-2</c:v>
                </c:pt>
                <c:pt idx="19">
                  <c:v>7.813373067610356E-2</c:v>
                </c:pt>
                <c:pt idx="20">
                  <c:v>7.8806290207290922E-2</c:v>
                </c:pt>
                <c:pt idx="21">
                  <c:v>3.6015882780605114E-2</c:v>
                </c:pt>
                <c:pt idx="22">
                  <c:v>4.9587593223687457E-2</c:v>
                </c:pt>
                <c:pt idx="23">
                  <c:v>5.8178350023843584E-2</c:v>
                </c:pt>
                <c:pt idx="24">
                  <c:v>5.8019118428040362E-2</c:v>
                </c:pt>
                <c:pt idx="25">
                  <c:v>6.3437195715676728E-2</c:v>
                </c:pt>
                <c:pt idx="26">
                  <c:v>8.4519533501840272E-2</c:v>
                </c:pt>
                <c:pt idx="27">
                  <c:v>8.0505230926256693E-2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46DB-4AD4-A865-16718D5F1A72}"/>
            </c:ext>
          </c:extLst>
        </c:ser>
        <c:ser>
          <c:idx val="15"/>
          <c:order val="15"/>
          <c:tx>
            <c:strRef>
              <c:f>Construction!$A$43</c:f>
              <c:strCache>
                <c:ptCount val="1"/>
                <c:pt idx="0">
                  <c:v>Charles County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numRef>
              <c:f>Construction!$L$27:$AM$27</c:f>
              <c:numCache>
                <c:formatCode>0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Construction!$L$43:$AM$43</c:f>
              <c:numCache>
                <c:formatCode>0%</c:formatCode>
                <c:ptCount val="28"/>
                <c:pt idx="0">
                  <c:v>3.1275024468369071E-2</c:v>
                </c:pt>
                <c:pt idx="1">
                  <c:v>4.5639376100018204E-2</c:v>
                </c:pt>
                <c:pt idx="2">
                  <c:v>4.2702849882011257E-2</c:v>
                </c:pt>
                <c:pt idx="3">
                  <c:v>4.3637814120462706E-2</c:v>
                </c:pt>
                <c:pt idx="4">
                  <c:v>4.0836768501752899E-2</c:v>
                </c:pt>
                <c:pt idx="5">
                  <c:v>3.3294262996166883E-2</c:v>
                </c:pt>
                <c:pt idx="6">
                  <c:v>4.7605900449633191E-2</c:v>
                </c:pt>
                <c:pt idx="7">
                  <c:v>5.0548307051949092E-2</c:v>
                </c:pt>
                <c:pt idx="8">
                  <c:v>4.8962334183261791E-2</c:v>
                </c:pt>
                <c:pt idx="9">
                  <c:v>3.8786752930625841E-2</c:v>
                </c:pt>
                <c:pt idx="10">
                  <c:v>3.9059777615864669E-2</c:v>
                </c:pt>
                <c:pt idx="11">
                  <c:v>4.6415363213788891E-2</c:v>
                </c:pt>
                <c:pt idx="12">
                  <c:v>4.599355464472326E-2</c:v>
                </c:pt>
                <c:pt idx="13">
                  <c:v>4.1987309302011611E-2</c:v>
                </c:pt>
                <c:pt idx="14">
                  <c:v>3.1001023033760115E-2</c:v>
                </c:pt>
                <c:pt idx="15">
                  <c:v>4.2607903131306558E-2</c:v>
                </c:pt>
                <c:pt idx="16">
                  <c:v>5.6341018129325349E-2</c:v>
                </c:pt>
                <c:pt idx="17">
                  <c:v>4.7171281625019483E-2</c:v>
                </c:pt>
                <c:pt idx="18">
                  <c:v>5.7179881752652463E-2</c:v>
                </c:pt>
                <c:pt idx="19">
                  <c:v>6.6492829204693613E-2</c:v>
                </c:pt>
                <c:pt idx="20">
                  <c:v>5.1465332380271622E-2</c:v>
                </c:pt>
                <c:pt idx="21">
                  <c:v>4.0098428499524635E-2</c:v>
                </c:pt>
                <c:pt idx="22">
                  <c:v>3.3140712204277174E-2</c:v>
                </c:pt>
                <c:pt idx="23">
                  <c:v>6.6332856461611828E-2</c:v>
                </c:pt>
                <c:pt idx="24">
                  <c:v>3.4961940166401133E-2</c:v>
                </c:pt>
                <c:pt idx="25">
                  <c:v>5.9104186952288217E-2</c:v>
                </c:pt>
                <c:pt idx="26">
                  <c:v>3.8534876502150678E-2</c:v>
                </c:pt>
                <c:pt idx="27">
                  <c:v>2.9003997618440077E-2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46DB-4AD4-A865-16718D5F1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191288"/>
        <c:axId val="520184728"/>
        <c:extLst>
          <c:ext xmlns:c15="http://schemas.microsoft.com/office/drawing/2012/chart" uri="{02D57815-91ED-43cb-92C2-25804820EDAC}">
            <c15:filteredArea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Construction!$A$34</c15:sqref>
                        </c15:formulaRef>
                      </c:ext>
                    </c:extLst>
                    <c:strCache>
                      <c:ptCount val="1"/>
                      <c:pt idx="0">
                        <c:v>Fairfax County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>
                      <c:ext uri="{02D57815-91ED-43cb-92C2-25804820EDAC}">
                        <c15:formulaRef>
                          <c15:sqref>Construction!$L$27:$AM$27</c15:sqref>
                        </c15:formulaRef>
                      </c:ext>
                    </c:extLst>
                    <c:numCache>
                      <c:formatCode>0</c:formatCode>
                      <c:ptCount val="28"/>
                      <c:pt idx="0">
                        <c:v>1990</c:v>
                      </c:pt>
                      <c:pt idx="1">
                        <c:v>1991</c:v>
                      </c:pt>
                      <c:pt idx="2">
                        <c:v>1992</c:v>
                      </c:pt>
                      <c:pt idx="3">
                        <c:v>1993</c:v>
                      </c:pt>
                      <c:pt idx="4">
                        <c:v>1994</c:v>
                      </c:pt>
                      <c:pt idx="5">
                        <c:v>1995</c:v>
                      </c:pt>
                      <c:pt idx="6">
                        <c:v>1996</c:v>
                      </c:pt>
                      <c:pt idx="7">
                        <c:v>1997</c:v>
                      </c:pt>
                      <c:pt idx="8">
                        <c:v>1998</c:v>
                      </c:pt>
                      <c:pt idx="9">
                        <c:v>1999</c:v>
                      </c:pt>
                      <c:pt idx="10">
                        <c:v>2000</c:v>
                      </c:pt>
                      <c:pt idx="11">
                        <c:v>2001</c:v>
                      </c:pt>
                      <c:pt idx="12">
                        <c:v>2002</c:v>
                      </c:pt>
                      <c:pt idx="13">
                        <c:v>2003</c:v>
                      </c:pt>
                      <c:pt idx="14">
                        <c:v>2004</c:v>
                      </c:pt>
                      <c:pt idx="15">
                        <c:v>2005</c:v>
                      </c:pt>
                      <c:pt idx="16">
                        <c:v>2006</c:v>
                      </c:pt>
                      <c:pt idx="17">
                        <c:v>2007</c:v>
                      </c:pt>
                      <c:pt idx="18">
                        <c:v>2008</c:v>
                      </c:pt>
                      <c:pt idx="19">
                        <c:v>2009</c:v>
                      </c:pt>
                      <c:pt idx="20">
                        <c:v>2010</c:v>
                      </c:pt>
                      <c:pt idx="21">
                        <c:v>2011</c:v>
                      </c:pt>
                      <c:pt idx="22">
                        <c:v>2012</c:v>
                      </c:pt>
                      <c:pt idx="23">
                        <c:v>2013</c:v>
                      </c:pt>
                      <c:pt idx="24">
                        <c:v>2014</c:v>
                      </c:pt>
                      <c:pt idx="25">
                        <c:v>2015</c:v>
                      </c:pt>
                      <c:pt idx="26">
                        <c:v>2016</c:v>
                      </c:pt>
                      <c:pt idx="27">
                        <c:v>2017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Construction!$L$34:$AM$34</c15:sqref>
                        </c15:formulaRef>
                      </c:ext>
                    </c:extLst>
                    <c:numCache>
                      <c:formatCode>0%</c:formatCode>
                      <c:ptCount val="28"/>
                      <c:pt idx="0">
                        <c:v>0.18680487587863689</c:v>
                      </c:pt>
                      <c:pt idx="1">
                        <c:v>0.2309886508466347</c:v>
                      </c:pt>
                      <c:pt idx="2">
                        <c:v>0.24659647848974406</c:v>
                      </c:pt>
                      <c:pt idx="3">
                        <c:v>0.27024331870761864</c:v>
                      </c:pt>
                      <c:pt idx="4">
                        <c:v>0.30030434950109797</c:v>
                      </c:pt>
                      <c:pt idx="5">
                        <c:v>0.22890993759305603</c:v>
                      </c:pt>
                      <c:pt idx="6">
                        <c:v>0.31150903210538772</c:v>
                      </c:pt>
                      <c:pt idx="7">
                        <c:v>0.26807011926678942</c:v>
                      </c:pt>
                      <c:pt idx="8">
                        <c:v>0.23057805893554531</c:v>
                      </c:pt>
                      <c:pt idx="9">
                        <c:v>0.24002306066235346</c:v>
                      </c:pt>
                      <c:pt idx="10">
                        <c:v>0.18275414198371717</c:v>
                      </c:pt>
                      <c:pt idx="11">
                        <c:v>0.20768160689444576</c:v>
                      </c:pt>
                      <c:pt idx="12">
                        <c:v>0.18707174368761928</c:v>
                      </c:pt>
                      <c:pt idx="13">
                        <c:v>0.13568246253543945</c:v>
                      </c:pt>
                      <c:pt idx="14">
                        <c:v>0.21018693616889358</c:v>
                      </c:pt>
                      <c:pt idx="15">
                        <c:v>0.14168999414100644</c:v>
                      </c:pt>
                      <c:pt idx="16">
                        <c:v>8.8693584681356935E-2</c:v>
                      </c:pt>
                      <c:pt idx="17">
                        <c:v>7.8861239544911421E-2</c:v>
                      </c:pt>
                      <c:pt idx="18">
                        <c:v>0.11217299748926865</c:v>
                      </c:pt>
                      <c:pt idx="19">
                        <c:v>7.1614825852113984E-2</c:v>
                      </c:pt>
                      <c:pt idx="20">
                        <c:v>8.0057183702644752E-2</c:v>
                      </c:pt>
                      <c:pt idx="21">
                        <c:v>4.3901347799340081E-2</c:v>
                      </c:pt>
                      <c:pt idx="22">
                        <c:v>7.0825307452955996E-2</c:v>
                      </c:pt>
                      <c:pt idx="23">
                        <c:v>3.6528373867429659E-2</c:v>
                      </c:pt>
                      <c:pt idx="24">
                        <c:v>9.9530890423083732E-2</c:v>
                      </c:pt>
                      <c:pt idx="25">
                        <c:v>0.13247322297955208</c:v>
                      </c:pt>
                      <c:pt idx="26">
                        <c:v>0.11839829719302913</c:v>
                      </c:pt>
                      <c:pt idx="27">
                        <c:v>8.352470868418814E-2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0-46DB-4AD4-A865-16718D5F1A72}"/>
                  </c:ext>
                </c:extLst>
              </c15:ser>
            </c15:filteredAreaSeries>
            <c15:filteredArea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Construction!$A$35</c15:sqref>
                        </c15:formulaRef>
                      </c:ext>
                    </c:extLst>
                    <c:strCache>
                      <c:ptCount val="1"/>
                      <c:pt idx="0">
                        <c:v>City of Fairfax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Construction!$L$27:$AM$27</c15:sqref>
                        </c15:formulaRef>
                      </c:ext>
                    </c:extLst>
                    <c:numCache>
                      <c:formatCode>0</c:formatCode>
                      <c:ptCount val="28"/>
                      <c:pt idx="0">
                        <c:v>1990</c:v>
                      </c:pt>
                      <c:pt idx="1">
                        <c:v>1991</c:v>
                      </c:pt>
                      <c:pt idx="2">
                        <c:v>1992</c:v>
                      </c:pt>
                      <c:pt idx="3">
                        <c:v>1993</c:v>
                      </c:pt>
                      <c:pt idx="4">
                        <c:v>1994</c:v>
                      </c:pt>
                      <c:pt idx="5">
                        <c:v>1995</c:v>
                      </c:pt>
                      <c:pt idx="6">
                        <c:v>1996</c:v>
                      </c:pt>
                      <c:pt idx="7">
                        <c:v>1997</c:v>
                      </c:pt>
                      <c:pt idx="8">
                        <c:v>1998</c:v>
                      </c:pt>
                      <c:pt idx="9">
                        <c:v>1999</c:v>
                      </c:pt>
                      <c:pt idx="10">
                        <c:v>2000</c:v>
                      </c:pt>
                      <c:pt idx="11">
                        <c:v>2001</c:v>
                      </c:pt>
                      <c:pt idx="12">
                        <c:v>2002</c:v>
                      </c:pt>
                      <c:pt idx="13">
                        <c:v>2003</c:v>
                      </c:pt>
                      <c:pt idx="14">
                        <c:v>2004</c:v>
                      </c:pt>
                      <c:pt idx="15">
                        <c:v>2005</c:v>
                      </c:pt>
                      <c:pt idx="16">
                        <c:v>2006</c:v>
                      </c:pt>
                      <c:pt idx="17">
                        <c:v>2007</c:v>
                      </c:pt>
                      <c:pt idx="18">
                        <c:v>2008</c:v>
                      </c:pt>
                      <c:pt idx="19">
                        <c:v>2009</c:v>
                      </c:pt>
                      <c:pt idx="20">
                        <c:v>2010</c:v>
                      </c:pt>
                      <c:pt idx="21">
                        <c:v>2011</c:v>
                      </c:pt>
                      <c:pt idx="22">
                        <c:v>2012</c:v>
                      </c:pt>
                      <c:pt idx="23">
                        <c:v>2013</c:v>
                      </c:pt>
                      <c:pt idx="24">
                        <c:v>2014</c:v>
                      </c:pt>
                      <c:pt idx="25">
                        <c:v>2015</c:v>
                      </c:pt>
                      <c:pt idx="26">
                        <c:v>2016</c:v>
                      </c:pt>
                      <c:pt idx="27">
                        <c:v>2017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Construction!$L$35:$AM$35</c15:sqref>
                        </c15:formulaRef>
                      </c:ext>
                    </c:extLst>
                    <c:numCache>
                      <c:formatCode>0%</c:formatCode>
                      <c:ptCount val="28"/>
                      <c:pt idx="0">
                        <c:v>2.2243971883619538E-4</c:v>
                      </c:pt>
                      <c:pt idx="1">
                        <c:v>9.1035989561206532E-4</c:v>
                      </c:pt>
                      <c:pt idx="2">
                        <c:v>4.0842258123071338E-4</c:v>
                      </c:pt>
                      <c:pt idx="3">
                        <c:v>0</c:v>
                      </c:pt>
                      <c:pt idx="4">
                        <c:v>3.5443233039257234E-3</c:v>
                      </c:pt>
                      <c:pt idx="5">
                        <c:v>4.1815820318687235E-3</c:v>
                      </c:pt>
                      <c:pt idx="6">
                        <c:v>3.865267807840972E-3</c:v>
                      </c:pt>
                      <c:pt idx="7">
                        <c:v>2.761546466020972E-3</c:v>
                      </c:pt>
                      <c:pt idx="8">
                        <c:v>1.8719943194655134E-3</c:v>
                      </c:pt>
                      <c:pt idx="9">
                        <c:v>2.5302671193389277E-3</c:v>
                      </c:pt>
                      <c:pt idx="10">
                        <c:v>5.2586561915924862E-3</c:v>
                      </c:pt>
                      <c:pt idx="11">
                        <c:v>6.4805075832117531E-3</c:v>
                      </c:pt>
                      <c:pt idx="12">
                        <c:v>8.447795751071618E-4</c:v>
                      </c:pt>
                      <c:pt idx="13">
                        <c:v>5.400297016335898E-4</c:v>
                      </c:pt>
                      <c:pt idx="14">
                        <c:v>1.4570480825867253E-3</c:v>
                      </c:pt>
                      <c:pt idx="15">
                        <c:v>9.1139899746110276E-4</c:v>
                      </c:pt>
                      <c:pt idx="16">
                        <c:v>1.1463507833397019E-3</c:v>
                      </c:pt>
                      <c:pt idx="17">
                        <c:v>1.5585225206504235E-3</c:v>
                      </c:pt>
                      <c:pt idx="18">
                        <c:v>7.28922005345428E-4</c:v>
                      </c:pt>
                      <c:pt idx="19">
                        <c:v>1.3037809647979139E-3</c:v>
                      </c:pt>
                      <c:pt idx="20">
                        <c:v>1.8763402430307362E-3</c:v>
                      </c:pt>
                      <c:pt idx="21">
                        <c:v>2.9081147586824002E-3</c:v>
                      </c:pt>
                      <c:pt idx="22">
                        <c:v>2.9140119523880081E-3</c:v>
                      </c:pt>
                      <c:pt idx="23">
                        <c:v>2.6227944682880307E-3</c:v>
                      </c:pt>
                      <c:pt idx="24">
                        <c:v>2.3898035050451409E-3</c:v>
                      </c:pt>
                      <c:pt idx="25">
                        <c:v>1.4605647517039922E-3</c:v>
                      </c:pt>
                      <c:pt idx="26">
                        <c:v>1.2150237240033701E-2</c:v>
                      </c:pt>
                      <c:pt idx="27">
                        <c:v>2.7217827677128519E-3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46DB-4AD4-A865-16718D5F1A72}"/>
                  </c:ext>
                </c:extLst>
              </c15:ser>
            </c15:filteredAreaSeries>
            <c15:filteredArea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Construction!$A$36</c15:sqref>
                        </c15:formulaRef>
                      </c:ext>
                    </c:extLst>
                    <c:strCache>
                      <c:ptCount val="1"/>
                      <c:pt idx="0">
                        <c:v>City of Falls Church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Construction!$L$27:$AM$27</c15:sqref>
                        </c15:formulaRef>
                      </c:ext>
                    </c:extLst>
                    <c:numCache>
                      <c:formatCode>0</c:formatCode>
                      <c:ptCount val="28"/>
                      <c:pt idx="0">
                        <c:v>1990</c:v>
                      </c:pt>
                      <c:pt idx="1">
                        <c:v>1991</c:v>
                      </c:pt>
                      <c:pt idx="2">
                        <c:v>1992</c:v>
                      </c:pt>
                      <c:pt idx="3">
                        <c:v>1993</c:v>
                      </c:pt>
                      <c:pt idx="4">
                        <c:v>1994</c:v>
                      </c:pt>
                      <c:pt idx="5">
                        <c:v>1995</c:v>
                      </c:pt>
                      <c:pt idx="6">
                        <c:v>1996</c:v>
                      </c:pt>
                      <c:pt idx="7">
                        <c:v>1997</c:v>
                      </c:pt>
                      <c:pt idx="8">
                        <c:v>1998</c:v>
                      </c:pt>
                      <c:pt idx="9">
                        <c:v>1999</c:v>
                      </c:pt>
                      <c:pt idx="10">
                        <c:v>2000</c:v>
                      </c:pt>
                      <c:pt idx="11">
                        <c:v>2001</c:v>
                      </c:pt>
                      <c:pt idx="12">
                        <c:v>2002</c:v>
                      </c:pt>
                      <c:pt idx="13">
                        <c:v>2003</c:v>
                      </c:pt>
                      <c:pt idx="14">
                        <c:v>2004</c:v>
                      </c:pt>
                      <c:pt idx="15">
                        <c:v>2005</c:v>
                      </c:pt>
                      <c:pt idx="16">
                        <c:v>2006</c:v>
                      </c:pt>
                      <c:pt idx="17">
                        <c:v>2007</c:v>
                      </c:pt>
                      <c:pt idx="18">
                        <c:v>2008</c:v>
                      </c:pt>
                      <c:pt idx="19">
                        <c:v>2009</c:v>
                      </c:pt>
                      <c:pt idx="20">
                        <c:v>2010</c:v>
                      </c:pt>
                      <c:pt idx="21">
                        <c:v>2011</c:v>
                      </c:pt>
                      <c:pt idx="22">
                        <c:v>2012</c:v>
                      </c:pt>
                      <c:pt idx="23">
                        <c:v>2013</c:v>
                      </c:pt>
                      <c:pt idx="24">
                        <c:v>2014</c:v>
                      </c:pt>
                      <c:pt idx="25">
                        <c:v>2015</c:v>
                      </c:pt>
                      <c:pt idx="26">
                        <c:v>2016</c:v>
                      </c:pt>
                      <c:pt idx="27">
                        <c:v>2017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Construction!$L$36:$AM$36</c15:sqref>
                        </c15:formulaRef>
                      </c:ext>
                    </c:extLst>
                    <c:numCache>
                      <c:formatCode>0%</c:formatCode>
                      <c:ptCount val="28"/>
                      <c:pt idx="0">
                        <c:v>1.735029806922324E-3</c:v>
                      </c:pt>
                      <c:pt idx="1">
                        <c:v>1.2138131941494204E-4</c:v>
                      </c:pt>
                      <c:pt idx="2">
                        <c:v>3.176620076238882E-4</c:v>
                      </c:pt>
                      <c:pt idx="3">
                        <c:v>0</c:v>
                      </c:pt>
                      <c:pt idx="4">
                        <c:v>7.7050506607080941E-5</c:v>
                      </c:pt>
                      <c:pt idx="5">
                        <c:v>9.503595526974372E-5</c:v>
                      </c:pt>
                      <c:pt idx="6">
                        <c:v>1.972075412163761E-4</c:v>
                      </c:pt>
                      <c:pt idx="7">
                        <c:v>1.2006723765308573E-4</c:v>
                      </c:pt>
                      <c:pt idx="8">
                        <c:v>6.455152825743149E-5</c:v>
                      </c:pt>
                      <c:pt idx="9">
                        <c:v>6.4057395426301973E-5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6.2576264822752735E-5</c:v>
                      </c:pt>
                      <c:pt idx="13">
                        <c:v>1.012555690562981E-4</c:v>
                      </c:pt>
                      <c:pt idx="14">
                        <c:v>4.0301329943888149E-4</c:v>
                      </c:pt>
                      <c:pt idx="15">
                        <c:v>7.811991406809453E-4</c:v>
                      </c:pt>
                      <c:pt idx="16">
                        <c:v>8.0669129197979029E-4</c:v>
                      </c:pt>
                      <c:pt idx="17">
                        <c:v>7.2731050963686429E-4</c:v>
                      </c:pt>
                      <c:pt idx="18">
                        <c:v>1.0528873410545071E-3</c:v>
                      </c:pt>
                      <c:pt idx="19">
                        <c:v>1.1175265412553548E-3</c:v>
                      </c:pt>
                      <c:pt idx="20">
                        <c:v>2.1443888491779841E-3</c:v>
                      </c:pt>
                      <c:pt idx="21">
                        <c:v>5.5925283820815392E-4</c:v>
                      </c:pt>
                      <c:pt idx="22">
                        <c:v>7.9024052946115471E-4</c:v>
                      </c:pt>
                      <c:pt idx="23">
                        <c:v>7.6299475441106337E-4</c:v>
                      </c:pt>
                      <c:pt idx="24">
                        <c:v>2.4207824393698001E-2</c:v>
                      </c:pt>
                      <c:pt idx="25">
                        <c:v>1.6066212268743914E-3</c:v>
                      </c:pt>
                      <c:pt idx="26">
                        <c:v>8.868786306593943E-4</c:v>
                      </c:pt>
                      <c:pt idx="27">
                        <c:v>9.3561282640129283E-4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46DB-4AD4-A865-16718D5F1A72}"/>
                  </c:ext>
                </c:extLst>
              </c15:ser>
            </c15:filteredAreaSeries>
            <c15:filteredArea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Construction!$A$39</c15:sqref>
                        </c15:formulaRef>
                      </c:ext>
                    </c:extLst>
                    <c:strCache>
                      <c:ptCount val="1"/>
                      <c:pt idx="0">
                        <c:v>Prince William County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Construction!$L$27:$AM$27</c15:sqref>
                        </c15:formulaRef>
                      </c:ext>
                    </c:extLst>
                    <c:numCache>
                      <c:formatCode>0</c:formatCode>
                      <c:ptCount val="28"/>
                      <c:pt idx="0">
                        <c:v>1990</c:v>
                      </c:pt>
                      <c:pt idx="1">
                        <c:v>1991</c:v>
                      </c:pt>
                      <c:pt idx="2">
                        <c:v>1992</c:v>
                      </c:pt>
                      <c:pt idx="3">
                        <c:v>1993</c:v>
                      </c:pt>
                      <c:pt idx="4">
                        <c:v>1994</c:v>
                      </c:pt>
                      <c:pt idx="5">
                        <c:v>1995</c:v>
                      </c:pt>
                      <c:pt idx="6">
                        <c:v>1996</c:v>
                      </c:pt>
                      <c:pt idx="7">
                        <c:v>1997</c:v>
                      </c:pt>
                      <c:pt idx="8">
                        <c:v>1998</c:v>
                      </c:pt>
                      <c:pt idx="9">
                        <c:v>1999</c:v>
                      </c:pt>
                      <c:pt idx="10">
                        <c:v>2000</c:v>
                      </c:pt>
                      <c:pt idx="11">
                        <c:v>2001</c:v>
                      </c:pt>
                      <c:pt idx="12">
                        <c:v>2002</c:v>
                      </c:pt>
                      <c:pt idx="13">
                        <c:v>2003</c:v>
                      </c:pt>
                      <c:pt idx="14">
                        <c:v>2004</c:v>
                      </c:pt>
                      <c:pt idx="15">
                        <c:v>2005</c:v>
                      </c:pt>
                      <c:pt idx="16">
                        <c:v>2006</c:v>
                      </c:pt>
                      <c:pt idx="17">
                        <c:v>2007</c:v>
                      </c:pt>
                      <c:pt idx="18">
                        <c:v>2008</c:v>
                      </c:pt>
                      <c:pt idx="19">
                        <c:v>2009</c:v>
                      </c:pt>
                      <c:pt idx="20">
                        <c:v>2010</c:v>
                      </c:pt>
                      <c:pt idx="21">
                        <c:v>2011</c:v>
                      </c:pt>
                      <c:pt idx="22">
                        <c:v>2012</c:v>
                      </c:pt>
                      <c:pt idx="23">
                        <c:v>2013</c:v>
                      </c:pt>
                      <c:pt idx="24">
                        <c:v>2014</c:v>
                      </c:pt>
                      <c:pt idx="25">
                        <c:v>2015</c:v>
                      </c:pt>
                      <c:pt idx="26">
                        <c:v>2016</c:v>
                      </c:pt>
                      <c:pt idx="27">
                        <c:v>2017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Construction!$L$39:$AM$39</c15:sqref>
                        </c15:formulaRef>
                      </c:ext>
                    </c:extLst>
                    <c:numCache>
                      <c:formatCode>0%</c:formatCode>
                      <c:ptCount val="28"/>
                      <c:pt idx="0">
                        <c:v>7.9277515793220038E-2</c:v>
                      </c:pt>
                      <c:pt idx="1">
                        <c:v>7.5256418037264058E-2</c:v>
                      </c:pt>
                      <c:pt idx="2">
                        <c:v>8.6630967507714651E-2</c:v>
                      </c:pt>
                      <c:pt idx="3">
                        <c:v>8.6198643797367372E-2</c:v>
                      </c:pt>
                      <c:pt idx="4">
                        <c:v>8.8954809877874949E-2</c:v>
                      </c:pt>
                      <c:pt idx="5">
                        <c:v>8.1540849621440106E-2</c:v>
                      </c:pt>
                      <c:pt idx="6">
                        <c:v>0.12073045673266546</c:v>
                      </c:pt>
                      <c:pt idx="7">
                        <c:v>0.11530457055951333</c:v>
                      </c:pt>
                      <c:pt idx="8">
                        <c:v>9.1179033663621983E-2</c:v>
                      </c:pt>
                      <c:pt idx="9">
                        <c:v>0.12094036256485811</c:v>
                      </c:pt>
                      <c:pt idx="10">
                        <c:v>0.15072702505781355</c:v>
                      </c:pt>
                      <c:pt idx="11">
                        <c:v>0.14593017337902486</c:v>
                      </c:pt>
                      <c:pt idx="12">
                        <c:v>0.18816682832201745</c:v>
                      </c:pt>
                      <c:pt idx="13">
                        <c:v>0.22181719994599702</c:v>
                      </c:pt>
                      <c:pt idx="14">
                        <c:v>0.18048795610255139</c:v>
                      </c:pt>
                      <c:pt idx="15">
                        <c:v>0.17664865568647875</c:v>
                      </c:pt>
                      <c:pt idx="16">
                        <c:v>0.13548167961618476</c:v>
                      </c:pt>
                      <c:pt idx="17">
                        <c:v>0.1294093199646735</c:v>
                      </c:pt>
                      <c:pt idx="18">
                        <c:v>0.17324046327043005</c:v>
                      </c:pt>
                      <c:pt idx="19">
                        <c:v>0.19547401750791582</c:v>
                      </c:pt>
                      <c:pt idx="20">
                        <c:v>0.18682987848463187</c:v>
                      </c:pt>
                      <c:pt idx="21">
                        <c:v>8.6404563503159781E-2</c:v>
                      </c:pt>
                      <c:pt idx="22">
                        <c:v>9.9027016348100946E-2</c:v>
                      </c:pt>
                      <c:pt idx="23">
                        <c:v>0.10877443967572722</c:v>
                      </c:pt>
                      <c:pt idx="24">
                        <c:v>5.4213135068153659E-2</c:v>
                      </c:pt>
                      <c:pt idx="25">
                        <c:v>8.9581304771178191E-2</c:v>
                      </c:pt>
                      <c:pt idx="26">
                        <c:v>8.4962972817169968E-2</c:v>
                      </c:pt>
                      <c:pt idx="27">
                        <c:v>6.6385982818746275E-2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46DB-4AD4-A865-16718D5F1A72}"/>
                  </c:ext>
                </c:extLst>
              </c15:ser>
            </c15:filteredAreaSeries>
            <c15:filteredArea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Construction!$A$40</c15:sqref>
                        </c15:formulaRef>
                      </c:ext>
                    </c:extLst>
                    <c:strCache>
                      <c:ptCount val="1"/>
                      <c:pt idx="0">
                        <c:v>City of Manassas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Construction!$L$27:$AM$27</c15:sqref>
                        </c15:formulaRef>
                      </c:ext>
                    </c:extLst>
                    <c:numCache>
                      <c:formatCode>0</c:formatCode>
                      <c:ptCount val="28"/>
                      <c:pt idx="0">
                        <c:v>1990</c:v>
                      </c:pt>
                      <c:pt idx="1">
                        <c:v>1991</c:v>
                      </c:pt>
                      <c:pt idx="2">
                        <c:v>1992</c:v>
                      </c:pt>
                      <c:pt idx="3">
                        <c:v>1993</c:v>
                      </c:pt>
                      <c:pt idx="4">
                        <c:v>1994</c:v>
                      </c:pt>
                      <c:pt idx="5">
                        <c:v>1995</c:v>
                      </c:pt>
                      <c:pt idx="6">
                        <c:v>1996</c:v>
                      </c:pt>
                      <c:pt idx="7">
                        <c:v>1997</c:v>
                      </c:pt>
                      <c:pt idx="8">
                        <c:v>1998</c:v>
                      </c:pt>
                      <c:pt idx="9">
                        <c:v>1999</c:v>
                      </c:pt>
                      <c:pt idx="10">
                        <c:v>2000</c:v>
                      </c:pt>
                      <c:pt idx="11">
                        <c:v>2001</c:v>
                      </c:pt>
                      <c:pt idx="12">
                        <c:v>2002</c:v>
                      </c:pt>
                      <c:pt idx="13">
                        <c:v>2003</c:v>
                      </c:pt>
                      <c:pt idx="14">
                        <c:v>2004</c:v>
                      </c:pt>
                      <c:pt idx="15">
                        <c:v>2005</c:v>
                      </c:pt>
                      <c:pt idx="16">
                        <c:v>2006</c:v>
                      </c:pt>
                      <c:pt idx="17">
                        <c:v>2007</c:v>
                      </c:pt>
                      <c:pt idx="18">
                        <c:v>2008</c:v>
                      </c:pt>
                      <c:pt idx="19">
                        <c:v>2009</c:v>
                      </c:pt>
                      <c:pt idx="20">
                        <c:v>2010</c:v>
                      </c:pt>
                      <c:pt idx="21">
                        <c:v>2011</c:v>
                      </c:pt>
                      <c:pt idx="22">
                        <c:v>2012</c:v>
                      </c:pt>
                      <c:pt idx="23">
                        <c:v>2013</c:v>
                      </c:pt>
                      <c:pt idx="24">
                        <c:v>2014</c:v>
                      </c:pt>
                      <c:pt idx="25">
                        <c:v>2015</c:v>
                      </c:pt>
                      <c:pt idx="26">
                        <c:v>2016</c:v>
                      </c:pt>
                      <c:pt idx="27">
                        <c:v>2017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Construction!$L$40:$AM$40</c15:sqref>
                        </c15:formulaRef>
                      </c:ext>
                    </c:extLst>
                    <c:numCache>
                      <c:formatCode>0%</c:formatCode>
                      <c:ptCount val="28"/>
                      <c:pt idx="0">
                        <c:v>8.8086128659133379E-3</c:v>
                      </c:pt>
                      <c:pt idx="1">
                        <c:v>1.4808520968622929E-2</c:v>
                      </c:pt>
                      <c:pt idx="2">
                        <c:v>9.3029587946995822E-3</c:v>
                      </c:pt>
                      <c:pt idx="3">
                        <c:v>8.974870362983646E-3</c:v>
                      </c:pt>
                      <c:pt idx="4">
                        <c:v>8.437030473475363E-3</c:v>
                      </c:pt>
                      <c:pt idx="5">
                        <c:v>6.3674090030728294E-3</c:v>
                      </c:pt>
                      <c:pt idx="6">
                        <c:v>3.3919697089216691E-3</c:v>
                      </c:pt>
                      <c:pt idx="7">
                        <c:v>3.321860241735372E-3</c:v>
                      </c:pt>
                      <c:pt idx="8">
                        <c:v>2.3884065455249655E-3</c:v>
                      </c:pt>
                      <c:pt idx="9">
                        <c:v>2.0498366536416631E-3</c:v>
                      </c:pt>
                      <c:pt idx="10">
                        <c:v>1.7106471948553869E-3</c:v>
                      </c:pt>
                      <c:pt idx="11">
                        <c:v>5.2590506565330982E-3</c:v>
                      </c:pt>
                      <c:pt idx="12">
                        <c:v>4.4429148024154441E-3</c:v>
                      </c:pt>
                      <c:pt idx="13">
                        <c:v>4.4552450384771165E-3</c:v>
                      </c:pt>
                      <c:pt idx="14">
                        <c:v>4.5571503859627369E-3</c:v>
                      </c:pt>
                      <c:pt idx="15">
                        <c:v>5.0126944860360654E-3</c:v>
                      </c:pt>
                      <c:pt idx="16">
                        <c:v>5.8166687895384881E-3</c:v>
                      </c:pt>
                      <c:pt idx="17">
                        <c:v>4.9353213153930072E-3</c:v>
                      </c:pt>
                      <c:pt idx="18">
                        <c:v>4.4545233659998382E-3</c:v>
                      </c:pt>
                      <c:pt idx="19">
                        <c:v>3.7250884708511828E-3</c:v>
                      </c:pt>
                      <c:pt idx="20">
                        <c:v>2.0550393137955683E-3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5.5319525579748631E-3</c:v>
                      </c:pt>
                      <c:pt idx="25">
                        <c:v>6.669912366114898E-3</c:v>
                      </c:pt>
                      <c:pt idx="26">
                        <c:v>6.4298700722806084E-3</c:v>
                      </c:pt>
                      <c:pt idx="27">
                        <c:v>1.0164157523177682E-2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46DB-4AD4-A865-16718D5F1A72}"/>
                  </c:ext>
                </c:extLst>
              </c15:ser>
            </c15:filteredAreaSeries>
            <c15:filteredArea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Construction!$A$41</c15:sqref>
                        </c15:formulaRef>
                      </c:ext>
                    </c:extLst>
                    <c:strCache>
                      <c:ptCount val="1"/>
                      <c:pt idx="0">
                        <c:v>City of Manassas Park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Construction!$L$27:$AM$27</c15:sqref>
                        </c15:formulaRef>
                      </c:ext>
                    </c:extLst>
                    <c:numCache>
                      <c:formatCode>0</c:formatCode>
                      <c:ptCount val="28"/>
                      <c:pt idx="0">
                        <c:v>1990</c:v>
                      </c:pt>
                      <c:pt idx="1">
                        <c:v>1991</c:v>
                      </c:pt>
                      <c:pt idx="2">
                        <c:v>1992</c:v>
                      </c:pt>
                      <c:pt idx="3">
                        <c:v>1993</c:v>
                      </c:pt>
                      <c:pt idx="4">
                        <c:v>1994</c:v>
                      </c:pt>
                      <c:pt idx="5">
                        <c:v>1995</c:v>
                      </c:pt>
                      <c:pt idx="6">
                        <c:v>1996</c:v>
                      </c:pt>
                      <c:pt idx="7">
                        <c:v>1997</c:v>
                      </c:pt>
                      <c:pt idx="8">
                        <c:v>1998</c:v>
                      </c:pt>
                      <c:pt idx="9">
                        <c:v>1999</c:v>
                      </c:pt>
                      <c:pt idx="10">
                        <c:v>2000</c:v>
                      </c:pt>
                      <c:pt idx="11">
                        <c:v>2001</c:v>
                      </c:pt>
                      <c:pt idx="12">
                        <c:v>2002</c:v>
                      </c:pt>
                      <c:pt idx="13">
                        <c:v>2003</c:v>
                      </c:pt>
                      <c:pt idx="14">
                        <c:v>2004</c:v>
                      </c:pt>
                      <c:pt idx="15">
                        <c:v>2005</c:v>
                      </c:pt>
                      <c:pt idx="16">
                        <c:v>2006</c:v>
                      </c:pt>
                      <c:pt idx="17">
                        <c:v>2007</c:v>
                      </c:pt>
                      <c:pt idx="18">
                        <c:v>2008</c:v>
                      </c:pt>
                      <c:pt idx="19">
                        <c:v>2009</c:v>
                      </c:pt>
                      <c:pt idx="20">
                        <c:v>2010</c:v>
                      </c:pt>
                      <c:pt idx="21">
                        <c:v>2011</c:v>
                      </c:pt>
                      <c:pt idx="22">
                        <c:v>2012</c:v>
                      </c:pt>
                      <c:pt idx="23">
                        <c:v>2013</c:v>
                      </c:pt>
                      <c:pt idx="24">
                        <c:v>2014</c:v>
                      </c:pt>
                      <c:pt idx="25">
                        <c:v>2015</c:v>
                      </c:pt>
                      <c:pt idx="26">
                        <c:v>2016</c:v>
                      </c:pt>
                      <c:pt idx="27">
                        <c:v>2017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Construction!$L$41:$AM$41</c15:sqref>
                        </c15:formulaRef>
                      </c:ext>
                    </c:extLst>
                    <c:numCache>
                      <c:formatCode>0%</c:formatCode>
                      <c:ptCount val="28"/>
                      <c:pt idx="0">
                        <c:v>1.5125900880861287E-3</c:v>
                      </c:pt>
                      <c:pt idx="1">
                        <c:v>1.0924318747344785E-3</c:v>
                      </c:pt>
                      <c:pt idx="2">
                        <c:v>2.9043383554184063E-3</c:v>
                      </c:pt>
                      <c:pt idx="3">
                        <c:v>0</c:v>
                      </c:pt>
                      <c:pt idx="4">
                        <c:v>4.1222021034788307E-3</c:v>
                      </c:pt>
                      <c:pt idx="5">
                        <c:v>1.5205752843158995E-3</c:v>
                      </c:pt>
                      <c:pt idx="6">
                        <c:v>4.3780074150035495E-3</c:v>
                      </c:pt>
                      <c:pt idx="7">
                        <c:v>3.8021291923477146E-3</c:v>
                      </c:pt>
                      <c:pt idx="8">
                        <c:v>4.776813091049931E-3</c:v>
                      </c:pt>
                      <c:pt idx="9">
                        <c:v>7.9110883351482929E-3</c:v>
                      </c:pt>
                      <c:pt idx="10">
                        <c:v>6.557480913612317E-3</c:v>
                      </c:pt>
                      <c:pt idx="11">
                        <c:v>5.0894038611610625E-4</c:v>
                      </c:pt>
                      <c:pt idx="12">
                        <c:v>6.6643722036231661E-3</c:v>
                      </c:pt>
                      <c:pt idx="13">
                        <c:v>5.4678007290400975E-3</c:v>
                      </c:pt>
                      <c:pt idx="14">
                        <c:v>5.8591933533806619E-3</c:v>
                      </c:pt>
                      <c:pt idx="15">
                        <c:v>6.1193932686674042E-3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1.6777585146244618E-4</c:v>
                      </c:pt>
                      <c:pt idx="22">
                        <c:v>6.4207043018718818E-4</c:v>
                      </c:pt>
                      <c:pt idx="23">
                        <c:v>3.3381020505484027E-4</c:v>
                      </c:pt>
                      <c:pt idx="24">
                        <c:v>4.8681182510178792E-4</c:v>
                      </c:pt>
                      <c:pt idx="25">
                        <c:v>4.8685491723466409E-4</c:v>
                      </c:pt>
                      <c:pt idx="26">
                        <c:v>0</c:v>
                      </c:pt>
                      <c:pt idx="2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46DB-4AD4-A865-16718D5F1A72}"/>
                  </c:ext>
                </c:extLst>
              </c15:ser>
            </c15:filteredAreaSeries>
          </c:ext>
        </c:extLst>
      </c:areaChart>
      <c:catAx>
        <c:axId val="520191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184728"/>
        <c:crosses val="autoZero"/>
        <c:auto val="1"/>
        <c:lblAlgn val="ctr"/>
        <c:lblOffset val="100"/>
        <c:noMultiLvlLbl val="0"/>
      </c:catAx>
      <c:valAx>
        <c:axId val="52018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Share</a:t>
                </a:r>
                <a:r>
                  <a:rPr lang="en-US" baseline="0"/>
                  <a:t> of Region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191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51</xdr:row>
      <xdr:rowOff>114301</xdr:rowOff>
    </xdr:from>
    <xdr:to>
      <xdr:col>34</xdr:col>
      <xdr:colOff>361950</xdr:colOff>
      <xdr:row>74</xdr:row>
      <xdr:rowOff>0</xdr:rowOff>
    </xdr:to>
    <xdr:graphicFrame macro="">
      <xdr:nvGraphicFramePr>
        <xdr:cNvPr id="2052" name="Chart 2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57150</xdr:colOff>
      <xdr:row>24</xdr:row>
      <xdr:rowOff>47625</xdr:rowOff>
    </xdr:from>
    <xdr:to>
      <xdr:col>57</xdr:col>
      <xdr:colOff>1381125</xdr:colOff>
      <xdr:row>52</xdr:row>
      <xdr:rowOff>109537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EF9747-22F5-4F70-9715-86E215EB06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82"/>
  <sheetViews>
    <sheetView tabSelected="1" topLeftCell="AM19" workbookViewId="0">
      <selection activeCell="BG22" sqref="BG22"/>
    </sheetView>
  </sheetViews>
  <sheetFormatPr defaultRowHeight="12.75" x14ac:dyDescent="0.2"/>
  <cols>
    <col min="1" max="1" width="25.85546875" customWidth="1"/>
    <col min="2" max="22" width="7.28515625" customWidth="1"/>
    <col min="23" max="36" width="7.42578125" customWidth="1"/>
    <col min="37" max="37" width="8.28515625" customWidth="1"/>
    <col min="38" max="38" width="7.28515625" customWidth="1"/>
    <col min="39" max="39" width="8.28515625" customWidth="1"/>
    <col min="40" max="41" width="7.28515625" customWidth="1"/>
    <col min="42" max="53" width="7.42578125" customWidth="1"/>
    <col min="58" max="58" width="21.42578125" bestFit="1" customWidth="1"/>
  </cols>
  <sheetData>
    <row r="1" spans="1:58" ht="13.5" thickBot="1" x14ac:dyDescent="0.25">
      <c r="A1" s="2"/>
      <c r="B1" s="44">
        <v>1990</v>
      </c>
      <c r="C1" s="45"/>
      <c r="D1" s="44">
        <v>1991</v>
      </c>
      <c r="E1" s="45"/>
      <c r="F1" s="44">
        <v>1992</v>
      </c>
      <c r="G1" s="45"/>
      <c r="H1" s="44">
        <v>1993</v>
      </c>
      <c r="I1" s="45"/>
      <c r="J1" s="44">
        <v>1994</v>
      </c>
      <c r="K1" s="45"/>
      <c r="L1" s="44">
        <v>1995</v>
      </c>
      <c r="M1" s="45"/>
      <c r="N1" s="44">
        <v>1996</v>
      </c>
      <c r="O1" s="45"/>
      <c r="P1" s="44">
        <v>1997</v>
      </c>
      <c r="Q1" s="48"/>
      <c r="R1" s="44">
        <v>1998</v>
      </c>
      <c r="S1" s="45"/>
      <c r="T1" s="44">
        <v>1999</v>
      </c>
      <c r="U1" s="45"/>
      <c r="V1" s="58">
        <v>2000</v>
      </c>
      <c r="W1" s="59"/>
      <c r="X1" s="58">
        <v>2001</v>
      </c>
      <c r="Y1" s="63"/>
      <c r="Z1" s="64">
        <v>2002</v>
      </c>
      <c r="AA1" s="59"/>
      <c r="AB1" s="58">
        <v>2003</v>
      </c>
      <c r="AC1" s="63"/>
      <c r="AD1" s="64">
        <v>2004</v>
      </c>
      <c r="AE1" s="59"/>
      <c r="AF1" s="58">
        <v>2005</v>
      </c>
      <c r="AG1" s="63"/>
      <c r="AH1" s="44">
        <v>2006</v>
      </c>
      <c r="AI1" s="48"/>
      <c r="AJ1" s="44">
        <v>2007</v>
      </c>
      <c r="AK1" s="48"/>
      <c r="AL1" s="44">
        <v>2008</v>
      </c>
      <c r="AM1" s="48"/>
      <c r="AN1" s="44">
        <v>2009</v>
      </c>
      <c r="AO1" s="48"/>
      <c r="AP1" s="44">
        <v>2010</v>
      </c>
      <c r="AQ1" s="48"/>
      <c r="AR1" s="44">
        <v>2011</v>
      </c>
      <c r="AS1" s="48"/>
      <c r="AT1" s="44">
        <v>2012</v>
      </c>
      <c r="AU1" s="48"/>
      <c r="AV1" s="44">
        <v>2013</v>
      </c>
      <c r="AW1" s="48"/>
      <c r="AX1" s="53">
        <v>2014</v>
      </c>
      <c r="AY1" s="54"/>
      <c r="AZ1" s="53">
        <v>2015</v>
      </c>
      <c r="BA1" s="54"/>
      <c r="BB1" s="53">
        <v>2016</v>
      </c>
      <c r="BC1" s="54"/>
      <c r="BD1" s="53">
        <v>2017</v>
      </c>
      <c r="BE1" s="54"/>
      <c r="BF1" s="10"/>
    </row>
    <row r="2" spans="1:58" ht="12.75" customHeight="1" x14ac:dyDescent="0.2">
      <c r="A2" s="10"/>
      <c r="B2" s="10"/>
      <c r="C2" s="46" t="s">
        <v>15</v>
      </c>
      <c r="D2" s="10"/>
      <c r="E2" s="46" t="s">
        <v>15</v>
      </c>
      <c r="F2" s="10"/>
      <c r="G2" s="46" t="s">
        <v>15</v>
      </c>
      <c r="H2" s="10"/>
      <c r="I2" s="46" t="s">
        <v>15</v>
      </c>
      <c r="J2" s="10"/>
      <c r="K2" s="46" t="s">
        <v>15</v>
      </c>
      <c r="L2" s="10"/>
      <c r="M2" s="46" t="s">
        <v>15</v>
      </c>
      <c r="N2" s="10"/>
      <c r="O2" s="46" t="s">
        <v>15</v>
      </c>
      <c r="P2" s="10"/>
      <c r="Q2" s="49" t="s">
        <v>15</v>
      </c>
      <c r="R2" s="41"/>
      <c r="S2" s="46" t="s">
        <v>15</v>
      </c>
      <c r="T2" s="10"/>
      <c r="U2" s="46" t="s">
        <v>15</v>
      </c>
      <c r="V2" s="2"/>
      <c r="W2" s="60" t="s">
        <v>15</v>
      </c>
      <c r="X2" s="2"/>
      <c r="Y2" s="51" t="s">
        <v>15</v>
      </c>
      <c r="Z2" s="29"/>
      <c r="AA2" s="60" t="s">
        <v>15</v>
      </c>
      <c r="AB2" s="2"/>
      <c r="AC2" s="51" t="s">
        <v>15</v>
      </c>
      <c r="AD2" s="29"/>
      <c r="AE2" s="60" t="s">
        <v>15</v>
      </c>
      <c r="AF2" s="2"/>
      <c r="AG2" s="51" t="s">
        <v>15</v>
      </c>
      <c r="AH2" s="11"/>
      <c r="AI2" s="57" t="s">
        <v>15</v>
      </c>
      <c r="AJ2" s="11"/>
      <c r="AK2" s="51" t="s">
        <v>15</v>
      </c>
      <c r="AL2" s="11"/>
      <c r="AM2" s="51" t="s">
        <v>15</v>
      </c>
      <c r="AN2" s="20"/>
      <c r="AO2" s="51" t="s">
        <v>15</v>
      </c>
      <c r="AP2" s="11"/>
      <c r="AQ2" s="57" t="s">
        <v>15</v>
      </c>
      <c r="AS2" s="57" t="s">
        <v>15</v>
      </c>
      <c r="AU2" s="57" t="s">
        <v>15</v>
      </c>
      <c r="AW2" s="57" t="s">
        <v>15</v>
      </c>
      <c r="AX2" s="7"/>
      <c r="AY2" s="55" t="s">
        <v>15</v>
      </c>
      <c r="AZ2" s="7"/>
      <c r="BA2" s="55" t="s">
        <v>15</v>
      </c>
      <c r="BB2" s="7"/>
      <c r="BC2" s="55" t="s">
        <v>15</v>
      </c>
      <c r="BD2" s="7"/>
      <c r="BE2" s="55" t="s">
        <v>15</v>
      </c>
      <c r="BF2" s="10"/>
    </row>
    <row r="3" spans="1:58" ht="18" customHeight="1" thickBot="1" x14ac:dyDescent="0.25">
      <c r="A3" s="3" t="s">
        <v>13</v>
      </c>
      <c r="B3" s="3" t="s">
        <v>14</v>
      </c>
      <c r="C3" s="47"/>
      <c r="D3" s="3" t="s">
        <v>14</v>
      </c>
      <c r="E3" s="47"/>
      <c r="F3" s="3" t="s">
        <v>14</v>
      </c>
      <c r="G3" s="47"/>
      <c r="H3" s="3" t="s">
        <v>14</v>
      </c>
      <c r="I3" s="47"/>
      <c r="J3" s="3" t="s">
        <v>14</v>
      </c>
      <c r="K3" s="47"/>
      <c r="L3" s="3" t="s">
        <v>14</v>
      </c>
      <c r="M3" s="47"/>
      <c r="N3" s="3" t="s">
        <v>14</v>
      </c>
      <c r="O3" s="47"/>
      <c r="P3" s="3" t="s">
        <v>14</v>
      </c>
      <c r="Q3" s="50"/>
      <c r="R3" s="3" t="s">
        <v>14</v>
      </c>
      <c r="S3" s="47"/>
      <c r="T3" s="3" t="s">
        <v>14</v>
      </c>
      <c r="U3" s="47"/>
      <c r="V3" s="4" t="s">
        <v>14</v>
      </c>
      <c r="W3" s="61"/>
      <c r="X3" s="4" t="s">
        <v>14</v>
      </c>
      <c r="Y3" s="62"/>
      <c r="Z3" s="30" t="s">
        <v>14</v>
      </c>
      <c r="AA3" s="61"/>
      <c r="AB3" s="4" t="s">
        <v>14</v>
      </c>
      <c r="AC3" s="62"/>
      <c r="AD3" s="30" t="s">
        <v>14</v>
      </c>
      <c r="AE3" s="61"/>
      <c r="AF3" s="4" t="s">
        <v>14</v>
      </c>
      <c r="AG3" s="62"/>
      <c r="AH3" s="10" t="s">
        <v>14</v>
      </c>
      <c r="AI3" s="57"/>
      <c r="AJ3" s="10" t="s">
        <v>14</v>
      </c>
      <c r="AK3" s="52"/>
      <c r="AL3" s="10" t="s">
        <v>14</v>
      </c>
      <c r="AM3" s="52"/>
      <c r="AN3" s="4" t="s">
        <v>14</v>
      </c>
      <c r="AO3" s="52"/>
      <c r="AP3" s="10" t="s">
        <v>14</v>
      </c>
      <c r="AQ3" s="57"/>
      <c r="AR3" s="10" t="s">
        <v>14</v>
      </c>
      <c r="AS3" s="57"/>
      <c r="AT3" s="10" t="s">
        <v>14</v>
      </c>
      <c r="AU3" s="57"/>
      <c r="AV3" s="10" t="s">
        <v>14</v>
      </c>
      <c r="AW3" s="57"/>
      <c r="AX3" s="32" t="s">
        <v>14</v>
      </c>
      <c r="AY3" s="56"/>
      <c r="AZ3" s="32" t="s">
        <v>14</v>
      </c>
      <c r="BA3" s="56"/>
      <c r="BB3" s="32" t="s">
        <v>14</v>
      </c>
      <c r="BC3" s="56"/>
      <c r="BD3" s="32" t="s">
        <v>14</v>
      </c>
      <c r="BE3" s="56"/>
      <c r="BF3" s="65"/>
    </row>
    <row r="4" spans="1:58" ht="12.75" customHeight="1" x14ac:dyDescent="0.2">
      <c r="A4" s="21" t="s">
        <v>0</v>
      </c>
      <c r="B4" s="13">
        <v>368</v>
      </c>
      <c r="C4" s="13">
        <v>180</v>
      </c>
      <c r="D4" s="13">
        <v>333</v>
      </c>
      <c r="E4" s="13">
        <v>83</v>
      </c>
      <c r="F4" s="13">
        <v>132</v>
      </c>
      <c r="G4" s="13">
        <v>92</v>
      </c>
      <c r="H4" s="13">
        <v>304</v>
      </c>
      <c r="I4" s="13">
        <v>98</v>
      </c>
      <c r="J4" s="13">
        <v>210</v>
      </c>
      <c r="K4" s="13">
        <v>96</v>
      </c>
      <c r="L4" s="13">
        <v>35</v>
      </c>
      <c r="M4" s="13">
        <v>35</v>
      </c>
      <c r="N4" s="13">
        <v>0</v>
      </c>
      <c r="O4" s="13">
        <v>0</v>
      </c>
      <c r="P4" s="13">
        <v>15</v>
      </c>
      <c r="Q4" s="13">
        <v>11</v>
      </c>
      <c r="R4" s="13">
        <v>429</v>
      </c>
      <c r="S4" s="13">
        <v>255</v>
      </c>
      <c r="T4" s="13">
        <v>683</v>
      </c>
      <c r="U4" s="13">
        <v>319</v>
      </c>
      <c r="V4" s="13">
        <v>806</v>
      </c>
      <c r="W4" s="27">
        <v>187</v>
      </c>
      <c r="X4" s="13">
        <v>896</v>
      </c>
      <c r="Y4" s="18">
        <v>131</v>
      </c>
      <c r="Z4" s="27">
        <v>1591</v>
      </c>
      <c r="AA4" s="27">
        <v>383</v>
      </c>
      <c r="AB4" s="13">
        <v>1427</v>
      </c>
      <c r="AC4" s="18">
        <v>152</v>
      </c>
      <c r="AD4" s="27">
        <v>1936</v>
      </c>
      <c r="AE4" s="27">
        <v>226</v>
      </c>
      <c r="AF4" s="13">
        <v>2860</v>
      </c>
      <c r="AG4" s="18">
        <v>125</v>
      </c>
      <c r="AH4" s="13">
        <v>2105</v>
      </c>
      <c r="AI4" s="22">
        <v>126</v>
      </c>
      <c r="AJ4" s="13">
        <v>1910</v>
      </c>
      <c r="AK4" s="18">
        <v>576</v>
      </c>
      <c r="AL4" s="13">
        <v>536</v>
      </c>
      <c r="AM4" s="18">
        <v>248</v>
      </c>
      <c r="AN4" s="13">
        <v>1126</v>
      </c>
      <c r="AO4" s="18">
        <v>151</v>
      </c>
      <c r="AP4" s="13">
        <v>739</v>
      </c>
      <c r="AQ4" s="18">
        <v>177</v>
      </c>
      <c r="AR4" s="13">
        <v>4612</v>
      </c>
      <c r="AS4" s="18">
        <v>227</v>
      </c>
      <c r="AT4" s="27">
        <v>3823</v>
      </c>
      <c r="AU4" s="18">
        <v>271</v>
      </c>
      <c r="AV4" s="27">
        <v>3255</v>
      </c>
      <c r="AW4" s="18">
        <v>333</v>
      </c>
      <c r="AX4" s="7">
        <v>4189</v>
      </c>
      <c r="AY4" s="19">
        <v>288</v>
      </c>
      <c r="AZ4" s="7">
        <v>4956</v>
      </c>
      <c r="BA4" s="19">
        <v>255</v>
      </c>
      <c r="BB4" s="7">
        <v>4690</v>
      </c>
      <c r="BC4" s="19">
        <v>336</v>
      </c>
      <c r="BD4" s="7">
        <v>6037</v>
      </c>
      <c r="BE4" s="19">
        <v>352</v>
      </c>
      <c r="BF4" s="6"/>
    </row>
    <row r="5" spans="1:58" ht="12.75" customHeight="1" x14ac:dyDescent="0.2">
      <c r="A5" s="6" t="s">
        <v>2</v>
      </c>
      <c r="B5" s="7">
        <v>1024</v>
      </c>
      <c r="C5" s="7">
        <v>128</v>
      </c>
      <c r="D5" s="7">
        <v>585</v>
      </c>
      <c r="E5" s="7">
        <v>108</v>
      </c>
      <c r="F5" s="7">
        <v>496</v>
      </c>
      <c r="G5" s="7">
        <v>110</v>
      </c>
      <c r="H5" s="7">
        <v>251</v>
      </c>
      <c r="I5" s="7">
        <v>241</v>
      </c>
      <c r="J5" s="7">
        <v>344</v>
      </c>
      <c r="K5" s="7">
        <v>168</v>
      </c>
      <c r="L5" s="7">
        <v>618</v>
      </c>
      <c r="M5" s="7">
        <v>328</v>
      </c>
      <c r="N5" s="7">
        <v>1299</v>
      </c>
      <c r="O5" s="42">
        <v>152</v>
      </c>
      <c r="P5" s="7">
        <v>57</v>
      </c>
      <c r="Q5" s="7">
        <v>57</v>
      </c>
      <c r="R5" s="7">
        <v>459</v>
      </c>
      <c r="S5" s="7">
        <v>117</v>
      </c>
      <c r="T5" s="7">
        <v>970</v>
      </c>
      <c r="U5" s="7">
        <v>143</v>
      </c>
      <c r="V5" s="7">
        <v>811</v>
      </c>
      <c r="W5" s="31">
        <v>59</v>
      </c>
      <c r="X5" s="7">
        <v>920</v>
      </c>
      <c r="Y5" s="19">
        <v>171</v>
      </c>
      <c r="Z5" s="31">
        <v>17</v>
      </c>
      <c r="AA5" s="31">
        <v>17</v>
      </c>
      <c r="AB5" s="7">
        <v>7</v>
      </c>
      <c r="AC5" s="19">
        <v>7</v>
      </c>
      <c r="AD5" s="31">
        <v>1274</v>
      </c>
      <c r="AE5" s="31">
        <v>184</v>
      </c>
      <c r="AF5" s="7">
        <v>1275</v>
      </c>
      <c r="AG5" s="19">
        <v>166</v>
      </c>
      <c r="AH5" s="7">
        <v>2960</v>
      </c>
      <c r="AI5" s="15">
        <v>203</v>
      </c>
      <c r="AJ5" s="26">
        <v>2121</v>
      </c>
      <c r="AK5" s="19">
        <v>151</v>
      </c>
      <c r="AL5" s="26">
        <v>1179</v>
      </c>
      <c r="AM5" s="19">
        <v>119</v>
      </c>
      <c r="AN5" s="26">
        <v>614</v>
      </c>
      <c r="AO5" s="19">
        <v>156</v>
      </c>
      <c r="AP5" s="26">
        <v>875</v>
      </c>
      <c r="AQ5" s="19">
        <v>286</v>
      </c>
      <c r="AR5" s="12">
        <v>1945</v>
      </c>
      <c r="AS5" s="19">
        <v>193</v>
      </c>
      <c r="AT5" s="12">
        <v>2207</v>
      </c>
      <c r="AU5" s="19">
        <v>156</v>
      </c>
      <c r="AV5" s="12">
        <v>934</v>
      </c>
      <c r="AW5" s="19">
        <v>204</v>
      </c>
      <c r="AX5" s="7">
        <v>2160</v>
      </c>
      <c r="AY5" s="19">
        <v>229</v>
      </c>
      <c r="AZ5" s="7">
        <v>652</v>
      </c>
      <c r="BA5" s="19">
        <v>245</v>
      </c>
      <c r="BB5" s="7">
        <v>1914</v>
      </c>
      <c r="BC5" s="19">
        <v>334</v>
      </c>
      <c r="BD5" s="7">
        <v>2884</v>
      </c>
      <c r="BE5" s="19">
        <v>184</v>
      </c>
      <c r="BF5" s="6"/>
    </row>
    <row r="6" spans="1:58" x14ac:dyDescent="0.2">
      <c r="A6" s="6" t="s">
        <v>3</v>
      </c>
      <c r="B6" s="7">
        <v>54</v>
      </c>
      <c r="C6" s="7">
        <v>34</v>
      </c>
      <c r="D6" s="7">
        <v>104</v>
      </c>
      <c r="E6" s="7">
        <v>104</v>
      </c>
      <c r="F6" s="7">
        <v>84</v>
      </c>
      <c r="G6" s="7">
        <v>84</v>
      </c>
      <c r="H6" s="7">
        <v>263</v>
      </c>
      <c r="I6" s="7">
        <v>157</v>
      </c>
      <c r="J6" s="7">
        <v>285</v>
      </c>
      <c r="K6" s="7">
        <v>189</v>
      </c>
      <c r="L6" s="7">
        <v>251</v>
      </c>
      <c r="M6" s="7">
        <v>215</v>
      </c>
      <c r="N6" s="7">
        <v>603</v>
      </c>
      <c r="O6" s="7">
        <v>160</v>
      </c>
      <c r="P6" s="7">
        <v>1300</v>
      </c>
      <c r="Q6" s="7">
        <v>667</v>
      </c>
      <c r="R6" s="7">
        <v>1300</v>
      </c>
      <c r="S6" s="7">
        <v>680</v>
      </c>
      <c r="T6" s="7">
        <v>1090</v>
      </c>
      <c r="U6" s="7">
        <v>646</v>
      </c>
      <c r="V6" s="7">
        <v>1014</v>
      </c>
      <c r="W6" s="31">
        <v>336</v>
      </c>
      <c r="X6" s="7">
        <v>1162</v>
      </c>
      <c r="Y6" s="19">
        <v>339</v>
      </c>
      <c r="Z6" s="31">
        <v>1244</v>
      </c>
      <c r="AA6" s="31">
        <v>380</v>
      </c>
      <c r="AB6" s="7">
        <v>72</v>
      </c>
      <c r="AC6" s="19">
        <v>20</v>
      </c>
      <c r="AD6" s="31">
        <v>843</v>
      </c>
      <c r="AE6" s="31">
        <v>171</v>
      </c>
      <c r="AF6" s="7">
        <v>1017</v>
      </c>
      <c r="AG6" s="19">
        <v>195</v>
      </c>
      <c r="AH6" s="7">
        <v>1050</v>
      </c>
      <c r="AI6" s="15">
        <v>137</v>
      </c>
      <c r="AJ6" s="26">
        <v>354</v>
      </c>
      <c r="AK6" s="19">
        <v>93</v>
      </c>
      <c r="AL6" s="26">
        <v>467</v>
      </c>
      <c r="AM6" s="19">
        <v>65</v>
      </c>
      <c r="AN6" s="26">
        <v>236</v>
      </c>
      <c r="AO6" s="19">
        <v>35</v>
      </c>
      <c r="AP6" s="26">
        <v>418</v>
      </c>
      <c r="AQ6" s="19">
        <v>56</v>
      </c>
      <c r="AR6" s="12">
        <v>759</v>
      </c>
      <c r="AS6" s="19">
        <v>105</v>
      </c>
      <c r="AT6" s="12">
        <v>266</v>
      </c>
      <c r="AU6" s="19">
        <v>139</v>
      </c>
      <c r="AV6" s="12">
        <v>1848</v>
      </c>
      <c r="AW6" s="19">
        <v>218</v>
      </c>
      <c r="AX6" s="7">
        <v>1324</v>
      </c>
      <c r="AY6" s="19">
        <v>174</v>
      </c>
      <c r="AZ6" s="7">
        <v>193</v>
      </c>
      <c r="BA6" s="19">
        <v>193</v>
      </c>
      <c r="BB6" s="7">
        <v>621</v>
      </c>
      <c r="BC6" s="19">
        <v>145</v>
      </c>
      <c r="BD6" s="7">
        <v>149</v>
      </c>
      <c r="BE6" s="19">
        <v>149</v>
      </c>
      <c r="BF6" s="6"/>
    </row>
    <row r="7" spans="1:58" ht="12.75" customHeight="1" thickBot="1" x14ac:dyDescent="0.25">
      <c r="A7" s="8" t="s">
        <v>11</v>
      </c>
      <c r="B7" s="9">
        <f t="shared" ref="B7:U7" si="0">SUM(B4:B6)</f>
        <v>1446</v>
      </c>
      <c r="C7" s="9">
        <f t="shared" si="0"/>
        <v>342</v>
      </c>
      <c r="D7" s="9">
        <f t="shared" si="0"/>
        <v>1022</v>
      </c>
      <c r="E7" s="9">
        <f t="shared" si="0"/>
        <v>295</v>
      </c>
      <c r="F7" s="9">
        <f t="shared" si="0"/>
        <v>712</v>
      </c>
      <c r="G7" s="9">
        <f t="shared" si="0"/>
        <v>286</v>
      </c>
      <c r="H7" s="9">
        <f t="shared" si="0"/>
        <v>818</v>
      </c>
      <c r="I7" s="9">
        <f t="shared" si="0"/>
        <v>496</v>
      </c>
      <c r="J7" s="9">
        <f t="shared" si="0"/>
        <v>839</v>
      </c>
      <c r="K7" s="9">
        <f t="shared" si="0"/>
        <v>453</v>
      </c>
      <c r="L7" s="9">
        <f t="shared" si="0"/>
        <v>904</v>
      </c>
      <c r="M7" s="9">
        <f t="shared" si="0"/>
        <v>578</v>
      </c>
      <c r="N7" s="9">
        <f t="shared" si="0"/>
        <v>1902</v>
      </c>
      <c r="O7" s="9">
        <f t="shared" si="0"/>
        <v>312</v>
      </c>
      <c r="P7" s="9">
        <f t="shared" si="0"/>
        <v>1372</v>
      </c>
      <c r="Q7" s="9">
        <f t="shared" si="0"/>
        <v>735</v>
      </c>
      <c r="R7" s="9">
        <f t="shared" si="0"/>
        <v>2188</v>
      </c>
      <c r="S7" s="9">
        <f t="shared" si="0"/>
        <v>1052</v>
      </c>
      <c r="T7" s="9">
        <f t="shared" si="0"/>
        <v>2743</v>
      </c>
      <c r="U7" s="9">
        <f t="shared" si="0"/>
        <v>1108</v>
      </c>
      <c r="V7" s="9">
        <f t="shared" ref="V7:AG7" si="1">SUM(V4:V6)</f>
        <v>2631</v>
      </c>
      <c r="W7" s="14">
        <f t="shared" si="1"/>
        <v>582</v>
      </c>
      <c r="X7" s="9">
        <f t="shared" si="1"/>
        <v>2978</v>
      </c>
      <c r="Y7" s="14">
        <f t="shared" si="1"/>
        <v>641</v>
      </c>
      <c r="Z7" s="9">
        <f t="shared" si="1"/>
        <v>2852</v>
      </c>
      <c r="AA7" s="14">
        <f t="shared" si="1"/>
        <v>780</v>
      </c>
      <c r="AB7" s="9">
        <f t="shared" si="1"/>
        <v>1506</v>
      </c>
      <c r="AC7" s="14">
        <f t="shared" si="1"/>
        <v>179</v>
      </c>
      <c r="AD7" s="9">
        <f t="shared" si="1"/>
        <v>4053</v>
      </c>
      <c r="AE7" s="14">
        <f t="shared" si="1"/>
        <v>581</v>
      </c>
      <c r="AF7" s="9">
        <f t="shared" si="1"/>
        <v>5152</v>
      </c>
      <c r="AG7" s="14">
        <f t="shared" si="1"/>
        <v>486</v>
      </c>
      <c r="AH7" s="9">
        <f>SUM(AH4:AH6)</f>
        <v>6115</v>
      </c>
      <c r="AI7" s="14">
        <f t="shared" ref="AI7:AW7" si="2">SUM(AI4:AI6)</f>
        <v>466</v>
      </c>
      <c r="AJ7" s="9">
        <f t="shared" si="2"/>
        <v>4385</v>
      </c>
      <c r="AK7" s="14">
        <f t="shared" si="2"/>
        <v>820</v>
      </c>
      <c r="AL7" s="9">
        <f t="shared" si="2"/>
        <v>2182</v>
      </c>
      <c r="AM7" s="25">
        <f t="shared" si="2"/>
        <v>432</v>
      </c>
      <c r="AN7" s="9">
        <f t="shared" si="2"/>
        <v>1976</v>
      </c>
      <c r="AO7" s="14">
        <f t="shared" si="2"/>
        <v>342</v>
      </c>
      <c r="AP7" s="9">
        <f t="shared" si="2"/>
        <v>2032</v>
      </c>
      <c r="AQ7" s="14">
        <f t="shared" si="2"/>
        <v>519</v>
      </c>
      <c r="AR7" s="25">
        <f t="shared" si="2"/>
        <v>7316</v>
      </c>
      <c r="AS7" s="14">
        <f t="shared" si="2"/>
        <v>525</v>
      </c>
      <c r="AT7" s="25">
        <f t="shared" si="2"/>
        <v>6296</v>
      </c>
      <c r="AU7" s="14">
        <f t="shared" si="2"/>
        <v>566</v>
      </c>
      <c r="AV7" s="25">
        <f t="shared" si="2"/>
        <v>6037</v>
      </c>
      <c r="AW7" s="14">
        <f t="shared" si="2"/>
        <v>755</v>
      </c>
      <c r="AX7" s="9">
        <f t="shared" ref="AX7:BE7" si="3">SUM(AX4:AX6)</f>
        <v>7673</v>
      </c>
      <c r="AY7" s="14">
        <f t="shared" si="3"/>
        <v>691</v>
      </c>
      <c r="AZ7" s="9">
        <f t="shared" si="3"/>
        <v>5801</v>
      </c>
      <c r="BA7" s="14">
        <f t="shared" si="3"/>
        <v>693</v>
      </c>
      <c r="BB7" s="9">
        <f t="shared" si="3"/>
        <v>7225</v>
      </c>
      <c r="BC7" s="14">
        <f t="shared" si="3"/>
        <v>815</v>
      </c>
      <c r="BD7" s="9">
        <f t="shared" si="3"/>
        <v>9070</v>
      </c>
      <c r="BE7" s="14">
        <f t="shared" si="3"/>
        <v>685</v>
      </c>
      <c r="BF7" s="66"/>
    </row>
    <row r="8" spans="1:58" x14ac:dyDescent="0.2">
      <c r="A8" s="6" t="s">
        <v>20</v>
      </c>
      <c r="B8" s="7">
        <v>5077</v>
      </c>
      <c r="C8" s="7">
        <v>2494</v>
      </c>
      <c r="D8" s="7">
        <v>3276</v>
      </c>
      <c r="E8" s="7">
        <v>2081</v>
      </c>
      <c r="F8" s="7">
        <v>3485</v>
      </c>
      <c r="G8" s="7">
        <v>2889</v>
      </c>
      <c r="H8" s="7">
        <v>3132</v>
      </c>
      <c r="I8" s="7">
        <v>2698</v>
      </c>
      <c r="J8" s="7">
        <v>3590</v>
      </c>
      <c r="K8" s="7">
        <v>2976</v>
      </c>
      <c r="L8" s="7">
        <v>3682</v>
      </c>
      <c r="M8" s="7">
        <v>2833</v>
      </c>
      <c r="N8" s="7">
        <v>3062</v>
      </c>
      <c r="O8" s="7">
        <v>2616</v>
      </c>
      <c r="P8" s="7">
        <v>3682</v>
      </c>
      <c r="Q8" s="7">
        <v>2333</v>
      </c>
      <c r="R8" s="7">
        <v>5315</v>
      </c>
      <c r="S8" s="7">
        <v>3548</v>
      </c>
      <c r="T8" s="7">
        <v>4253</v>
      </c>
      <c r="U8" s="7">
        <v>3467</v>
      </c>
      <c r="V8" s="7">
        <v>4950</v>
      </c>
      <c r="W8" s="31">
        <v>3931</v>
      </c>
      <c r="X8" s="7">
        <v>4559</v>
      </c>
      <c r="Y8" s="19">
        <v>2802</v>
      </c>
      <c r="Z8" s="31">
        <v>5013</v>
      </c>
      <c r="AA8" s="31">
        <v>2909</v>
      </c>
      <c r="AB8" s="7">
        <v>4428</v>
      </c>
      <c r="AC8" s="19">
        <v>2339</v>
      </c>
      <c r="AD8" s="31">
        <v>3821</v>
      </c>
      <c r="AE8" s="31">
        <v>2376</v>
      </c>
      <c r="AF8" s="7">
        <v>3591</v>
      </c>
      <c r="AG8" s="19">
        <v>1700</v>
      </c>
      <c r="AH8" s="7">
        <v>3031</v>
      </c>
      <c r="AI8" s="15">
        <v>1237</v>
      </c>
      <c r="AJ8" s="12">
        <v>3459</v>
      </c>
      <c r="AK8" s="19">
        <v>1408</v>
      </c>
      <c r="AL8" s="12">
        <v>1476</v>
      </c>
      <c r="AM8" s="19">
        <v>997</v>
      </c>
      <c r="AN8" s="12">
        <v>862</v>
      </c>
      <c r="AO8" s="19">
        <v>862</v>
      </c>
      <c r="AP8" s="12">
        <v>1899</v>
      </c>
      <c r="AQ8" s="19">
        <v>909</v>
      </c>
      <c r="AR8" s="12">
        <v>2512</v>
      </c>
      <c r="AS8" s="19">
        <v>1031</v>
      </c>
      <c r="AT8" s="12">
        <v>3981</v>
      </c>
      <c r="AU8" s="19">
        <v>1174</v>
      </c>
      <c r="AV8" s="12">
        <v>3137</v>
      </c>
      <c r="AW8" s="19">
        <v>1558</v>
      </c>
      <c r="AX8" s="7">
        <v>3839</v>
      </c>
      <c r="AY8" s="19">
        <v>1440</v>
      </c>
      <c r="AZ8" s="7">
        <v>2080</v>
      </c>
      <c r="BA8" s="19">
        <v>1367</v>
      </c>
      <c r="BB8" s="7">
        <v>2170</v>
      </c>
      <c r="BC8" s="19">
        <v>1414</v>
      </c>
      <c r="BD8" s="7">
        <v>1637</v>
      </c>
      <c r="BE8" s="19">
        <v>1054</v>
      </c>
      <c r="BF8" s="6"/>
    </row>
    <row r="9" spans="1:58" x14ac:dyDescent="0.2">
      <c r="A9" s="6" t="s">
        <v>21</v>
      </c>
      <c r="B9" s="7">
        <v>4752</v>
      </c>
      <c r="C9" s="7">
        <v>4273</v>
      </c>
      <c r="D9" s="7">
        <v>3237</v>
      </c>
      <c r="E9" s="7">
        <v>2882</v>
      </c>
      <c r="F9" s="7">
        <v>4638</v>
      </c>
      <c r="G9" s="7">
        <v>4248</v>
      </c>
      <c r="H9" s="7">
        <v>5359</v>
      </c>
      <c r="I9" s="7">
        <v>4675</v>
      </c>
      <c r="J9" s="7">
        <v>4242</v>
      </c>
      <c r="K9" s="7">
        <v>3800</v>
      </c>
      <c r="L9" s="7">
        <v>3584</v>
      </c>
      <c r="M9" s="7">
        <v>3474</v>
      </c>
      <c r="N9" s="7">
        <v>3162</v>
      </c>
      <c r="O9" s="7">
        <v>3072</v>
      </c>
      <c r="P9" s="7">
        <v>3360</v>
      </c>
      <c r="Q9" s="7">
        <v>2775</v>
      </c>
      <c r="R9" s="7">
        <v>4376</v>
      </c>
      <c r="S9" s="7">
        <v>3622</v>
      </c>
      <c r="T9" s="7">
        <v>2615</v>
      </c>
      <c r="U9" s="7">
        <v>1959</v>
      </c>
      <c r="V9" s="7">
        <v>2752</v>
      </c>
      <c r="W9" s="31">
        <v>2543</v>
      </c>
      <c r="X9" s="7">
        <v>3049</v>
      </c>
      <c r="Y9" s="19">
        <v>3049</v>
      </c>
      <c r="Z9" s="31">
        <v>2563</v>
      </c>
      <c r="AA9" s="31">
        <v>2485</v>
      </c>
      <c r="AB9" s="7">
        <v>2938</v>
      </c>
      <c r="AC9" s="19">
        <v>2808</v>
      </c>
      <c r="AD9" s="31">
        <v>1948</v>
      </c>
      <c r="AE9" s="31">
        <v>1875</v>
      </c>
      <c r="AF9" s="7">
        <v>3425</v>
      </c>
      <c r="AG9" s="19">
        <v>3255</v>
      </c>
      <c r="AH9" s="7">
        <v>3033</v>
      </c>
      <c r="AI9" s="15">
        <v>2918</v>
      </c>
      <c r="AJ9" s="12">
        <v>2183</v>
      </c>
      <c r="AK9" s="19">
        <v>1462</v>
      </c>
      <c r="AL9" s="12">
        <v>1306</v>
      </c>
      <c r="AM9" s="19">
        <v>1264</v>
      </c>
      <c r="AN9" s="12">
        <v>1259</v>
      </c>
      <c r="AO9" s="15">
        <v>811</v>
      </c>
      <c r="AP9" s="12">
        <v>707</v>
      </c>
      <c r="AQ9" s="15">
        <v>702</v>
      </c>
      <c r="AR9" s="12">
        <v>1227</v>
      </c>
      <c r="AS9" s="19">
        <v>984</v>
      </c>
      <c r="AT9" s="12">
        <v>953</v>
      </c>
      <c r="AU9" s="19">
        <v>878</v>
      </c>
      <c r="AV9" s="12">
        <v>1176</v>
      </c>
      <c r="AW9" s="19">
        <v>1176</v>
      </c>
      <c r="AX9" s="7">
        <v>1292</v>
      </c>
      <c r="AY9" s="19">
        <v>1292</v>
      </c>
      <c r="AZ9" s="7">
        <v>1757</v>
      </c>
      <c r="BA9" s="19">
        <v>1438</v>
      </c>
      <c r="BB9" s="7">
        <v>2060</v>
      </c>
      <c r="BC9" s="19">
        <v>1560</v>
      </c>
      <c r="BD9" s="7">
        <v>2618</v>
      </c>
      <c r="BE9" s="19">
        <v>1714</v>
      </c>
      <c r="BF9" s="6"/>
    </row>
    <row r="10" spans="1:58" x14ac:dyDescent="0.2">
      <c r="A10" s="6" t="s">
        <v>29</v>
      </c>
      <c r="B10" s="7">
        <f>SUM(B11:B13)</f>
        <v>4243</v>
      </c>
      <c r="C10" s="7">
        <f t="shared" ref="C10:N10" si="4">SUM(C11:C13)</f>
        <v>2790</v>
      </c>
      <c r="D10" s="7">
        <f t="shared" si="4"/>
        <v>3823</v>
      </c>
      <c r="E10" s="7">
        <f t="shared" si="4"/>
        <v>3447</v>
      </c>
      <c r="F10" s="7">
        <f t="shared" si="4"/>
        <v>5450</v>
      </c>
      <c r="G10" s="7">
        <f t="shared" si="4"/>
        <v>4807</v>
      </c>
      <c r="H10" s="7">
        <f t="shared" si="4"/>
        <v>6775</v>
      </c>
      <c r="I10" s="7">
        <f t="shared" si="4"/>
        <v>6028</v>
      </c>
      <c r="J10" s="7">
        <f t="shared" si="4"/>
        <v>7889</v>
      </c>
      <c r="K10" s="7">
        <f t="shared" si="4"/>
        <v>5782</v>
      </c>
      <c r="L10" s="7">
        <f t="shared" si="4"/>
        <v>7361</v>
      </c>
      <c r="M10" s="7">
        <f t="shared" si="4"/>
        <v>4519</v>
      </c>
      <c r="N10" s="7">
        <f t="shared" si="4"/>
        <v>8001</v>
      </c>
      <c r="O10" s="7">
        <v>0</v>
      </c>
      <c r="P10" s="7">
        <v>6770</v>
      </c>
      <c r="Q10" s="7">
        <v>4658</v>
      </c>
      <c r="R10" s="7">
        <f>SUM(R11:R13)</f>
        <v>7204</v>
      </c>
      <c r="S10" s="7">
        <v>4496</v>
      </c>
      <c r="T10" s="7">
        <f>SUM(T11:T13)</f>
        <v>7575</v>
      </c>
      <c r="U10" s="7">
        <v>4301</v>
      </c>
      <c r="V10" s="7">
        <f>SUM(V11:V13)</f>
        <v>5935</v>
      </c>
      <c r="W10" s="31">
        <f t="shared" ref="W10:BE10" si="5">SUM(W11:W13)</f>
        <v>3937</v>
      </c>
      <c r="X10" s="7">
        <f t="shared" si="5"/>
        <v>6312</v>
      </c>
      <c r="Y10" s="31">
        <f t="shared" si="5"/>
        <v>3593</v>
      </c>
      <c r="Z10" s="7">
        <f t="shared" si="5"/>
        <v>6008</v>
      </c>
      <c r="AA10" s="31">
        <f t="shared" si="5"/>
        <v>3011</v>
      </c>
      <c r="AB10" s="7">
        <f t="shared" si="5"/>
        <v>4039</v>
      </c>
      <c r="AC10" s="31">
        <f t="shared" si="5"/>
        <v>3157</v>
      </c>
      <c r="AD10" s="7">
        <f t="shared" si="5"/>
        <v>6840</v>
      </c>
      <c r="AE10" s="31">
        <f t="shared" si="5"/>
        <v>3024</v>
      </c>
      <c r="AF10" s="7">
        <f t="shared" si="5"/>
        <v>4405</v>
      </c>
      <c r="AG10" s="31">
        <f t="shared" si="5"/>
        <v>2328</v>
      </c>
      <c r="AH10" s="7">
        <f t="shared" si="5"/>
        <v>2135</v>
      </c>
      <c r="AI10" s="31">
        <f t="shared" si="5"/>
        <v>1469</v>
      </c>
      <c r="AJ10" s="7">
        <f t="shared" si="5"/>
        <v>1562</v>
      </c>
      <c r="AK10" s="31">
        <f t="shared" si="5"/>
        <v>1312</v>
      </c>
      <c r="AL10" s="7">
        <f t="shared" si="5"/>
        <v>1407</v>
      </c>
      <c r="AM10" s="31">
        <f t="shared" si="5"/>
        <v>914</v>
      </c>
      <c r="AN10" s="7">
        <f t="shared" si="5"/>
        <v>795</v>
      </c>
      <c r="AO10" s="31">
        <f t="shared" si="5"/>
        <v>795</v>
      </c>
      <c r="AP10" s="7">
        <f t="shared" si="5"/>
        <v>941</v>
      </c>
      <c r="AQ10" s="31">
        <f t="shared" si="5"/>
        <v>941</v>
      </c>
      <c r="AR10" s="7">
        <f t="shared" si="5"/>
        <v>847</v>
      </c>
      <c r="AS10" s="31">
        <f t="shared" si="5"/>
        <v>847</v>
      </c>
      <c r="AT10" s="7">
        <f t="shared" si="5"/>
        <v>1509</v>
      </c>
      <c r="AU10" s="31">
        <f t="shared" si="5"/>
        <v>781</v>
      </c>
      <c r="AV10" s="7">
        <f t="shared" si="5"/>
        <v>837</v>
      </c>
      <c r="AW10" s="31">
        <f t="shared" si="5"/>
        <v>671</v>
      </c>
      <c r="AX10" s="7">
        <f t="shared" si="5"/>
        <v>2850</v>
      </c>
      <c r="AY10" s="31">
        <f t="shared" si="5"/>
        <v>1016</v>
      </c>
      <c r="AZ10" s="7">
        <f t="shared" si="5"/>
        <v>2784</v>
      </c>
      <c r="BA10" s="31">
        <f t="shared" si="5"/>
        <v>886</v>
      </c>
      <c r="BB10" s="7">
        <f t="shared" si="5"/>
        <v>2964</v>
      </c>
      <c r="BC10" s="31">
        <f t="shared" si="5"/>
        <v>1083</v>
      </c>
      <c r="BD10" s="7">
        <f t="shared" si="5"/>
        <v>2050</v>
      </c>
      <c r="BE10" s="31">
        <f t="shared" si="5"/>
        <v>1090</v>
      </c>
      <c r="BF10" s="6"/>
    </row>
    <row r="11" spans="1:58" x14ac:dyDescent="0.2">
      <c r="A11" s="6" t="s">
        <v>4</v>
      </c>
      <c r="B11" s="7">
        <v>4199</v>
      </c>
      <c r="C11" s="7">
        <v>2746</v>
      </c>
      <c r="D11" s="7">
        <v>3806</v>
      </c>
      <c r="E11" s="7">
        <v>3430</v>
      </c>
      <c r="F11" s="7">
        <v>5434</v>
      </c>
      <c r="G11" s="7">
        <v>4791</v>
      </c>
      <c r="H11" s="7">
        <v>6775</v>
      </c>
      <c r="I11" s="7">
        <v>6028</v>
      </c>
      <c r="J11" s="7">
        <v>7795</v>
      </c>
      <c r="K11" s="7">
        <v>5688</v>
      </c>
      <c r="L11" s="7">
        <v>7226</v>
      </c>
      <c r="M11" s="7">
        <v>4446</v>
      </c>
      <c r="N11" s="7">
        <v>7898</v>
      </c>
      <c r="O11" s="7">
        <v>4436</v>
      </c>
      <c r="P11" s="7">
        <v>6698</v>
      </c>
      <c r="Q11" s="7">
        <v>4586</v>
      </c>
      <c r="R11" s="7">
        <v>7144</v>
      </c>
      <c r="S11" s="7">
        <v>4436</v>
      </c>
      <c r="T11" s="7">
        <v>7494</v>
      </c>
      <c r="U11" s="7">
        <v>4220</v>
      </c>
      <c r="V11" s="7">
        <v>5769</v>
      </c>
      <c r="W11" s="31">
        <v>3771</v>
      </c>
      <c r="X11" s="7">
        <v>6121</v>
      </c>
      <c r="Y11" s="19">
        <v>3498</v>
      </c>
      <c r="Z11" s="31">
        <v>5979</v>
      </c>
      <c r="AA11" s="31">
        <v>2982</v>
      </c>
      <c r="AB11" s="7">
        <v>4020</v>
      </c>
      <c r="AC11" s="19">
        <v>3138</v>
      </c>
      <c r="AD11" s="31">
        <v>6780</v>
      </c>
      <c r="AE11" s="31">
        <v>2964</v>
      </c>
      <c r="AF11" s="7">
        <v>4353</v>
      </c>
      <c r="AG11" s="19">
        <v>2276</v>
      </c>
      <c r="AH11" s="7">
        <v>2089</v>
      </c>
      <c r="AI11" s="15">
        <v>1423</v>
      </c>
      <c r="AJ11" s="12">
        <v>1518</v>
      </c>
      <c r="AK11" s="19">
        <v>1268</v>
      </c>
      <c r="AL11" s="12">
        <v>1385</v>
      </c>
      <c r="AM11" s="19">
        <v>892</v>
      </c>
      <c r="AN11" s="12">
        <v>769</v>
      </c>
      <c r="AO11" s="19">
        <v>769</v>
      </c>
      <c r="AP11" s="12">
        <v>896</v>
      </c>
      <c r="AQ11" s="19">
        <v>896</v>
      </c>
      <c r="AR11" s="12">
        <v>785</v>
      </c>
      <c r="AS11" s="19">
        <v>785</v>
      </c>
      <c r="AT11" s="12">
        <v>1434</v>
      </c>
      <c r="AU11" s="19">
        <v>706</v>
      </c>
      <c r="AV11" s="12">
        <v>766</v>
      </c>
      <c r="AW11" s="19">
        <v>600</v>
      </c>
      <c r="AX11" s="7">
        <v>2249</v>
      </c>
      <c r="AY11" s="19">
        <v>925</v>
      </c>
      <c r="AZ11" s="7">
        <v>2721</v>
      </c>
      <c r="BA11" s="19">
        <v>823</v>
      </c>
      <c r="BB11" s="7">
        <v>2670</v>
      </c>
      <c r="BC11" s="19">
        <v>885</v>
      </c>
      <c r="BD11" s="7">
        <v>1964</v>
      </c>
      <c r="BE11" s="19">
        <v>1034</v>
      </c>
      <c r="BF11" s="6"/>
    </row>
    <row r="12" spans="1:58" x14ac:dyDescent="0.2">
      <c r="A12" s="6" t="s">
        <v>5</v>
      </c>
      <c r="B12" s="7">
        <v>5</v>
      </c>
      <c r="C12" s="7">
        <v>5</v>
      </c>
      <c r="D12" s="7">
        <v>15</v>
      </c>
      <c r="E12" s="7">
        <v>15</v>
      </c>
      <c r="F12" s="7">
        <v>9</v>
      </c>
      <c r="G12" s="7">
        <v>9</v>
      </c>
      <c r="H12" s="7">
        <v>0</v>
      </c>
      <c r="I12" s="7">
        <v>0</v>
      </c>
      <c r="J12" s="7">
        <v>92</v>
      </c>
      <c r="K12" s="7">
        <v>92</v>
      </c>
      <c r="L12" s="7">
        <v>132</v>
      </c>
      <c r="M12" s="7">
        <v>70</v>
      </c>
      <c r="N12" s="7">
        <v>98</v>
      </c>
      <c r="O12" s="7">
        <v>98</v>
      </c>
      <c r="P12" s="7">
        <v>69</v>
      </c>
      <c r="Q12" s="7">
        <v>69</v>
      </c>
      <c r="R12" s="7">
        <v>58</v>
      </c>
      <c r="S12" s="7">
        <v>58</v>
      </c>
      <c r="T12" s="7">
        <v>79</v>
      </c>
      <c r="U12" s="7">
        <v>79</v>
      </c>
      <c r="V12" s="7">
        <v>166</v>
      </c>
      <c r="W12" s="31">
        <v>166</v>
      </c>
      <c r="X12" s="7">
        <v>191</v>
      </c>
      <c r="Y12" s="19">
        <v>95</v>
      </c>
      <c r="Z12" s="31">
        <v>27</v>
      </c>
      <c r="AA12" s="31">
        <v>27</v>
      </c>
      <c r="AB12" s="7">
        <v>16</v>
      </c>
      <c r="AC12" s="19">
        <v>16</v>
      </c>
      <c r="AD12" s="31">
        <v>47</v>
      </c>
      <c r="AE12" s="31">
        <v>47</v>
      </c>
      <c r="AF12" s="7">
        <v>28</v>
      </c>
      <c r="AG12" s="19">
        <v>28</v>
      </c>
      <c r="AH12" s="7">
        <v>27</v>
      </c>
      <c r="AI12" s="15">
        <v>27</v>
      </c>
      <c r="AJ12" s="12">
        <v>30</v>
      </c>
      <c r="AK12" s="19">
        <v>30</v>
      </c>
      <c r="AL12" s="12">
        <v>9</v>
      </c>
      <c r="AM12" s="19">
        <v>9</v>
      </c>
      <c r="AN12" s="12">
        <v>14</v>
      </c>
      <c r="AO12" s="19">
        <v>14</v>
      </c>
      <c r="AP12" s="12">
        <v>21</v>
      </c>
      <c r="AQ12" s="19">
        <v>21</v>
      </c>
      <c r="AR12" s="12">
        <v>52</v>
      </c>
      <c r="AS12" s="19">
        <v>52</v>
      </c>
      <c r="AT12" s="12">
        <v>59</v>
      </c>
      <c r="AU12" s="19">
        <v>59</v>
      </c>
      <c r="AV12" s="12">
        <v>55</v>
      </c>
      <c r="AW12" s="19">
        <v>55</v>
      </c>
      <c r="AX12" s="7">
        <v>54</v>
      </c>
      <c r="AY12" s="19">
        <v>54</v>
      </c>
      <c r="AZ12" s="7">
        <v>30</v>
      </c>
      <c r="BA12" s="19">
        <v>30</v>
      </c>
      <c r="BB12" s="7">
        <v>274</v>
      </c>
      <c r="BC12" s="19">
        <v>178</v>
      </c>
      <c r="BD12" s="7">
        <v>64</v>
      </c>
      <c r="BE12" s="19">
        <v>34</v>
      </c>
      <c r="BF12" s="6"/>
    </row>
    <row r="13" spans="1:58" x14ac:dyDescent="0.2">
      <c r="A13" s="6" t="s">
        <v>6</v>
      </c>
      <c r="B13" s="7">
        <v>39</v>
      </c>
      <c r="C13" s="7">
        <v>39</v>
      </c>
      <c r="D13" s="7">
        <v>2</v>
      </c>
      <c r="E13" s="7">
        <v>2</v>
      </c>
      <c r="F13" s="7">
        <v>7</v>
      </c>
      <c r="G13" s="7">
        <v>7</v>
      </c>
      <c r="H13" s="7">
        <v>0</v>
      </c>
      <c r="I13" s="7">
        <v>0</v>
      </c>
      <c r="J13" s="7">
        <v>2</v>
      </c>
      <c r="K13" s="7">
        <v>2</v>
      </c>
      <c r="L13" s="7">
        <v>3</v>
      </c>
      <c r="M13" s="7">
        <v>3</v>
      </c>
      <c r="N13" s="7">
        <v>5</v>
      </c>
      <c r="O13" s="7">
        <v>5</v>
      </c>
      <c r="P13" s="7">
        <v>3</v>
      </c>
      <c r="Q13" s="7">
        <v>3</v>
      </c>
      <c r="R13" s="7">
        <v>2</v>
      </c>
      <c r="S13" s="7">
        <v>2</v>
      </c>
      <c r="T13" s="7">
        <v>2</v>
      </c>
      <c r="U13" s="7">
        <v>2</v>
      </c>
      <c r="V13" s="7">
        <v>0</v>
      </c>
      <c r="W13" s="16" t="s">
        <v>16</v>
      </c>
      <c r="X13" s="7">
        <v>0</v>
      </c>
      <c r="Y13" s="16" t="s">
        <v>16</v>
      </c>
      <c r="Z13" s="31">
        <v>2</v>
      </c>
      <c r="AA13" s="31">
        <v>2</v>
      </c>
      <c r="AB13" s="7">
        <v>3</v>
      </c>
      <c r="AC13" s="19">
        <v>3</v>
      </c>
      <c r="AD13" s="31">
        <v>13</v>
      </c>
      <c r="AE13" s="31">
        <v>13</v>
      </c>
      <c r="AF13" s="7">
        <v>24</v>
      </c>
      <c r="AG13" s="19">
        <v>24</v>
      </c>
      <c r="AH13" s="7">
        <v>19</v>
      </c>
      <c r="AI13" s="15">
        <v>19</v>
      </c>
      <c r="AJ13" s="12">
        <v>14</v>
      </c>
      <c r="AK13" s="19">
        <v>14</v>
      </c>
      <c r="AL13" s="12">
        <v>13</v>
      </c>
      <c r="AM13" s="19">
        <v>13</v>
      </c>
      <c r="AN13" s="12">
        <v>12</v>
      </c>
      <c r="AO13" s="19">
        <v>12</v>
      </c>
      <c r="AP13" s="12">
        <v>24</v>
      </c>
      <c r="AQ13" s="19">
        <v>24</v>
      </c>
      <c r="AR13" s="12">
        <v>10</v>
      </c>
      <c r="AS13" s="19">
        <v>10</v>
      </c>
      <c r="AT13" s="12">
        <v>16</v>
      </c>
      <c r="AU13" s="19">
        <v>16</v>
      </c>
      <c r="AV13" s="12">
        <v>16</v>
      </c>
      <c r="AW13" s="19">
        <v>16</v>
      </c>
      <c r="AX13" s="7">
        <v>547</v>
      </c>
      <c r="AY13" s="19">
        <v>37</v>
      </c>
      <c r="AZ13" s="7">
        <v>33</v>
      </c>
      <c r="BA13" s="19">
        <v>33</v>
      </c>
      <c r="BB13" s="7">
        <v>20</v>
      </c>
      <c r="BC13" s="19">
        <v>20</v>
      </c>
      <c r="BD13" s="7">
        <v>22</v>
      </c>
      <c r="BE13" s="19">
        <v>22</v>
      </c>
      <c r="BF13" s="6"/>
    </row>
    <row r="14" spans="1:58" ht="12.75" customHeight="1" thickBot="1" x14ac:dyDescent="0.25">
      <c r="A14" s="8" t="s">
        <v>17</v>
      </c>
      <c r="B14" s="9">
        <f>SUM(B8,B9,B11,B12, B13)</f>
        <v>14072</v>
      </c>
      <c r="C14" s="9">
        <f>SUM(C8,C9,C11,C12, C13)</f>
        <v>9557</v>
      </c>
      <c r="D14" s="9">
        <f>SUM(D8,D9,D11,D12, D13)</f>
        <v>10336</v>
      </c>
      <c r="E14" s="9">
        <f>SUM(E8,E9,E11,E12, E13)</f>
        <v>8410</v>
      </c>
      <c r="F14" s="9">
        <f>SUM(F8,F9,F11,F12, F13)</f>
        <v>13573</v>
      </c>
      <c r="G14" s="9">
        <f>SUM(G8,G9,G11,G12, G13)</f>
        <v>11944</v>
      </c>
      <c r="H14" s="9">
        <f>SUM(H8,H9,H11,H12, H13)</f>
        <v>15266</v>
      </c>
      <c r="I14" s="9">
        <f>SUM(I8,I9,I11,I12, I13)</f>
        <v>13401</v>
      </c>
      <c r="J14" s="9">
        <f>SUM(J8,J9,J11,J12, J13)</f>
        <v>15721</v>
      </c>
      <c r="K14" s="9">
        <f>SUM(K8,K9,K11,K12, K13)</f>
        <v>12558</v>
      </c>
      <c r="L14" s="9">
        <f>SUM(L8,L9,L11,L12, L13)</f>
        <v>14627</v>
      </c>
      <c r="M14" s="9">
        <f>SUM(M8,M9,M11,M12, M13)</f>
        <v>10826</v>
      </c>
      <c r="N14" s="9">
        <f>SUM(N8,N9,N11,N12, N13)</f>
        <v>14225</v>
      </c>
      <c r="O14" s="9">
        <f>SUM(O8,O9,O11,O12, O13)</f>
        <v>10227</v>
      </c>
      <c r="P14" s="9">
        <f>SUM(P8,P9,P11,P12, P13)</f>
        <v>13812</v>
      </c>
      <c r="Q14" s="9">
        <f>SUM(Q8,Q9,Q11,Q12, Q13)</f>
        <v>9766</v>
      </c>
      <c r="R14" s="9">
        <f>SUM(R8,R9,R11,R12, R13)</f>
        <v>16895</v>
      </c>
      <c r="S14" s="9">
        <f>SUM(S8,S9,S11,S12, S13)</f>
        <v>11666</v>
      </c>
      <c r="T14" s="9">
        <f>SUM(T8,T9,T11,T12, T13)</f>
        <v>14443</v>
      </c>
      <c r="U14" s="9">
        <f>SUM(U8,U9,U11,U12, U13)</f>
        <v>9727</v>
      </c>
      <c r="V14" s="9">
        <f>SUM(V8,V9,V11,V12, V13)</f>
        <v>13637</v>
      </c>
      <c r="W14" s="14">
        <f>SUM(W8,W9,W11,W12, W13)</f>
        <v>10411</v>
      </c>
      <c r="X14" s="9">
        <f>SUM(X8,X9,X11,X12, X13)</f>
        <v>13920</v>
      </c>
      <c r="Y14" s="14">
        <f>SUM(Y8,Y9,Y11,Y12, Y13)</f>
        <v>9444</v>
      </c>
      <c r="Z14" s="9">
        <f>SUM(Z8,Z9,Z11,Z12, Z13)</f>
        <v>13584</v>
      </c>
      <c r="AA14" s="14">
        <f>SUM(AA8,AA9,AA11,AA12, AA13)</f>
        <v>8405</v>
      </c>
      <c r="AB14" s="9">
        <f>SUM(AB8,AB9,AB11,AB12, AB13)</f>
        <v>11405</v>
      </c>
      <c r="AC14" s="14">
        <f>SUM(AC8,AC9,AC11,AC12, AC13)</f>
        <v>8304</v>
      </c>
      <c r="AD14" s="9">
        <f>SUM(AD8,AD9,AD11,AD12, AD13)</f>
        <v>12609</v>
      </c>
      <c r="AE14" s="14">
        <f>SUM(AE8,AE9,AE11,AE12, AE13)</f>
        <v>7275</v>
      </c>
      <c r="AF14" s="9">
        <f>SUM(AF8,AF9,AF11,AF12, AF13)</f>
        <v>11421</v>
      </c>
      <c r="AG14" s="14">
        <f>SUM(AG8,AG9,AG11,AG12, AG13)</f>
        <v>7283</v>
      </c>
      <c r="AH14" s="9">
        <f>SUM(AH8,AH9,AH11,AH12, AH13)</f>
        <v>8199</v>
      </c>
      <c r="AI14" s="14">
        <f>SUM(AI8,AI9,AI11,AI12, AI13)</f>
        <v>5624</v>
      </c>
      <c r="AJ14" s="9">
        <f>SUM(AJ8,AJ9,AJ11,AJ12, AJ13)</f>
        <v>7204</v>
      </c>
      <c r="AK14" s="14">
        <f>SUM(AK8,AK9,AK11,AK12, AK13)</f>
        <v>4182</v>
      </c>
      <c r="AL14" s="9">
        <f>SUM(AL8,AL9,AL11,AL12, AL13)</f>
        <v>4189</v>
      </c>
      <c r="AM14" s="14">
        <f>SUM(AM8,AM9,AM11,AM12, AM13)</f>
        <v>3175</v>
      </c>
      <c r="AN14" s="9">
        <f>SUM(AN8,AN9,AN11,AN12, AN13)</f>
        <v>2916</v>
      </c>
      <c r="AO14" s="14">
        <f>SUM(AO8,AO9,AO11,AO12, AO13)</f>
        <v>2468</v>
      </c>
      <c r="AP14" s="9">
        <f>SUM(AP8,AP9,AP11,AP12, AP13)</f>
        <v>3547</v>
      </c>
      <c r="AQ14" s="14">
        <f>SUM(AQ8,AQ9,AQ11,AQ12, AQ13)</f>
        <v>2552</v>
      </c>
      <c r="AR14" s="25">
        <f>SUM(AR8,AR9,AR11,AR12, AR13)</f>
        <v>4586</v>
      </c>
      <c r="AS14" s="14">
        <f>SUM(AS8,AS9,AS11,AS12, AS13)</f>
        <v>2862</v>
      </c>
      <c r="AT14" s="25">
        <f>SUM(AT8,AT9,AT11,AT12, AT13)</f>
        <v>6443</v>
      </c>
      <c r="AU14" s="14">
        <f>SUM(AU8,AU9,AU11,AU12, AU13)</f>
        <v>2833</v>
      </c>
      <c r="AV14" s="25">
        <f>SUM(AV8,AV9,AV11,AV12, AV13)</f>
        <v>5150</v>
      </c>
      <c r="AW14" s="14">
        <f>SUM(AW8,AW9,AW11,AW12, AW13)</f>
        <v>3405</v>
      </c>
      <c r="AX14" s="9">
        <f>SUM(AX8,AX9,AX11,AX12,AX13)</f>
        <v>7981</v>
      </c>
      <c r="AY14" s="14">
        <f>SUM(AY8,AY9,AY11,AY12,AY13)</f>
        <v>3748</v>
      </c>
      <c r="AZ14" s="9">
        <f>SUM(AZ8,AZ9,AZ11,AZ12,AZ13)</f>
        <v>6621</v>
      </c>
      <c r="BA14" s="14">
        <f>SUM(BA8,BA9,BA11,BA12,BA13)</f>
        <v>3691</v>
      </c>
      <c r="BB14" s="9">
        <f>SUM(BB8,BB9,BB11,BB12,BB13)</f>
        <v>7194</v>
      </c>
      <c r="BC14" s="14">
        <f>SUM(BC8,BC9,BC11,BC12,BC13)</f>
        <v>4057</v>
      </c>
      <c r="BD14" s="9">
        <f>SUM(BD8,BD9,BD11,BD12,BD13)</f>
        <v>6305</v>
      </c>
      <c r="BE14" s="14">
        <f>SUM(BE8,BE9,BE11,BE12,BE13)</f>
        <v>3858</v>
      </c>
      <c r="BF14" s="66"/>
    </row>
    <row r="15" spans="1:58" x14ac:dyDescent="0.2">
      <c r="A15" s="6" t="s">
        <v>7</v>
      </c>
      <c r="B15" s="7">
        <v>2121</v>
      </c>
      <c r="C15" s="7">
        <v>828</v>
      </c>
      <c r="D15" s="7">
        <v>1102</v>
      </c>
      <c r="E15" s="7">
        <v>1016</v>
      </c>
      <c r="F15" s="7">
        <v>2424</v>
      </c>
      <c r="G15" s="7">
        <v>2309</v>
      </c>
      <c r="H15" s="7">
        <v>3018</v>
      </c>
      <c r="I15" s="7">
        <v>2773</v>
      </c>
      <c r="J15" s="7">
        <v>3811</v>
      </c>
      <c r="K15" s="7">
        <v>3046</v>
      </c>
      <c r="L15" s="7">
        <v>2802</v>
      </c>
      <c r="M15" s="7">
        <v>2450</v>
      </c>
      <c r="N15" s="7">
        <v>3093</v>
      </c>
      <c r="O15" s="7">
        <v>2720</v>
      </c>
      <c r="P15" s="7">
        <v>3682</v>
      </c>
      <c r="Q15" s="7">
        <v>3264</v>
      </c>
      <c r="R15" s="7">
        <v>5433</v>
      </c>
      <c r="S15" s="7">
        <v>4047</v>
      </c>
      <c r="T15" s="7">
        <v>6071</v>
      </c>
      <c r="U15" s="7">
        <v>4757</v>
      </c>
      <c r="V15" s="7">
        <v>6300</v>
      </c>
      <c r="W15" s="31">
        <v>5131</v>
      </c>
      <c r="X15" s="7">
        <v>4753</v>
      </c>
      <c r="Y15" s="19">
        <v>3436</v>
      </c>
      <c r="Z15" s="31">
        <v>6108</v>
      </c>
      <c r="AA15" s="31">
        <v>4659</v>
      </c>
      <c r="AB15" s="7">
        <v>6770</v>
      </c>
      <c r="AC15" s="19">
        <v>5678</v>
      </c>
      <c r="AD15" s="31">
        <v>6664</v>
      </c>
      <c r="AE15" s="31">
        <v>5667</v>
      </c>
      <c r="AF15" s="7">
        <v>5199</v>
      </c>
      <c r="AG15" s="19">
        <v>4716</v>
      </c>
      <c r="AH15" s="7">
        <v>3284</v>
      </c>
      <c r="AI15" s="15">
        <v>2937</v>
      </c>
      <c r="AJ15" s="26">
        <v>2878</v>
      </c>
      <c r="AK15" s="19">
        <v>2479</v>
      </c>
      <c r="AL15" s="26">
        <v>2457</v>
      </c>
      <c r="AM15" s="19">
        <v>1468</v>
      </c>
      <c r="AN15" s="26">
        <v>2154</v>
      </c>
      <c r="AO15" s="19">
        <v>1638</v>
      </c>
      <c r="AP15" s="26">
        <v>2041</v>
      </c>
      <c r="AQ15" s="19">
        <v>1840</v>
      </c>
      <c r="AR15" s="12">
        <v>3070</v>
      </c>
      <c r="AS15" s="19">
        <v>2350</v>
      </c>
      <c r="AT15" s="12">
        <v>3815</v>
      </c>
      <c r="AU15" s="19">
        <v>2980</v>
      </c>
      <c r="AV15" s="12">
        <v>4884</v>
      </c>
      <c r="AW15" s="19">
        <v>3545</v>
      </c>
      <c r="AX15" s="7">
        <v>3480</v>
      </c>
      <c r="AY15" s="19">
        <v>2823</v>
      </c>
      <c r="AZ15" s="7">
        <v>3614</v>
      </c>
      <c r="BA15" s="19">
        <v>2635</v>
      </c>
      <c r="BB15" s="7">
        <v>3296</v>
      </c>
      <c r="BC15" s="19">
        <v>2522</v>
      </c>
      <c r="BD15" s="7">
        <v>3764</v>
      </c>
      <c r="BE15" s="19">
        <v>2588</v>
      </c>
      <c r="BF15" s="6"/>
    </row>
    <row r="16" spans="1:58" x14ac:dyDescent="0.2">
      <c r="A16" s="6" t="s">
        <v>30</v>
      </c>
      <c r="B16" s="7">
        <f>SUM(B17:B19)</f>
        <v>2014</v>
      </c>
      <c r="C16" s="7">
        <f t="shared" ref="C16:N16" si="6">SUM(C17:C19)</f>
        <v>1154</v>
      </c>
      <c r="D16" s="7">
        <f t="shared" si="6"/>
        <v>1502</v>
      </c>
      <c r="E16" s="7">
        <f t="shared" si="6"/>
        <v>1321</v>
      </c>
      <c r="F16" s="7">
        <f t="shared" si="6"/>
        <v>2178</v>
      </c>
      <c r="G16" s="7">
        <f t="shared" si="6"/>
        <v>1720</v>
      </c>
      <c r="H16" s="7">
        <f t="shared" si="6"/>
        <v>2386</v>
      </c>
      <c r="I16" s="7">
        <f t="shared" si="6"/>
        <v>1960</v>
      </c>
      <c r="J16" s="7">
        <f t="shared" si="6"/>
        <v>2635</v>
      </c>
      <c r="K16" s="7">
        <f t="shared" si="6"/>
        <v>2411</v>
      </c>
      <c r="L16" s="7">
        <f t="shared" si="6"/>
        <v>2823</v>
      </c>
      <c r="M16" s="7">
        <f t="shared" si="6"/>
        <v>2086</v>
      </c>
      <c r="N16" s="7">
        <f t="shared" si="6"/>
        <v>3258</v>
      </c>
      <c r="O16" s="7">
        <v>0</v>
      </c>
      <c r="P16" s="7">
        <f>SUM(P17:P19)</f>
        <v>3059</v>
      </c>
      <c r="Q16" s="7">
        <v>2413</v>
      </c>
      <c r="R16" s="7">
        <f>SUM(R17:R19)</f>
        <v>3047</v>
      </c>
      <c r="S16" s="7">
        <v>3011</v>
      </c>
      <c r="T16" s="7">
        <f>SUM(T17:T19)</f>
        <v>4087</v>
      </c>
      <c r="U16" s="7">
        <v>3531</v>
      </c>
      <c r="V16" s="7">
        <f>SUM(V17:V19)</f>
        <v>5019</v>
      </c>
      <c r="W16" s="31">
        <f t="shared" ref="W16:BE16" si="7">SUM(W17:W19)</f>
        <v>4077</v>
      </c>
      <c r="X16" s="7">
        <f t="shared" si="7"/>
        <v>4471</v>
      </c>
      <c r="Y16" s="31">
        <f t="shared" si="7"/>
        <v>4120</v>
      </c>
      <c r="Z16" s="7">
        <f t="shared" si="7"/>
        <v>6369</v>
      </c>
      <c r="AA16" s="31">
        <f t="shared" si="7"/>
        <v>5205</v>
      </c>
      <c r="AB16" s="7">
        <f t="shared" si="7"/>
        <v>6866</v>
      </c>
      <c r="AC16" s="31">
        <f t="shared" si="7"/>
        <v>5207</v>
      </c>
      <c r="AD16" s="7">
        <f t="shared" si="7"/>
        <v>6158</v>
      </c>
      <c r="AE16" s="31">
        <f t="shared" si="7"/>
        <v>5530</v>
      </c>
      <c r="AF16" s="7">
        <f t="shared" si="7"/>
        <v>5769</v>
      </c>
      <c r="AG16" s="31">
        <f t="shared" si="7"/>
        <v>5375</v>
      </c>
      <c r="AH16" s="7">
        <f t="shared" si="7"/>
        <v>3328</v>
      </c>
      <c r="AI16" s="31">
        <f t="shared" si="7"/>
        <v>3144</v>
      </c>
      <c r="AJ16" s="7">
        <f t="shared" si="7"/>
        <v>2586</v>
      </c>
      <c r="AK16" s="31">
        <f t="shared" si="7"/>
        <v>2573</v>
      </c>
      <c r="AL16" s="7">
        <f t="shared" si="7"/>
        <v>2194</v>
      </c>
      <c r="AM16" s="31">
        <f t="shared" si="7"/>
        <v>1942</v>
      </c>
      <c r="AN16" s="7">
        <f t="shared" si="7"/>
        <v>2139</v>
      </c>
      <c r="AO16" s="31">
        <f t="shared" si="7"/>
        <v>1769</v>
      </c>
      <c r="AP16" s="7">
        <f t="shared" si="7"/>
        <v>2114</v>
      </c>
      <c r="AQ16" s="31">
        <f t="shared" si="7"/>
        <v>1624</v>
      </c>
      <c r="AR16" s="7">
        <f t="shared" si="7"/>
        <v>1548</v>
      </c>
      <c r="AS16" s="31">
        <f t="shared" si="7"/>
        <v>1254</v>
      </c>
      <c r="AT16" s="7">
        <f t="shared" si="7"/>
        <v>2018</v>
      </c>
      <c r="AU16" s="31">
        <f t="shared" si="7"/>
        <v>1410</v>
      </c>
      <c r="AV16" s="7">
        <f t="shared" si="7"/>
        <v>2288</v>
      </c>
      <c r="AW16" s="31">
        <f t="shared" si="7"/>
        <v>1480</v>
      </c>
      <c r="AX16" s="7">
        <f t="shared" si="7"/>
        <v>1361</v>
      </c>
      <c r="AY16" s="31">
        <f t="shared" si="7"/>
        <v>1344</v>
      </c>
      <c r="AZ16" s="7">
        <f t="shared" si="7"/>
        <v>1987</v>
      </c>
      <c r="BA16" s="31">
        <f t="shared" si="7"/>
        <v>1591</v>
      </c>
      <c r="BB16" s="7">
        <f t="shared" si="7"/>
        <v>2061</v>
      </c>
      <c r="BC16" s="31">
        <f t="shared" si="7"/>
        <v>1359</v>
      </c>
      <c r="BD16" s="7">
        <f t="shared" si="7"/>
        <v>1800</v>
      </c>
      <c r="BE16" s="31">
        <f t="shared" si="7"/>
        <v>1497</v>
      </c>
      <c r="BF16" s="6"/>
    </row>
    <row r="17" spans="1:58" x14ac:dyDescent="0.2">
      <c r="A17" s="6" t="s">
        <v>8</v>
      </c>
      <c r="B17" s="7">
        <v>1782</v>
      </c>
      <c r="C17" s="7">
        <v>988</v>
      </c>
      <c r="D17" s="7">
        <v>1240</v>
      </c>
      <c r="E17" s="7">
        <v>1088</v>
      </c>
      <c r="F17" s="7">
        <v>1909</v>
      </c>
      <c r="G17" s="7">
        <v>1459</v>
      </c>
      <c r="H17" s="7">
        <v>2161</v>
      </c>
      <c r="I17" s="7">
        <v>1755</v>
      </c>
      <c r="J17" s="7">
        <v>2309</v>
      </c>
      <c r="K17" s="7">
        <v>2095</v>
      </c>
      <c r="L17" s="7">
        <v>2574</v>
      </c>
      <c r="M17" s="7">
        <v>1837</v>
      </c>
      <c r="N17" s="7">
        <v>3061</v>
      </c>
      <c r="O17" s="7">
        <v>2204</v>
      </c>
      <c r="P17" s="7">
        <v>2881</v>
      </c>
      <c r="Q17" s="7">
        <v>2259</v>
      </c>
      <c r="R17" s="7">
        <v>2825</v>
      </c>
      <c r="S17" s="7">
        <v>2789</v>
      </c>
      <c r="T17" s="7">
        <v>3776</v>
      </c>
      <c r="U17" s="7">
        <v>3224</v>
      </c>
      <c r="V17" s="7">
        <v>4758</v>
      </c>
      <c r="W17" s="31">
        <v>3816</v>
      </c>
      <c r="X17" s="7">
        <v>4301</v>
      </c>
      <c r="Y17" s="19">
        <v>3950</v>
      </c>
      <c r="Z17" s="31">
        <v>6014</v>
      </c>
      <c r="AA17" s="31">
        <v>4998</v>
      </c>
      <c r="AB17" s="7">
        <v>6572</v>
      </c>
      <c r="AC17" s="19">
        <v>5006</v>
      </c>
      <c r="AD17" s="31">
        <v>5822</v>
      </c>
      <c r="AE17" s="31">
        <v>5307</v>
      </c>
      <c r="AF17" s="7">
        <v>5427</v>
      </c>
      <c r="AG17" s="19">
        <v>5140</v>
      </c>
      <c r="AH17" s="7">
        <v>3191</v>
      </c>
      <c r="AI17" s="15">
        <v>3007</v>
      </c>
      <c r="AJ17" s="26">
        <v>2491</v>
      </c>
      <c r="AK17" s="19">
        <v>2478</v>
      </c>
      <c r="AL17" s="26">
        <v>2139</v>
      </c>
      <c r="AM17" s="19">
        <v>1887</v>
      </c>
      <c r="AN17" s="26">
        <v>2099</v>
      </c>
      <c r="AO17" s="19">
        <v>1729</v>
      </c>
      <c r="AP17" s="26">
        <v>2091</v>
      </c>
      <c r="AQ17" s="19">
        <v>1601</v>
      </c>
      <c r="AR17" s="12">
        <v>1545</v>
      </c>
      <c r="AS17" s="19">
        <v>1251</v>
      </c>
      <c r="AT17" s="12">
        <v>2005</v>
      </c>
      <c r="AU17" s="19">
        <v>1397</v>
      </c>
      <c r="AV17" s="12">
        <v>2281</v>
      </c>
      <c r="AW17" s="19">
        <v>1473</v>
      </c>
      <c r="AX17" s="7">
        <v>1225</v>
      </c>
      <c r="AY17" s="19">
        <v>1208</v>
      </c>
      <c r="AZ17" s="7">
        <v>1840</v>
      </c>
      <c r="BA17" s="19">
        <v>1444</v>
      </c>
      <c r="BB17" s="7">
        <v>1916</v>
      </c>
      <c r="BC17" s="19">
        <v>1214</v>
      </c>
      <c r="BD17" s="7">
        <v>1561</v>
      </c>
      <c r="BE17" s="19">
        <v>1457</v>
      </c>
      <c r="BF17" s="6"/>
    </row>
    <row r="18" spans="1:58" x14ac:dyDescent="0.2">
      <c r="A18" s="6" t="s">
        <v>9</v>
      </c>
      <c r="B18" s="7">
        <v>198</v>
      </c>
      <c r="C18" s="7">
        <v>166</v>
      </c>
      <c r="D18" s="7">
        <v>244</v>
      </c>
      <c r="E18" s="7">
        <v>232</v>
      </c>
      <c r="F18" s="7">
        <v>205</v>
      </c>
      <c r="G18" s="7">
        <v>197</v>
      </c>
      <c r="H18" s="7">
        <v>225</v>
      </c>
      <c r="I18" s="7">
        <v>205</v>
      </c>
      <c r="J18" s="7">
        <v>219</v>
      </c>
      <c r="K18" s="7">
        <v>209</v>
      </c>
      <c r="L18" s="7">
        <v>201</v>
      </c>
      <c r="M18" s="7">
        <v>201</v>
      </c>
      <c r="N18" s="7">
        <v>86</v>
      </c>
      <c r="O18" s="7">
        <v>86</v>
      </c>
      <c r="P18" s="7">
        <v>83</v>
      </c>
      <c r="Q18" s="7">
        <v>59</v>
      </c>
      <c r="R18" s="7">
        <v>74</v>
      </c>
      <c r="S18" s="7">
        <v>74</v>
      </c>
      <c r="T18" s="7">
        <v>64</v>
      </c>
      <c r="U18" s="7">
        <v>60</v>
      </c>
      <c r="V18" s="7">
        <v>54</v>
      </c>
      <c r="W18" s="31">
        <v>54</v>
      </c>
      <c r="X18" s="7">
        <v>155</v>
      </c>
      <c r="Y18" s="19">
        <v>155</v>
      </c>
      <c r="Z18" s="31">
        <v>142</v>
      </c>
      <c r="AA18" s="31">
        <v>142</v>
      </c>
      <c r="AB18" s="7">
        <v>132</v>
      </c>
      <c r="AC18" s="19">
        <v>132</v>
      </c>
      <c r="AD18" s="31">
        <v>147</v>
      </c>
      <c r="AE18" s="31">
        <v>147</v>
      </c>
      <c r="AF18" s="7">
        <v>154</v>
      </c>
      <c r="AG18" s="19">
        <v>154</v>
      </c>
      <c r="AH18" s="7">
        <v>137</v>
      </c>
      <c r="AI18" s="15">
        <v>137</v>
      </c>
      <c r="AJ18" s="26">
        <v>95</v>
      </c>
      <c r="AK18" s="19">
        <v>95</v>
      </c>
      <c r="AL18" s="26">
        <v>55</v>
      </c>
      <c r="AM18" s="19">
        <v>55</v>
      </c>
      <c r="AN18" s="26">
        <v>40</v>
      </c>
      <c r="AO18" s="19">
        <v>40</v>
      </c>
      <c r="AP18" s="26">
        <v>23</v>
      </c>
      <c r="AQ18" s="19">
        <v>23</v>
      </c>
      <c r="AR18" s="12">
        <v>0</v>
      </c>
      <c r="AS18" s="15" t="s">
        <v>16</v>
      </c>
      <c r="AT18" s="12">
        <v>0</v>
      </c>
      <c r="AU18" s="15" t="s">
        <v>16</v>
      </c>
      <c r="AV18" s="12">
        <v>0</v>
      </c>
      <c r="AW18" s="15" t="s">
        <v>16</v>
      </c>
      <c r="AX18" s="7">
        <v>125</v>
      </c>
      <c r="AY18" s="19">
        <v>125</v>
      </c>
      <c r="AZ18" s="7">
        <v>137</v>
      </c>
      <c r="BA18" s="19">
        <v>137</v>
      </c>
      <c r="BB18" s="7">
        <v>145</v>
      </c>
      <c r="BC18" s="19">
        <v>145</v>
      </c>
      <c r="BD18" s="7">
        <v>239</v>
      </c>
      <c r="BE18" s="19">
        <v>40</v>
      </c>
      <c r="BF18" s="6"/>
    </row>
    <row r="19" spans="1:58" x14ac:dyDescent="0.2">
      <c r="A19" s="6" t="s">
        <v>10</v>
      </c>
      <c r="B19" s="7">
        <v>34</v>
      </c>
      <c r="C19" s="7">
        <v>0</v>
      </c>
      <c r="D19" s="7">
        <v>18</v>
      </c>
      <c r="E19" s="7">
        <v>1</v>
      </c>
      <c r="F19" s="7">
        <v>64</v>
      </c>
      <c r="G19" s="7">
        <v>64</v>
      </c>
      <c r="H19" s="7">
        <v>0</v>
      </c>
      <c r="I19" s="7">
        <v>0</v>
      </c>
      <c r="J19" s="7">
        <v>107</v>
      </c>
      <c r="K19" s="7">
        <v>107</v>
      </c>
      <c r="L19" s="7">
        <v>48</v>
      </c>
      <c r="M19" s="7">
        <v>48</v>
      </c>
      <c r="N19" s="7">
        <v>111</v>
      </c>
      <c r="O19" s="7">
        <v>111</v>
      </c>
      <c r="P19" s="7">
        <v>95</v>
      </c>
      <c r="Q19" s="7">
        <v>95</v>
      </c>
      <c r="R19" s="7">
        <v>148</v>
      </c>
      <c r="S19" s="7">
        <v>148</v>
      </c>
      <c r="T19" s="7">
        <v>247</v>
      </c>
      <c r="U19" s="7">
        <v>247</v>
      </c>
      <c r="V19" s="7">
        <v>207</v>
      </c>
      <c r="W19" s="31">
        <v>207</v>
      </c>
      <c r="X19" s="7">
        <v>15</v>
      </c>
      <c r="Y19" s="19">
        <v>15</v>
      </c>
      <c r="Z19" s="31">
        <v>213</v>
      </c>
      <c r="AA19" s="31">
        <v>65</v>
      </c>
      <c r="AB19" s="7">
        <v>162</v>
      </c>
      <c r="AC19" s="19">
        <v>69</v>
      </c>
      <c r="AD19" s="31">
        <v>189</v>
      </c>
      <c r="AE19" s="31">
        <v>76</v>
      </c>
      <c r="AF19" s="7">
        <v>188</v>
      </c>
      <c r="AG19" s="19">
        <v>81</v>
      </c>
      <c r="AH19" s="7">
        <v>0</v>
      </c>
      <c r="AI19" s="15">
        <v>0</v>
      </c>
      <c r="AJ19" s="26">
        <v>0</v>
      </c>
      <c r="AK19" s="19">
        <v>0</v>
      </c>
      <c r="AL19" s="26">
        <v>0</v>
      </c>
      <c r="AM19" s="19">
        <v>0</v>
      </c>
      <c r="AN19" s="26">
        <v>0</v>
      </c>
      <c r="AO19" s="19">
        <v>0</v>
      </c>
      <c r="AP19" s="26">
        <v>0</v>
      </c>
      <c r="AQ19" s="19">
        <v>0</v>
      </c>
      <c r="AR19" s="12">
        <v>3</v>
      </c>
      <c r="AS19" s="19">
        <v>3</v>
      </c>
      <c r="AT19" s="12">
        <v>13</v>
      </c>
      <c r="AU19" s="19">
        <v>13</v>
      </c>
      <c r="AV19" s="12">
        <v>7</v>
      </c>
      <c r="AW19" s="19">
        <v>7</v>
      </c>
      <c r="AX19" s="7">
        <v>11</v>
      </c>
      <c r="AY19" s="19">
        <v>11</v>
      </c>
      <c r="AZ19" s="7">
        <v>10</v>
      </c>
      <c r="BA19" s="19">
        <v>10</v>
      </c>
      <c r="BB19" s="7">
        <v>0</v>
      </c>
      <c r="BC19" s="19">
        <v>0</v>
      </c>
      <c r="BD19" s="7">
        <v>0</v>
      </c>
      <c r="BE19" s="19">
        <v>0</v>
      </c>
      <c r="BF19" s="6"/>
    </row>
    <row r="20" spans="1:58" x14ac:dyDescent="0.2">
      <c r="A20" s="6" t="s">
        <v>19</v>
      </c>
      <c r="B20" s="7">
        <v>2122</v>
      </c>
      <c r="C20" s="7">
        <v>1665</v>
      </c>
      <c r="D20" s="7">
        <v>1763</v>
      </c>
      <c r="E20" s="7">
        <v>1638</v>
      </c>
      <c r="F20" s="7">
        <v>2208</v>
      </c>
      <c r="G20" s="7">
        <v>2064</v>
      </c>
      <c r="H20" s="7">
        <v>2488</v>
      </c>
      <c r="I20" s="7">
        <v>2012</v>
      </c>
      <c r="J20" s="7">
        <v>1891</v>
      </c>
      <c r="K20" s="7">
        <v>1601</v>
      </c>
      <c r="L20" s="7">
        <v>1525</v>
      </c>
      <c r="M20" s="7">
        <v>1340</v>
      </c>
      <c r="N20" s="7">
        <v>1669</v>
      </c>
      <c r="O20" s="7">
        <v>1491</v>
      </c>
      <c r="P20" s="7">
        <v>1798</v>
      </c>
      <c r="Q20" s="7">
        <v>1438</v>
      </c>
      <c r="R20" s="7">
        <v>1903</v>
      </c>
      <c r="S20" s="7">
        <v>1762</v>
      </c>
      <c r="T20" s="7">
        <v>2667</v>
      </c>
      <c r="U20" s="7">
        <v>2151</v>
      </c>
      <c r="V20" s="7">
        <v>2747</v>
      </c>
      <c r="W20" s="31">
        <v>2695</v>
      </c>
      <c r="X20" s="7">
        <v>1983</v>
      </c>
      <c r="Y20" s="19">
        <v>1721</v>
      </c>
      <c r="Z20" s="31">
        <v>1578</v>
      </c>
      <c r="AA20" s="31">
        <v>1352</v>
      </c>
      <c r="AB20" s="7">
        <v>1837</v>
      </c>
      <c r="AC20" s="19">
        <v>1605</v>
      </c>
      <c r="AD20" s="31">
        <v>1773</v>
      </c>
      <c r="AE20" s="31">
        <v>1718</v>
      </c>
      <c r="AF20" s="7">
        <v>1872</v>
      </c>
      <c r="AG20" s="19">
        <v>1414</v>
      </c>
      <c r="AH20" s="7">
        <v>1300</v>
      </c>
      <c r="AI20" s="15">
        <v>1098</v>
      </c>
      <c r="AJ20" s="26">
        <v>1288</v>
      </c>
      <c r="AK20" s="19">
        <v>1003</v>
      </c>
      <c r="AL20" s="26">
        <v>619</v>
      </c>
      <c r="AM20" s="19">
        <v>535</v>
      </c>
      <c r="AN20" s="26">
        <v>839</v>
      </c>
      <c r="AO20" s="19">
        <v>749</v>
      </c>
      <c r="AP20" s="26">
        <v>882</v>
      </c>
      <c r="AQ20" s="19">
        <v>795</v>
      </c>
      <c r="AR20" s="12">
        <v>644</v>
      </c>
      <c r="AS20" s="19">
        <v>594</v>
      </c>
      <c r="AT20" s="12">
        <v>1004</v>
      </c>
      <c r="AU20" s="19">
        <v>730</v>
      </c>
      <c r="AV20" s="12">
        <v>1220</v>
      </c>
      <c r="AW20" s="19">
        <v>722</v>
      </c>
      <c r="AX20" s="7">
        <v>1311</v>
      </c>
      <c r="AY20" s="19">
        <v>807</v>
      </c>
      <c r="AZ20" s="7">
        <v>1303</v>
      </c>
      <c r="BA20" s="19">
        <v>740</v>
      </c>
      <c r="BB20" s="7">
        <v>1906</v>
      </c>
      <c r="BC20" s="19">
        <v>856</v>
      </c>
      <c r="BD20" s="7">
        <v>1893</v>
      </c>
      <c r="BE20" s="19">
        <v>1566</v>
      </c>
      <c r="BF20" s="6"/>
    </row>
    <row r="21" spans="1:58" x14ac:dyDescent="0.2">
      <c r="A21" s="6" t="s">
        <v>1</v>
      </c>
      <c r="B21" s="7">
        <v>703</v>
      </c>
      <c r="C21" s="7">
        <v>649</v>
      </c>
      <c r="D21" s="7">
        <v>752</v>
      </c>
      <c r="E21" s="7">
        <v>752</v>
      </c>
      <c r="F21" s="7">
        <v>941</v>
      </c>
      <c r="G21" s="7">
        <v>819</v>
      </c>
      <c r="H21" s="7">
        <v>1094</v>
      </c>
      <c r="I21" s="7">
        <v>1094</v>
      </c>
      <c r="J21" s="7">
        <v>1060</v>
      </c>
      <c r="K21" s="7">
        <v>1046</v>
      </c>
      <c r="L21" s="7">
        <v>1051</v>
      </c>
      <c r="M21" s="7">
        <v>1051</v>
      </c>
      <c r="N21" s="7">
        <v>1207</v>
      </c>
      <c r="O21" s="7">
        <v>1153</v>
      </c>
      <c r="P21" s="7">
        <v>1263</v>
      </c>
      <c r="Q21" s="7">
        <v>1155</v>
      </c>
      <c r="R21" s="7">
        <v>1517</v>
      </c>
      <c r="S21" s="7">
        <v>1517</v>
      </c>
      <c r="T21" s="7">
        <v>1211</v>
      </c>
      <c r="U21" s="7">
        <v>1211</v>
      </c>
      <c r="V21" s="7">
        <v>1233</v>
      </c>
      <c r="W21" s="31">
        <v>1143</v>
      </c>
      <c r="X21" s="7">
        <v>1368</v>
      </c>
      <c r="Y21" s="19">
        <v>1368</v>
      </c>
      <c r="Z21" s="31">
        <v>1470</v>
      </c>
      <c r="AA21" s="31">
        <v>1404</v>
      </c>
      <c r="AB21" s="7">
        <v>1244</v>
      </c>
      <c r="AC21" s="19">
        <v>1152</v>
      </c>
      <c r="AD21" s="31">
        <v>1000</v>
      </c>
      <c r="AE21" s="31">
        <v>1000</v>
      </c>
      <c r="AF21" s="7">
        <v>1309</v>
      </c>
      <c r="AG21" s="19">
        <v>931</v>
      </c>
      <c r="AH21" s="7">
        <v>1327</v>
      </c>
      <c r="AI21" s="15">
        <v>1146</v>
      </c>
      <c r="AJ21" s="26">
        <v>908</v>
      </c>
      <c r="AK21" s="19">
        <v>671</v>
      </c>
      <c r="AL21" s="26">
        <v>706</v>
      </c>
      <c r="AM21" s="19">
        <v>435</v>
      </c>
      <c r="AN21" s="26">
        <v>714</v>
      </c>
      <c r="AO21" s="19">
        <v>558</v>
      </c>
      <c r="AP21" s="26">
        <v>576</v>
      </c>
      <c r="AQ21" s="19">
        <v>576</v>
      </c>
      <c r="AR21" s="12">
        <v>717</v>
      </c>
      <c r="AS21" s="19">
        <v>585</v>
      </c>
      <c r="AT21" s="12">
        <v>671</v>
      </c>
      <c r="AU21" s="19">
        <v>671</v>
      </c>
      <c r="AV21" s="12">
        <v>1391</v>
      </c>
      <c r="AW21" s="19">
        <v>742</v>
      </c>
      <c r="AX21" s="7">
        <v>790</v>
      </c>
      <c r="AY21" s="19">
        <v>790</v>
      </c>
      <c r="AZ21" s="7">
        <v>1214</v>
      </c>
      <c r="BA21" s="19">
        <v>926</v>
      </c>
      <c r="BB21" s="7">
        <v>869</v>
      </c>
      <c r="BC21" s="19">
        <v>797</v>
      </c>
      <c r="BD21" s="7">
        <v>682</v>
      </c>
      <c r="BE21" s="19">
        <v>682</v>
      </c>
      <c r="BF21" s="6"/>
    </row>
    <row r="22" spans="1:58" ht="12.75" customHeight="1" thickBot="1" x14ac:dyDescent="0.25">
      <c r="A22" s="24" t="s">
        <v>12</v>
      </c>
      <c r="B22" s="9">
        <f>SUM(B15,B17,B18,B19,B20,B21)</f>
        <v>6960</v>
      </c>
      <c r="C22" s="9">
        <f>SUM(C15,C17,C18,C19,C20,C21)</f>
        <v>4296</v>
      </c>
      <c r="D22" s="9">
        <f>SUM(D15,D17,D18,D19,D20,D21)</f>
        <v>5119</v>
      </c>
      <c r="E22" s="9">
        <f>SUM(E15,E17,E18,E19,E20,E21)</f>
        <v>4727</v>
      </c>
      <c r="F22" s="9">
        <f>SUM(F15,F17,F18,F19,F20,F21)</f>
        <v>7751</v>
      </c>
      <c r="G22" s="9">
        <f>SUM(G15,G17,G18,G19,G20,G21)</f>
        <v>6912</v>
      </c>
      <c r="H22" s="9">
        <f>SUM(H15,H17,H18,H19,H20,H21)</f>
        <v>8986</v>
      </c>
      <c r="I22" s="9">
        <f>SUM(I15,I17,I18,I19,I20,I21)</f>
        <v>7839</v>
      </c>
      <c r="J22" s="9">
        <f>SUM(J15,J17,J18,J19,J20,J21)</f>
        <v>9397</v>
      </c>
      <c r="K22" s="9">
        <f>SUM(K15,K17,K18,K19,K20,K21)</f>
        <v>8104</v>
      </c>
      <c r="L22" s="9">
        <f>SUM(L15,L17,L18,L19,L20,L21)</f>
        <v>8201</v>
      </c>
      <c r="M22" s="9">
        <f>SUM(M15,M17,M18,M19,M20,M21)</f>
        <v>6927</v>
      </c>
      <c r="N22" s="9">
        <f>SUM(N15,N17,N18,N19,N20,N21)</f>
        <v>9227</v>
      </c>
      <c r="O22" s="9">
        <f>SUM(O15,O17,O18,O19,O20,O21)</f>
        <v>7765</v>
      </c>
      <c r="P22" s="9">
        <f>SUM(P15,P17,P18,P19,P20,P21)</f>
        <v>9802</v>
      </c>
      <c r="Q22" s="9">
        <f>SUM(Q15,Q17,Q18,Q19,Q20,Q21)</f>
        <v>8270</v>
      </c>
      <c r="R22" s="9">
        <f>SUM(R15,R17,R18,R19,R20,R21)</f>
        <v>11900</v>
      </c>
      <c r="S22" s="9">
        <f>SUM(S15,S17,S18,S19,S20,S21)</f>
        <v>10337</v>
      </c>
      <c r="T22" s="9">
        <f>SUM(T15,T17,T18,T19,T20,T21)</f>
        <v>14036</v>
      </c>
      <c r="U22" s="9">
        <f>SUM(U15,U17,U18,U19,U20,U21)</f>
        <v>11650</v>
      </c>
      <c r="V22" s="9">
        <f>SUM(V15,V17,V18,V19,V20,V21)</f>
        <v>15299</v>
      </c>
      <c r="W22" s="33">
        <f>SUM(W15,W17,W18,W19,W20,W21)</f>
        <v>13046</v>
      </c>
      <c r="X22" s="9">
        <f>SUM(X15,X17,X18,X19,X20,X21)</f>
        <v>12575</v>
      </c>
      <c r="Y22" s="33">
        <f>SUM(Y15,Y17,Y18,Y19,Y20,Y21)</f>
        <v>10645</v>
      </c>
      <c r="Z22" s="9">
        <f>SUM(Z15,Z17,Z18,Z19,Z20,Z21)</f>
        <v>15525</v>
      </c>
      <c r="AA22" s="33">
        <f>SUM(AA15,AA17,AA18,AA19,AA20,AA21)</f>
        <v>12620</v>
      </c>
      <c r="AB22" s="9">
        <f>SUM(AB15,AB17,AB18,AB19,AB20,AB21)</f>
        <v>16717</v>
      </c>
      <c r="AC22" s="33">
        <f>SUM(AC15,AC17,AC18,AC19,AC20,AC21)</f>
        <v>13642</v>
      </c>
      <c r="AD22" s="9">
        <f>SUM(AD15,AD17,AD18,AD19,AD20,AD21)</f>
        <v>15595</v>
      </c>
      <c r="AE22" s="33">
        <f>SUM(AE15,AE17,AE18,AE19,AE20,AE21)</f>
        <v>13915</v>
      </c>
      <c r="AF22" s="9">
        <f>SUM(AF15,AF17,AF18,AF19,AF20,AF21)</f>
        <v>14149</v>
      </c>
      <c r="AG22" s="33">
        <f>SUM(AG15,AG17,AG18,AG19,AG20,AG21)</f>
        <v>12436</v>
      </c>
      <c r="AH22" s="9">
        <f>SUM(AH15,AH17,AH18,AH19,AH20,AH21)</f>
        <v>9239</v>
      </c>
      <c r="AI22" s="33">
        <f>SUM(AI15,AI17,AI18,AI19,AI20,AI21)</f>
        <v>8325</v>
      </c>
      <c r="AJ22" s="9">
        <f>SUM(AJ15,AJ17,AJ18,AJ19,AJ20,AJ21)</f>
        <v>7660</v>
      </c>
      <c r="AK22" s="33">
        <f>SUM(AK15,AK17,AK18,AK19,AK20,AK21)</f>
        <v>6726</v>
      </c>
      <c r="AL22" s="9">
        <f>SUM(AL15,AL17,AL18,AL19,AL20,AL21)</f>
        <v>5976</v>
      </c>
      <c r="AM22" s="33">
        <f>SUM(AM15,AM17,AM18,AM19,AM20,AM21)</f>
        <v>4380</v>
      </c>
      <c r="AN22" s="9">
        <f>SUM(AN15,AN17,AN18,AN19,AN20,AN21)</f>
        <v>5846</v>
      </c>
      <c r="AO22" s="33">
        <f>SUM(AO15,AO17,AO18,AO19,AO20,AO21)</f>
        <v>4714</v>
      </c>
      <c r="AP22" s="9">
        <f>SUM(AP15,AP17,AP18,AP19,AP20,AP21)</f>
        <v>5613</v>
      </c>
      <c r="AQ22" s="33">
        <f>SUM(AQ15,AQ17,AQ18,AQ19,AQ20,AQ21)</f>
        <v>4835</v>
      </c>
      <c r="AR22" s="9">
        <f>SUM(AR15,AR17,AR18,AR19,AR20,AR21)</f>
        <v>5979</v>
      </c>
      <c r="AS22" s="33">
        <f>SUM(AS15,AS17,AS18,AS19,AS20,AS21)</f>
        <v>4783</v>
      </c>
      <c r="AT22" s="9">
        <f>SUM(AT15,AT17,AT18,AT19,AT20,AT21)</f>
        <v>7508</v>
      </c>
      <c r="AU22" s="33">
        <f>SUM(AU15,AU17,AU18,AU19,AU20,AU21)</f>
        <v>5791</v>
      </c>
      <c r="AV22" s="9">
        <f>SUM(AV15,AV17,AV18,AV19,AV20,AV21)</f>
        <v>9783</v>
      </c>
      <c r="AW22" s="33">
        <f>SUM(AW15,AW17,AW18,AW19,AW20,AW21)</f>
        <v>6489</v>
      </c>
      <c r="AX22" s="9">
        <f>SUM(AX15,AX17,AX18,AX19,AX20,AX21)</f>
        <v>6942</v>
      </c>
      <c r="AY22" s="14">
        <f>SUM(AY15,AY17,AY18,AY19,AY20,AY21)</f>
        <v>5764</v>
      </c>
      <c r="AZ22" s="9">
        <f>SUM(AZ15,AZ17,AZ18,AZ19,AZ20,AZ21)</f>
        <v>8118</v>
      </c>
      <c r="BA22" s="14">
        <f>SUM(BA15,BA17,BA18,BA19,BA20,BA21)</f>
        <v>5892</v>
      </c>
      <c r="BB22" s="9">
        <f>SUM(BB15,BB17,BB18,BB19,BB20,BB21)</f>
        <v>8132</v>
      </c>
      <c r="BC22" s="14">
        <f>SUM(BC15,BC17,BC18,BC19,BC20,BC21)</f>
        <v>5534</v>
      </c>
      <c r="BD22" s="9">
        <f>SUM(BD15,BD17,BD18,BD19,BD20,BD21)</f>
        <v>8139</v>
      </c>
      <c r="BE22" s="14">
        <f>SUM(BE15,BE17,BE18,BE19,BE20,BE21)</f>
        <v>6333</v>
      </c>
      <c r="BF22" s="24"/>
    </row>
    <row r="23" spans="1:58" ht="13.5" thickBot="1" x14ac:dyDescent="0.25">
      <c r="A23" s="23" t="s">
        <v>24</v>
      </c>
      <c r="B23" s="5">
        <f>SUM(B7,B14,B22)</f>
        <v>22478</v>
      </c>
      <c r="C23" s="5">
        <f>SUM(C7,C14,C22)</f>
        <v>14195</v>
      </c>
      <c r="D23" s="5">
        <f>SUM(D7,D14,D22)</f>
        <v>16477</v>
      </c>
      <c r="E23" s="5">
        <f>SUM(E7,E14,E22)</f>
        <v>13432</v>
      </c>
      <c r="F23" s="5">
        <f>SUM(F7,F14,F22)</f>
        <v>22036</v>
      </c>
      <c r="G23" s="5">
        <f>SUM(G7,G14,G22)</f>
        <v>19142</v>
      </c>
      <c r="H23" s="5">
        <f>SUM(H7,H14,H22)</f>
        <v>25070</v>
      </c>
      <c r="I23" s="5">
        <f>SUM(I7,I14,I22)</f>
        <v>21736</v>
      </c>
      <c r="J23" s="5">
        <f>SUM(J7,J14,J22)</f>
        <v>25957</v>
      </c>
      <c r="K23" s="5">
        <f>SUM(K7,K14,K22)</f>
        <v>21115</v>
      </c>
      <c r="L23" s="5">
        <f>SUM(L7,L14,L22)</f>
        <v>23732</v>
      </c>
      <c r="M23" s="5">
        <f>SUM(M7,M14,M22)</f>
        <v>18331</v>
      </c>
      <c r="N23" s="5">
        <f>SUM(N7,N14,N22)</f>
        <v>25354</v>
      </c>
      <c r="O23" s="5">
        <f>SUM(O7,O14,O22)</f>
        <v>18304</v>
      </c>
      <c r="P23" s="5">
        <f>SUM(P7,P14,P22)</f>
        <v>24986</v>
      </c>
      <c r="Q23" s="5">
        <f>SUM(Q7,Q14,Q22)</f>
        <v>18771</v>
      </c>
      <c r="R23" s="5">
        <f>SUM(R7,R14,R22)</f>
        <v>30983</v>
      </c>
      <c r="S23" s="5">
        <f>SUM(S7,S14,S22)</f>
        <v>23055</v>
      </c>
      <c r="T23" s="5">
        <f>SUM(T7,T14,T22)</f>
        <v>31222</v>
      </c>
      <c r="U23" s="5">
        <f>SUM(U7,U14,U22)</f>
        <v>22485</v>
      </c>
      <c r="V23" s="5">
        <f>SUM(V7,V14,V22)</f>
        <v>31567</v>
      </c>
      <c r="W23" s="17">
        <f>SUM(W7,W14,W22)</f>
        <v>24039</v>
      </c>
      <c r="X23" s="5">
        <f>SUM(X7,X14,X22)</f>
        <v>29473</v>
      </c>
      <c r="Y23" s="17">
        <f>SUM(Y7,Y14,Y22)</f>
        <v>20730</v>
      </c>
      <c r="Z23" s="5">
        <f>SUM(Z7,Z14,Z22)</f>
        <v>31961</v>
      </c>
      <c r="AA23" s="17">
        <f>SUM(AA7,AA14,AA22)</f>
        <v>21805</v>
      </c>
      <c r="AB23" s="5">
        <f>SUM(AB7,AB14,AB22)</f>
        <v>29628</v>
      </c>
      <c r="AC23" s="17">
        <f>SUM(AC7,AC14,AC22)</f>
        <v>22125</v>
      </c>
      <c r="AD23" s="5">
        <f>SUM(AD7,AD14,AD22)</f>
        <v>32257</v>
      </c>
      <c r="AE23" s="17">
        <f>SUM(AE7,AE14,AE22)</f>
        <v>21771</v>
      </c>
      <c r="AF23" s="5">
        <f>SUM(AF7,AF14,AF22)</f>
        <v>30722</v>
      </c>
      <c r="AG23" s="17">
        <f>SUM(AG7,AG14,AG22)</f>
        <v>20205</v>
      </c>
      <c r="AH23" s="5">
        <f>SUM(AH7,AH14,AH22)</f>
        <v>23553</v>
      </c>
      <c r="AI23" s="17">
        <f>SUM(AI7,AI14,AI22)</f>
        <v>14415</v>
      </c>
      <c r="AJ23" s="5">
        <f>SUM(AJ7,AJ14,AJ22)</f>
        <v>19249</v>
      </c>
      <c r="AK23" s="17">
        <f>SUM(AK7,AK14,AK22)</f>
        <v>11728</v>
      </c>
      <c r="AL23" s="5">
        <f>SUM(AL7,AL14,AL22)</f>
        <v>12347</v>
      </c>
      <c r="AM23" s="17">
        <f>SUM(AM7,AM14,AM22)</f>
        <v>7987</v>
      </c>
      <c r="AN23" s="5">
        <f>SUM(AN7,AN14,AN22)</f>
        <v>10738</v>
      </c>
      <c r="AO23" s="17">
        <f>SUM(AO7,AO14,AO22)</f>
        <v>7524</v>
      </c>
      <c r="AP23" s="5">
        <f>SUM(AP7,AP14,AP22)</f>
        <v>11192</v>
      </c>
      <c r="AQ23" s="17">
        <f>SUM(AQ7,AQ14,AQ22)</f>
        <v>7906</v>
      </c>
      <c r="AR23" s="28">
        <f>SUM(AR7,AR14,AR22)</f>
        <v>17881</v>
      </c>
      <c r="AS23" s="17">
        <f>SUM(AS7,AS14,AS22)</f>
        <v>8170</v>
      </c>
      <c r="AT23" s="28">
        <f>SUM(AT7,AT14,AT22)</f>
        <v>20247</v>
      </c>
      <c r="AU23" s="17">
        <f>SUM(AU7,AU14,AU22)</f>
        <v>9190</v>
      </c>
      <c r="AV23" s="28">
        <f>SUM(AV7,AV14,AV22)</f>
        <v>20970</v>
      </c>
      <c r="AW23" s="17">
        <f>SUM(AW7,AW14,AW22)</f>
        <v>10649</v>
      </c>
      <c r="AX23" s="5">
        <f>SUM(AX7,AX14,AX22)</f>
        <v>22596</v>
      </c>
      <c r="AY23" s="17">
        <f>SUM(AY7,AY14,AY22)</f>
        <v>10203</v>
      </c>
      <c r="AZ23" s="5">
        <f>SUM(AZ7,AZ14,AZ22)</f>
        <v>20540</v>
      </c>
      <c r="BA23" s="17">
        <f>SUM(BA7,BA14,BA22)</f>
        <v>10276</v>
      </c>
      <c r="BB23" s="5">
        <f>SUM(BB7,BB14,BB22)</f>
        <v>22551</v>
      </c>
      <c r="BC23" s="17">
        <f>SUM(BC7,BC14,BC22)</f>
        <v>10406</v>
      </c>
      <c r="BD23" s="5">
        <f>SUM(BD7,BD14,BD22)</f>
        <v>23514</v>
      </c>
      <c r="BE23" s="17">
        <f>SUM(BE7,BE14,BE22)</f>
        <v>10876</v>
      </c>
      <c r="BF23" s="24"/>
    </row>
    <row r="24" spans="1:58" x14ac:dyDescent="0.2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5"/>
    </row>
    <row r="25" spans="1:58" x14ac:dyDescent="0.2">
      <c r="A25" s="35" t="s">
        <v>25</v>
      </c>
      <c r="B25" s="35"/>
      <c r="C25" s="43">
        <f>SUM(B23,D23,F23,H23,J23,L23,N23,P23,R23,T23)</f>
        <v>248295</v>
      </c>
      <c r="D25" s="43">
        <f>SUM(V23,X23,Z23,AB23,AD23,AF23,AH23,AJ23,AL23,AN23)</f>
        <v>251495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5"/>
    </row>
    <row r="26" spans="1:58" x14ac:dyDescent="0.2">
      <c r="A26" s="35"/>
      <c r="B26" s="35"/>
      <c r="C26" s="35">
        <f>SUM(C25/10)</f>
        <v>24829.5</v>
      </c>
      <c r="D26" s="35">
        <f>SUM(D25/10)</f>
        <v>25149.5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5"/>
    </row>
    <row r="27" spans="1:58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7">
        <v>1990</v>
      </c>
      <c r="M27" s="37">
        <v>1991</v>
      </c>
      <c r="N27" s="37">
        <v>1992</v>
      </c>
      <c r="O27" s="37">
        <v>1993</v>
      </c>
      <c r="P27" s="37">
        <v>1994</v>
      </c>
      <c r="Q27" s="37">
        <v>1995</v>
      </c>
      <c r="R27" s="37">
        <v>1996</v>
      </c>
      <c r="S27" s="37">
        <v>1997</v>
      </c>
      <c r="T27" s="37">
        <v>1998</v>
      </c>
      <c r="U27" s="37">
        <v>1999</v>
      </c>
      <c r="V27" s="37">
        <v>2000</v>
      </c>
      <c r="W27" s="37">
        <v>2001</v>
      </c>
      <c r="X27" s="37">
        <v>2002</v>
      </c>
      <c r="Y27" s="37">
        <v>2003</v>
      </c>
      <c r="Z27" s="37">
        <v>2004</v>
      </c>
      <c r="AA27" s="37">
        <v>2005</v>
      </c>
      <c r="AB27" s="37">
        <v>2006</v>
      </c>
      <c r="AC27" s="37">
        <v>2007</v>
      </c>
      <c r="AD27" s="37">
        <v>2008</v>
      </c>
      <c r="AE27" s="37">
        <v>2009</v>
      </c>
      <c r="AF27" s="37">
        <v>2010</v>
      </c>
      <c r="AG27" s="37">
        <v>2011</v>
      </c>
      <c r="AH27" s="37">
        <v>2012</v>
      </c>
      <c r="AI27" s="37">
        <v>2013</v>
      </c>
      <c r="AJ27" s="37">
        <v>2014</v>
      </c>
      <c r="AK27" s="37">
        <v>2015</v>
      </c>
      <c r="AL27" s="37">
        <v>2016</v>
      </c>
      <c r="AM27" s="37">
        <v>2017</v>
      </c>
    </row>
    <row r="28" spans="1:58" x14ac:dyDescent="0.2">
      <c r="A28" s="6" t="s">
        <v>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34">
        <f>SUM(B4/$B$23)</f>
        <v>1.637156330634398E-2</v>
      </c>
      <c r="M28" s="34">
        <f>SUM(D4/$D$23)</f>
        <v>2.0209989682587848E-2</v>
      </c>
      <c r="N28" s="34">
        <f>SUM(F4/$F$23)</f>
        <v>5.9901978580504632E-3</v>
      </c>
      <c r="O28" s="34">
        <f>SUM(H4/$H$23)</f>
        <v>1.2126047068209014E-2</v>
      </c>
      <c r="P28" s="34">
        <f>SUM(J4/$J$23)</f>
        <v>8.0903031937434988E-3</v>
      </c>
      <c r="Q28" s="34">
        <f>SUM(L4/$V$23)</f>
        <v>1.1087528114803434E-3</v>
      </c>
      <c r="R28" s="34">
        <f>SUM(N4/$N$23)</f>
        <v>0</v>
      </c>
      <c r="S28" s="34">
        <f>SUM(P4/$P$23)</f>
        <v>6.0033618826542867E-4</v>
      </c>
      <c r="T28" s="34">
        <f>SUM(R4/$R$23)</f>
        <v>1.3846302811219055E-2</v>
      </c>
      <c r="U28" s="34">
        <f>SUM(T4/$T$23)</f>
        <v>2.1875600538082123E-2</v>
      </c>
      <c r="V28" s="34">
        <f>SUM(V4/$V$23)</f>
        <v>2.553299331580448E-2</v>
      </c>
      <c r="W28" s="34">
        <f>SUM(X4/$X$23)</f>
        <v>3.0400705730668748E-2</v>
      </c>
      <c r="X28" s="34">
        <f>SUM(Z4/$Z$23)</f>
        <v>4.9779418666499799E-2</v>
      </c>
      <c r="Y28" s="34">
        <f>SUM(AB4/$AB$23)</f>
        <v>4.8163899014445795E-2</v>
      </c>
      <c r="Z28" s="34">
        <f>SUM(AD4/$AD$23)</f>
        <v>6.0017980593359582E-2</v>
      </c>
      <c r="AA28" s="34">
        <f>SUM(AF4/$AF$23)</f>
        <v>9.3092897597812641E-2</v>
      </c>
      <c r="AB28" s="34">
        <f>SUM(AH4/$AH$23)</f>
        <v>8.9372903664076769E-2</v>
      </c>
      <c r="AC28" s="34">
        <f>SUM(AJ4/$AJ$23)</f>
        <v>9.9225933814743622E-2</v>
      </c>
      <c r="AD28" s="34">
        <f>SUM(AL4/$AL$23)</f>
        <v>4.3411354985016602E-2</v>
      </c>
      <c r="AE28" s="34">
        <f>SUM(AN4/$AN$23)</f>
        <v>0.1048612404544608</v>
      </c>
      <c r="AF28" s="34">
        <f>SUM(AP4/$AP$23)</f>
        <v>6.6029306647605437E-2</v>
      </c>
      <c r="AG28" s="34">
        <f>SUM(AR4/$AR$23)</f>
        <v>0.2579274089816006</v>
      </c>
      <c r="AH28" s="34">
        <f>SUM(AT4/$AT$23)</f>
        <v>0.18881809650812467</v>
      </c>
      <c r="AI28" s="34">
        <f>SUM(AV4/$AV$23)</f>
        <v>0.15522174535050071</v>
      </c>
      <c r="AJ28" s="34">
        <f>SUM(AX4/$AX$23)</f>
        <v>0.18538679412285361</v>
      </c>
      <c r="AK28" s="34">
        <f>SUM(AZ4/$AZ$23)</f>
        <v>0.2412852969814995</v>
      </c>
      <c r="AL28" s="34">
        <f>SUM(BB4/$BB$23)</f>
        <v>0.20797303888962795</v>
      </c>
      <c r="AM28" s="34">
        <f>SUM(BD4/$BD$23)</f>
        <v>0.25674066513566385</v>
      </c>
    </row>
    <row r="29" spans="1:58" x14ac:dyDescent="0.2">
      <c r="A29" s="6" t="s">
        <v>2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34">
        <f>SUM(B5/$B$23)</f>
        <v>4.5555654417652816E-2</v>
      </c>
      <c r="M29" s="34">
        <f>SUM(D5/$D$23)</f>
        <v>3.5504035928870546E-2</v>
      </c>
      <c r="N29" s="34">
        <f>SUM(F5/$F$23)</f>
        <v>2.2508622254492648E-2</v>
      </c>
      <c r="O29" s="34">
        <f>SUM(H5/$H$23)</f>
        <v>1.0011966493817312E-2</v>
      </c>
      <c r="P29" s="34">
        <f>SUM(J5/$J$23)</f>
        <v>1.3252687136417921E-2</v>
      </c>
      <c r="Q29" s="34">
        <f>SUM(L5/$V$23)</f>
        <v>1.9577406785567207E-2</v>
      </c>
      <c r="R29" s="34">
        <f>SUM(N5/$N$23)</f>
        <v>5.1234519208014515E-2</v>
      </c>
      <c r="S29" s="34">
        <f>SUM(P5/$P$23)</f>
        <v>2.2812775154086289E-3</v>
      </c>
      <c r="T29" s="34">
        <f>SUM(R5/$R$23)</f>
        <v>1.4814575735080528E-2</v>
      </c>
      <c r="U29" s="34">
        <f>SUM(T5/$T$23)</f>
        <v>3.1067836781756453E-2</v>
      </c>
      <c r="V29" s="34">
        <f>SUM(V5/$V$23)</f>
        <v>2.5691386574587385E-2</v>
      </c>
      <c r="W29" s="34">
        <f>SUM(X5/$X$23)</f>
        <v>3.1215010348454517E-2</v>
      </c>
      <c r="X29" s="34">
        <f>SUM(Z5/$Z$23)</f>
        <v>5.3189825099339821E-4</v>
      </c>
      <c r="Y29" s="34">
        <f>SUM(AB5/$AB$23)</f>
        <v>2.3626299446469556E-4</v>
      </c>
      <c r="Z29" s="34">
        <f>SUM(AD5/$AD$23)</f>
        <v>3.9495303345010384E-2</v>
      </c>
      <c r="AA29" s="34">
        <f>SUM(AF5/$AF$23)</f>
        <v>4.1501204348675214E-2</v>
      </c>
      <c r="AB29" s="34">
        <f>SUM(AH5/$AH$23)</f>
        <v>0.12567401180316731</v>
      </c>
      <c r="AC29" s="34">
        <f>SUM(AJ5/$AJ$23)</f>
        <v>0.11018754220998493</v>
      </c>
      <c r="AD29" s="34">
        <f>SUM(AL5/$AL$23)</f>
        <v>9.5488782700251074E-2</v>
      </c>
      <c r="AE29" s="34">
        <f>SUM(AN5/$AN$23)</f>
        <v>5.7180108027565651E-2</v>
      </c>
      <c r="AF29" s="34">
        <f>SUM(AP5/$AP$23)</f>
        <v>7.8180843459614013E-2</v>
      </c>
      <c r="AG29" s="34">
        <f>SUM(AR5/$AR$23)</f>
        <v>0.10877467703148594</v>
      </c>
      <c r="AH29" s="34">
        <f>SUM(AT5/$AT$23)</f>
        <v>0.10900380303254803</v>
      </c>
      <c r="AI29" s="34">
        <f>SUM(AV5/$AV$23)</f>
        <v>4.4539818788745827E-2</v>
      </c>
      <c r="AJ29" s="34">
        <f>SUM(AX5/$AX$23)</f>
        <v>9.5592140201805634E-2</v>
      </c>
      <c r="AK29" s="34">
        <f>SUM(AZ5/$AZ$23)</f>
        <v>3.1742940603700094E-2</v>
      </c>
      <c r="AL29" s="34">
        <f>SUM(BB5/$BB$23)</f>
        <v>8.4874284954104026E-2</v>
      </c>
      <c r="AM29" s="34">
        <f>SUM(BD5/$BD$23)</f>
        <v>0.12265033597006039</v>
      </c>
    </row>
    <row r="30" spans="1:58" x14ac:dyDescent="0.2">
      <c r="A30" s="6" t="s">
        <v>3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34">
        <f>SUM(B6/$B$23)</f>
        <v>2.40234896343091E-3</v>
      </c>
      <c r="M30" s="34">
        <f>SUM(D6/$D$23)</f>
        <v>6.3118286095769863E-3</v>
      </c>
      <c r="N30" s="34">
        <f>SUM(F6/$F$23)</f>
        <v>3.8119440914866584E-3</v>
      </c>
      <c r="O30" s="34">
        <f>SUM(H6/$H$23)</f>
        <v>1.0490626246509772E-2</v>
      </c>
      <c r="P30" s="34">
        <f>SUM(J6/$J$23)</f>
        <v>1.0979697191509034E-2</v>
      </c>
      <c r="Q30" s="34">
        <f>SUM(L6/$V$23)</f>
        <v>7.9513415909018906E-3</v>
      </c>
      <c r="R30" s="34">
        <f>SUM(N6/$N$23)</f>
        <v>2.3783229470694958E-2</v>
      </c>
      <c r="S30" s="34">
        <f>SUM(P6/$P$23)</f>
        <v>5.2029136316337148E-2</v>
      </c>
      <c r="T30" s="34">
        <f>SUM(R6/$R$23)</f>
        <v>4.1958493367330471E-2</v>
      </c>
      <c r="U30" s="34">
        <f>SUM(T6/$T$23)</f>
        <v>3.4911280507334573E-2</v>
      </c>
      <c r="V30" s="34">
        <f>SUM(V6/$V$23)</f>
        <v>3.2122152881173378E-2</v>
      </c>
      <c r="W30" s="34">
        <f>SUM(X6/$X$23)</f>
        <v>3.9425915244461034E-2</v>
      </c>
      <c r="X30" s="34">
        <f>SUM(Z6/$Z$23)</f>
        <v>3.89224367197522E-2</v>
      </c>
      <c r="Y30" s="34">
        <f>SUM(AB6/$AB$23)</f>
        <v>2.4301336573511541E-3</v>
      </c>
      <c r="Z30" s="34">
        <f>SUM(AD6/$AD$23)</f>
        <v>2.6133862417459776E-2</v>
      </c>
      <c r="AA30" s="34">
        <f>SUM(AF6/$AF$23)</f>
        <v>3.3103313586355057E-2</v>
      </c>
      <c r="AB30" s="34">
        <f>SUM(AH6/$AH$23)</f>
        <v>4.4580308240988409E-2</v>
      </c>
      <c r="AC30" s="34">
        <f>SUM(AJ6/$AJ$23)</f>
        <v>1.8390565743674998E-2</v>
      </c>
      <c r="AD30" s="34">
        <f>SUM(AL6/$AL$23)</f>
        <v>3.7822952944034989E-2</v>
      </c>
      <c r="AE30" s="34">
        <f>SUM(AN6/$AN$23)</f>
        <v>2.197802197802198E-2</v>
      </c>
      <c r="AF30" s="34">
        <f>SUM(AP6/$AP$23)</f>
        <v>3.7348105789849893E-2</v>
      </c>
      <c r="AG30" s="34">
        <f>SUM(AR6/$AR$23)</f>
        <v>4.2447290419998882E-2</v>
      </c>
      <c r="AH30" s="34">
        <f>SUM(AT6/$AT$23)</f>
        <v>1.3137748802291698E-2</v>
      </c>
      <c r="AI30" s="34">
        <f>SUM(AV6/$AV$23)</f>
        <v>8.8125894134477828E-2</v>
      </c>
      <c r="AJ30" s="34">
        <f>SUM(AX6/$AX$23)</f>
        <v>5.8594441494069748E-2</v>
      </c>
      <c r="AK30" s="34">
        <f>SUM(AZ6/$AZ$23)</f>
        <v>9.396299902629017E-3</v>
      </c>
      <c r="AL30" s="34">
        <f>SUM(BB6/$BB$23)</f>
        <v>2.7537581481974192E-2</v>
      </c>
      <c r="AM30" s="34">
        <f>SUM(BD6/$BD$23)</f>
        <v>6.3366505060814832E-3</v>
      </c>
    </row>
    <row r="31" spans="1:58" x14ac:dyDescent="0.2">
      <c r="A31" s="6" t="s">
        <v>20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34">
        <f>SUM(B8/$B$23)</f>
        <v>0.2258652905062728</v>
      </c>
      <c r="M31" s="34">
        <f>SUM(D8/$D$23)</f>
        <v>0.19882260120167505</v>
      </c>
      <c r="N31" s="34">
        <f>SUM(F8/$F$23)</f>
        <v>0.1581502995098929</v>
      </c>
      <c r="O31" s="34">
        <f>SUM(H8/$H$23)</f>
        <v>0.12493019545273235</v>
      </c>
      <c r="P31" s="34">
        <f>SUM(J8/$J$23)</f>
        <v>0.13830565935971029</v>
      </c>
      <c r="Q31" s="34">
        <f>SUM(L8/$V$23)</f>
        <v>0.11664079576773212</v>
      </c>
      <c r="R31" s="34">
        <f>SUM(N8/$N$23)</f>
        <v>0.12076989824090874</v>
      </c>
      <c r="S31" s="34">
        <f>SUM(P8/$P$23)</f>
        <v>0.14736252301288721</v>
      </c>
      <c r="T31" s="34">
        <f>SUM(R8/$R$23)</f>
        <v>0.1715456863441242</v>
      </c>
      <c r="U31" s="34">
        <f>SUM(T8/$T$23)</f>
        <v>0.13621805137403112</v>
      </c>
      <c r="V31" s="34">
        <f>SUM(V8/$V$23)</f>
        <v>0.15680932619507715</v>
      </c>
      <c r="W31" s="34">
        <f>SUM(X8/$X$23)</f>
        <v>0.1546839480202219</v>
      </c>
      <c r="X31" s="34">
        <f>SUM(Z8/$Z$23)</f>
        <v>0.15684740777822972</v>
      </c>
      <c r="Y31" s="34">
        <f>SUM(AB8/$AB$23)</f>
        <v>0.14945321992709598</v>
      </c>
      <c r="Z31" s="34">
        <f>SUM(AD8/$AD$23)</f>
        <v>0.1184549090119974</v>
      </c>
      <c r="AA31" s="34">
        <f>SUM(AF8/$AF$23)</f>
        <v>0.11688692142438643</v>
      </c>
      <c r="AB31" s="34">
        <f>SUM(AH8/$AH$23)</f>
        <v>0.12868848978898653</v>
      </c>
      <c r="AC31" s="34">
        <f>SUM(AJ8/$AJ$23)</f>
        <v>0.17969764663099383</v>
      </c>
      <c r="AD31" s="34">
        <f>SUM(AL8/$AL$23)</f>
        <v>0.11954320887665019</v>
      </c>
      <c r="AE31" s="34">
        <f>SUM(AN8/$AN$23)</f>
        <v>8.0275656546842988E-2</v>
      </c>
      <c r="AF31" s="34">
        <f>SUM(AP8/$AP$23)</f>
        <v>0.16967476769120801</v>
      </c>
      <c r="AG31" s="34">
        <f>SUM(AR8/$AR$23)</f>
        <v>0.14048431295788827</v>
      </c>
      <c r="AH31" s="34">
        <f>SUM(AT8/$AT$23)</f>
        <v>0.19662172173655357</v>
      </c>
      <c r="AI31" s="34">
        <f>SUM(AV8/$AV$23)</f>
        <v>0.14959465903671912</v>
      </c>
      <c r="AJ31" s="34">
        <f>SUM(AX8/$AX$23)</f>
        <v>0.16989732696052398</v>
      </c>
      <c r="AK31" s="34">
        <f>SUM(AZ8/$AZ$23)</f>
        <v>0.10126582278481013</v>
      </c>
      <c r="AL31" s="34">
        <f>SUM(BB8/$BB$23)</f>
        <v>9.6226331426544284E-2</v>
      </c>
      <c r="AM31" s="34">
        <f>SUM(BD8/$BD$23)</f>
        <v>6.9618099855405291E-2</v>
      </c>
    </row>
    <row r="32" spans="1:58" x14ac:dyDescent="0.2">
      <c r="A32" s="6" t="s">
        <v>21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34">
        <f>SUM(B9/$B$23)</f>
        <v>0.21140670878192011</v>
      </c>
      <c r="M32" s="34">
        <f>SUM(D9/$D$23)</f>
        <v>0.19645566547308368</v>
      </c>
      <c r="N32" s="34">
        <f>SUM(F9/$F$23)</f>
        <v>0.21047377019422764</v>
      </c>
      <c r="O32" s="34">
        <f>SUM(H9/$H$23)</f>
        <v>0.21376146788990827</v>
      </c>
      <c r="P32" s="34">
        <f>SUM(J9/$J$23)</f>
        <v>0.16342412451361868</v>
      </c>
      <c r="Q32" s="34">
        <f>SUM(L9/$V$23)</f>
        <v>0.11353628789558716</v>
      </c>
      <c r="R32" s="34">
        <f>SUM(N9/$N$23)</f>
        <v>0.12471404906523625</v>
      </c>
      <c r="S32" s="34">
        <f>SUM(P9/$P$23)</f>
        <v>0.134475306171456</v>
      </c>
      <c r="T32" s="34">
        <f>SUM(R9/$R$23)</f>
        <v>0.14123874382726012</v>
      </c>
      <c r="U32" s="34">
        <f>SUM(T9/$T$23)</f>
        <v>8.3755044519889826E-2</v>
      </c>
      <c r="V32" s="34">
        <f>SUM(V9/$V$23)</f>
        <v>8.7179649634111567E-2</v>
      </c>
      <c r="W32" s="34">
        <f>SUM(X9/$X$23)</f>
        <v>0.1034506158178672</v>
      </c>
      <c r="X32" s="34">
        <f>SUM(Z9/$Z$23)</f>
        <v>8.0191483370357627E-2</v>
      </c>
      <c r="Y32" s="34">
        <f>SUM(AB9/$AB$23)</f>
        <v>9.9162953962467937E-2</v>
      </c>
      <c r="Z32" s="34">
        <f>SUM(AD9/$AD$23)</f>
        <v>6.0389992869764701E-2</v>
      </c>
      <c r="AA32" s="34">
        <f>SUM(AF9/$AF$23)</f>
        <v>0.11148362736800989</v>
      </c>
      <c r="AB32" s="34">
        <f>SUM(AH9/$AH$23)</f>
        <v>0.12877340466182652</v>
      </c>
      <c r="AC32" s="34">
        <f>SUM(AJ9/$AJ$23)</f>
        <v>0.11340848875266248</v>
      </c>
      <c r="AD32" s="34">
        <f>SUM(AL9/$AL$23)</f>
        <v>0.10577468210901433</v>
      </c>
      <c r="AE32" s="34">
        <f>SUM(AN9/$AN$23)</f>
        <v>0.11724715962004098</v>
      </c>
      <c r="AF32" s="34">
        <f>SUM(AP9/$AP$23)</f>
        <v>6.3170121515368119E-2</v>
      </c>
      <c r="AG32" s="34">
        <f>SUM(AR9/$AR$23)</f>
        <v>6.8620323248140491E-2</v>
      </c>
      <c r="AH32" s="34">
        <f>SUM(AT9/$AT$23)</f>
        <v>4.706870153603003E-2</v>
      </c>
      <c r="AI32" s="34">
        <f>SUM(AV9/$AV$23)</f>
        <v>5.608011444921316E-2</v>
      </c>
      <c r="AJ32" s="34">
        <f>SUM(AX9/$AX$23)</f>
        <v>5.7178261639228185E-2</v>
      </c>
      <c r="AK32" s="34">
        <f>SUM(AZ9/$AZ$23)</f>
        <v>8.5540408958130476E-2</v>
      </c>
      <c r="AL32" s="34">
        <f>SUM(BB9/$BB$23)</f>
        <v>9.1348498957917607E-2</v>
      </c>
      <c r="AM32" s="34">
        <f>SUM(BD9/$BD$23)</f>
        <v>0.11133792634175385</v>
      </c>
    </row>
    <row r="33" spans="1:50" x14ac:dyDescent="0.2">
      <c r="A33" s="6" t="s">
        <v>29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34">
        <f>SUM(B10/$B$23)</f>
        <v>0.1887623454043954</v>
      </c>
      <c r="M33" s="34">
        <f>SUM(D10/$D$23)</f>
        <v>0.23202039206166172</v>
      </c>
      <c r="N33" s="34">
        <f>SUM(F10/$F$23)</f>
        <v>0.24732256307859865</v>
      </c>
      <c r="O33" s="34">
        <f>SUM(H10/$H$23)</f>
        <v>0.27024331870761864</v>
      </c>
      <c r="P33" s="34">
        <f>SUM(J10/$J$23)</f>
        <v>0.30392572331163076</v>
      </c>
      <c r="Q33" s="34">
        <f>SUM(L10/$V$23)</f>
        <v>0.23318655558019449</v>
      </c>
      <c r="R33" s="34">
        <f>SUM(N10/$N$23)</f>
        <v>0.31557150745444507</v>
      </c>
      <c r="S33" s="34">
        <f>SUM(P10/$P$23)</f>
        <v>0.27095173297046343</v>
      </c>
      <c r="T33" s="34">
        <f>SUM(R10/$R$23)</f>
        <v>0.23251460478326824</v>
      </c>
      <c r="U33" s="34">
        <f>SUM(T10/$T$23)</f>
        <v>0.2426173851771187</v>
      </c>
      <c r="V33" s="34">
        <f>SUM(V11:V13)/$V$23</f>
        <v>0.18801279817530966</v>
      </c>
      <c r="W33" s="34">
        <f>SUM(X11:X13)/$X$23</f>
        <v>0.21416211447765751</v>
      </c>
      <c r="X33" s="34">
        <f>SUM(Z11:Z13)/$Z$23</f>
        <v>0.18797909952754921</v>
      </c>
      <c r="Y33" s="34">
        <f>SUM(AB11:AB13)/$AB$23</f>
        <v>0.13632374780612933</v>
      </c>
      <c r="Z33" s="34">
        <f>SUM(AD11:AD13)/$AD$23</f>
        <v>0.21204699755091919</v>
      </c>
      <c r="AA33" s="34">
        <f>SUM(AF11:AF13)/$AF$23</f>
        <v>0.14338259227914849</v>
      </c>
      <c r="AB33" s="34">
        <f>SUM(AH11:AH13)/$AH$23</f>
        <v>9.0646626756676438E-2</v>
      </c>
      <c r="AC33" s="34">
        <f>SUM(AJ11:AJ13)/$AJ$23</f>
        <v>8.1147072575198709E-2</v>
      </c>
      <c r="AD33" s="34">
        <f>SUM(AL11:AL13)/$AL$23</f>
        <v>0.11395480683566858</v>
      </c>
      <c r="AE33" s="34">
        <f>SUM(AN11:AN13)/$AN$23</f>
        <v>7.403613335816725E-2</v>
      </c>
      <c r="AF33" s="34">
        <f>SUM(AP11:AP13)/$AP$23</f>
        <v>8.4077912794853465E-2</v>
      </c>
      <c r="AG33" s="34">
        <f>SUM(AR11:AR13)/$AR$23</f>
        <v>4.7368715396230637E-2</v>
      </c>
      <c r="AH33" s="34">
        <f>SUM(AT11:AT13)/$AT$23</f>
        <v>7.4529559934805159E-2</v>
      </c>
      <c r="AI33" s="34">
        <f>SUM(AV11:AV13)/$AV$23</f>
        <v>3.9914163090128754E-2</v>
      </c>
      <c r="AJ33" s="34">
        <f>SUM(AX11:AX13)/$AX$23</f>
        <v>0.12612851832182687</v>
      </c>
      <c r="AK33" s="34">
        <f>SUM(AZ11:AZ13)/$AZ$23</f>
        <v>0.13554040895813046</v>
      </c>
      <c r="AL33" s="34">
        <f>SUM(BB11:BB13)/$BB$23</f>
        <v>0.13143541306372222</v>
      </c>
      <c r="AM33" s="34">
        <f>SUM(BD11:BD13)/$BD$23</f>
        <v>8.7182104278302294E-2</v>
      </c>
    </row>
    <row r="34" spans="1:50" x14ac:dyDescent="0.2">
      <c r="A34" s="6" t="s">
        <v>4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34">
        <f>SUM(B11/$B$23)</f>
        <v>0.18680487587863689</v>
      </c>
      <c r="M34" s="34">
        <f>SUM(D11/$D$23)</f>
        <v>0.2309886508466347</v>
      </c>
      <c r="N34" s="34">
        <f>SUM(F11/$F$23)</f>
        <v>0.24659647848974406</v>
      </c>
      <c r="O34" s="34">
        <f>SUM(H11/$H$23)</f>
        <v>0.27024331870761864</v>
      </c>
      <c r="P34" s="34">
        <f>SUM(J11/$J$23)</f>
        <v>0.30030434950109797</v>
      </c>
      <c r="Q34" s="34">
        <f>SUM(L11/$V$23)</f>
        <v>0.22890993759305603</v>
      </c>
      <c r="R34" s="34">
        <f>SUM(N11/$N$23)</f>
        <v>0.31150903210538772</v>
      </c>
      <c r="S34" s="34">
        <f>SUM(P11/$P$23)</f>
        <v>0.26807011926678942</v>
      </c>
      <c r="T34" s="34">
        <f>SUM(R11/$R$23)</f>
        <v>0.23057805893554531</v>
      </c>
      <c r="U34" s="34">
        <f>SUM(T11/$T$23)</f>
        <v>0.24002306066235346</v>
      </c>
      <c r="V34" s="34">
        <f>SUM(V11/$V$23)</f>
        <v>0.18275414198371717</v>
      </c>
      <c r="W34" s="34">
        <f>SUM(X11/$X$23)</f>
        <v>0.20768160689444576</v>
      </c>
      <c r="X34" s="34">
        <f>SUM(Z11/$Z$23)</f>
        <v>0.18707174368761928</v>
      </c>
      <c r="Y34" s="34">
        <f>SUM(AB11/$AB$23)</f>
        <v>0.13568246253543945</v>
      </c>
      <c r="Z34" s="34">
        <f>SUM(AD11/$AD$23)</f>
        <v>0.21018693616889358</v>
      </c>
      <c r="AA34" s="34">
        <f>SUM(AF11/$AF$23)</f>
        <v>0.14168999414100644</v>
      </c>
      <c r="AB34" s="34">
        <f>SUM(AH11/$AH$23)</f>
        <v>8.8693584681356935E-2</v>
      </c>
      <c r="AC34" s="34">
        <f>SUM(AJ11/$AJ$23)</f>
        <v>7.8861239544911421E-2</v>
      </c>
      <c r="AD34" s="34">
        <f>SUM(AL11/$AL$23)</f>
        <v>0.11217299748926865</v>
      </c>
      <c r="AE34" s="34">
        <f>SUM(AN11/$AN$23)</f>
        <v>7.1614825852113984E-2</v>
      </c>
      <c r="AF34" s="34">
        <f>SUM(AP11/$AP$23)</f>
        <v>8.0057183702644752E-2</v>
      </c>
      <c r="AG34" s="34">
        <f>SUM(AR11/$AR$23)</f>
        <v>4.3901347799340081E-2</v>
      </c>
      <c r="AH34" s="34">
        <f>SUM(AT11/$AT$23)</f>
        <v>7.0825307452955996E-2</v>
      </c>
      <c r="AI34" s="34">
        <f>SUM(AV11/$AV$23)</f>
        <v>3.6528373867429659E-2</v>
      </c>
      <c r="AJ34" s="34">
        <f>SUM(AX11/$AX$23)</f>
        <v>9.9530890423083732E-2</v>
      </c>
      <c r="AK34" s="34">
        <f>SUM(AZ11/$AZ$23)</f>
        <v>0.13247322297955208</v>
      </c>
      <c r="AL34" s="34">
        <f>SUM(BB11/$BB$23)</f>
        <v>0.11839829719302913</v>
      </c>
      <c r="AM34" s="34">
        <f>SUM(BD11/$BD$23)</f>
        <v>8.352470868418814E-2</v>
      </c>
    </row>
    <row r="35" spans="1:50" x14ac:dyDescent="0.2">
      <c r="A35" s="6" t="s">
        <v>5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34">
        <f>SUM(B12/$B$23)</f>
        <v>2.2243971883619538E-4</v>
      </c>
      <c r="M35" s="34">
        <f>SUM(D12/$D$23)</f>
        <v>9.1035989561206532E-4</v>
      </c>
      <c r="N35" s="34">
        <f>SUM(F12/$F$23)</f>
        <v>4.0842258123071338E-4</v>
      </c>
      <c r="O35" s="34">
        <f>SUM(H12/$H$23)</f>
        <v>0</v>
      </c>
      <c r="P35" s="34">
        <f>SUM(J12/$J$23)</f>
        <v>3.5443233039257234E-3</v>
      </c>
      <c r="Q35" s="34">
        <f>SUM(L12/$V$23)</f>
        <v>4.1815820318687235E-3</v>
      </c>
      <c r="R35" s="34">
        <f>SUM(N12/$N$23)</f>
        <v>3.865267807840972E-3</v>
      </c>
      <c r="S35" s="34">
        <f>SUM(P12/$P$23)</f>
        <v>2.761546466020972E-3</v>
      </c>
      <c r="T35" s="34">
        <f>SUM(R12/$R$23)</f>
        <v>1.8719943194655134E-3</v>
      </c>
      <c r="U35" s="34">
        <f>SUM(T12/$T$23)</f>
        <v>2.5302671193389277E-3</v>
      </c>
      <c r="V35" s="34">
        <f>SUM(V12/$V$23)</f>
        <v>5.2586561915924862E-3</v>
      </c>
      <c r="W35" s="34">
        <f>SUM(X12/$X$23)</f>
        <v>6.4805075832117531E-3</v>
      </c>
      <c r="X35" s="34">
        <f>SUM(Z12/$Z$23)</f>
        <v>8.447795751071618E-4</v>
      </c>
      <c r="Y35" s="34">
        <f>SUM(AB12/$AB$23)</f>
        <v>5.400297016335898E-4</v>
      </c>
      <c r="Z35" s="34">
        <f>SUM(AD12/$AD$23)</f>
        <v>1.4570480825867253E-3</v>
      </c>
      <c r="AA35" s="34">
        <f>SUM(AF12/$AF$23)</f>
        <v>9.1139899746110276E-4</v>
      </c>
      <c r="AB35" s="34">
        <f>SUM(AH12/$AH$23)</f>
        <v>1.1463507833397019E-3</v>
      </c>
      <c r="AC35" s="34">
        <f>SUM(AJ12/$AJ$23)</f>
        <v>1.5585225206504235E-3</v>
      </c>
      <c r="AD35" s="34">
        <f>SUM(AL12/$AL$23)</f>
        <v>7.28922005345428E-4</v>
      </c>
      <c r="AE35" s="34">
        <f>SUM(AN12/$AN$23)</f>
        <v>1.3037809647979139E-3</v>
      </c>
      <c r="AF35" s="34">
        <f>SUM(AP12/$AP$23)</f>
        <v>1.8763402430307362E-3</v>
      </c>
      <c r="AG35" s="34">
        <f>SUM(AR12/$AR$23)</f>
        <v>2.9081147586824002E-3</v>
      </c>
      <c r="AH35" s="34">
        <f>SUM(AT12/$AT$23)</f>
        <v>2.9140119523880081E-3</v>
      </c>
      <c r="AI35" s="34">
        <f>SUM(AV12/$AV$23)</f>
        <v>2.6227944682880307E-3</v>
      </c>
      <c r="AJ35" s="34">
        <f>SUM(AX12/$AX$23)</f>
        <v>2.3898035050451409E-3</v>
      </c>
      <c r="AK35" s="34">
        <f>SUM(AZ12/$AZ$23)</f>
        <v>1.4605647517039922E-3</v>
      </c>
      <c r="AL35" s="34">
        <f>SUM(BB12/$BB$23)</f>
        <v>1.2150237240033701E-2</v>
      </c>
      <c r="AM35" s="34">
        <f>SUM(BD12/$BD$23)</f>
        <v>2.7217827677128519E-3</v>
      </c>
    </row>
    <row r="36" spans="1:50" x14ac:dyDescent="0.2">
      <c r="A36" s="6" t="s">
        <v>6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4">
        <f>SUM(B13/$B$23)</f>
        <v>1.735029806922324E-3</v>
      </c>
      <c r="M36" s="34">
        <f>SUM(D13/$D$23)</f>
        <v>1.2138131941494204E-4</v>
      </c>
      <c r="N36" s="34">
        <f>SUM(F13/$F$23)</f>
        <v>3.176620076238882E-4</v>
      </c>
      <c r="O36" s="34">
        <f>SUM(H13/$H$23)</f>
        <v>0</v>
      </c>
      <c r="P36" s="34">
        <f>SUM(J13/$J$23)</f>
        <v>7.7050506607080941E-5</v>
      </c>
      <c r="Q36" s="34">
        <f>SUM(L13/$V$23)</f>
        <v>9.503595526974372E-5</v>
      </c>
      <c r="R36" s="34">
        <f>SUM(N13/$N$23)</f>
        <v>1.972075412163761E-4</v>
      </c>
      <c r="S36" s="34">
        <f>SUM(P13/$P$23)</f>
        <v>1.2006723765308573E-4</v>
      </c>
      <c r="T36" s="34">
        <f>SUM(R13/$R$23)</f>
        <v>6.455152825743149E-5</v>
      </c>
      <c r="U36" s="34">
        <f>SUM(T13/$T$23)</f>
        <v>6.4057395426301973E-5</v>
      </c>
      <c r="V36" s="34">
        <f>SUM(V13/$V$23)</f>
        <v>0</v>
      </c>
      <c r="W36" s="34">
        <f>SUM(X13/$X$23)</f>
        <v>0</v>
      </c>
      <c r="X36" s="34">
        <f>SUM(Z13/$Z$23)</f>
        <v>6.2576264822752735E-5</v>
      </c>
      <c r="Y36" s="34">
        <f>SUM(AB13/$AB$23)</f>
        <v>1.012555690562981E-4</v>
      </c>
      <c r="Z36" s="34">
        <f>SUM(AD13/$AD$23)</f>
        <v>4.0301329943888149E-4</v>
      </c>
      <c r="AA36" s="34">
        <f>SUM(AF13/$AF$23)</f>
        <v>7.811991406809453E-4</v>
      </c>
      <c r="AB36" s="34">
        <f>SUM(AH13/$AH$23)</f>
        <v>8.0669129197979029E-4</v>
      </c>
      <c r="AC36" s="34">
        <f>SUM(AJ13/$AJ$23)</f>
        <v>7.2731050963686429E-4</v>
      </c>
      <c r="AD36" s="34">
        <f>SUM(AL13/$AL$23)</f>
        <v>1.0528873410545071E-3</v>
      </c>
      <c r="AE36" s="34">
        <f>SUM(AN13/$AN$23)</f>
        <v>1.1175265412553548E-3</v>
      </c>
      <c r="AF36" s="34">
        <f>SUM(AP13/$AP$23)</f>
        <v>2.1443888491779841E-3</v>
      </c>
      <c r="AG36" s="34">
        <f>SUM(AR13/$AR$23)</f>
        <v>5.5925283820815392E-4</v>
      </c>
      <c r="AH36" s="34">
        <f>SUM(AT13/$AT$23)</f>
        <v>7.9024052946115471E-4</v>
      </c>
      <c r="AI36" s="34">
        <f>SUM(AV13/$AV$23)</f>
        <v>7.6299475441106337E-4</v>
      </c>
      <c r="AJ36" s="34">
        <f>SUM(AX13/$AX$23)</f>
        <v>2.4207824393698001E-2</v>
      </c>
      <c r="AK36" s="34">
        <f>SUM(AZ13/$AZ$23)</f>
        <v>1.6066212268743914E-3</v>
      </c>
      <c r="AL36" s="34">
        <f>SUM(BB13/$BB$23)</f>
        <v>8.868786306593943E-4</v>
      </c>
      <c r="AM36" s="34">
        <f>SUM(BD13/$BD$23)</f>
        <v>9.3561282640129283E-4</v>
      </c>
    </row>
    <row r="37" spans="1:50" x14ac:dyDescent="0.2">
      <c r="A37" s="6" t="s">
        <v>7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34">
        <f>SUM(B15/$B$23)</f>
        <v>9.4358928730314082E-2</v>
      </c>
      <c r="M37" s="34">
        <f>SUM(D15/$D$23)</f>
        <v>6.6881106997633069E-2</v>
      </c>
      <c r="N37" s="34">
        <f>SUM(F15/$F$23)</f>
        <v>0.11000181521147213</v>
      </c>
      <c r="O37" s="34">
        <f>SUM(H15/$H$23)</f>
        <v>0.12038292780215397</v>
      </c>
      <c r="P37" s="34">
        <f>SUM(J15/$J$23)</f>
        <v>0.14681974033979273</v>
      </c>
      <c r="Q37" s="34">
        <f>SUM(L15/$V$23)</f>
        <v>8.876358222194064E-2</v>
      </c>
      <c r="R37" s="34">
        <f>SUM(N15/$N$23)</f>
        <v>0.12199258499645027</v>
      </c>
      <c r="S37" s="34">
        <f>SUM(P15/$P$23)</f>
        <v>0.14736252301288721</v>
      </c>
      <c r="T37" s="34">
        <f>SUM(R15/$R$23)</f>
        <v>0.17535422651131266</v>
      </c>
      <c r="U37" s="34">
        <f>SUM(T15/$T$23)</f>
        <v>0.19444622381653962</v>
      </c>
      <c r="V37" s="34">
        <f>SUM(V15/$V$23)</f>
        <v>0.19957550606646182</v>
      </c>
      <c r="W37" s="34">
        <f>SUM(X15/$X$23)</f>
        <v>0.16126624368065687</v>
      </c>
      <c r="X37" s="34">
        <f>SUM(Z15/$Z$23)</f>
        <v>0.19110791276868683</v>
      </c>
      <c r="Y37" s="34">
        <f>SUM(AB15/$AB$23)</f>
        <v>0.22850006750371271</v>
      </c>
      <c r="Z37" s="34">
        <f>SUM(AD15/$AD$23)</f>
        <v>0.20659081749697741</v>
      </c>
      <c r="AA37" s="34">
        <f>SUM(AF15/$AF$23)</f>
        <v>0.16922726385000977</v>
      </c>
      <c r="AB37" s="34">
        <f>SUM(AH15/$AH$23)</f>
        <v>0.13943022120324375</v>
      </c>
      <c r="AC37" s="34">
        <f>SUM(AJ15/$AJ$23)</f>
        <v>0.14951426048106395</v>
      </c>
      <c r="AD37" s="34">
        <f>SUM(AL15/$AL$23)</f>
        <v>0.19899570745930187</v>
      </c>
      <c r="AE37" s="34">
        <f>SUM(AN15/$AN$23)</f>
        <v>0.20059601415533618</v>
      </c>
      <c r="AF37" s="34">
        <f>SUM(AP15/$AP$23)</f>
        <v>0.18236240171551107</v>
      </c>
      <c r="AG37" s="34">
        <f>SUM(AR15/$AR$23)</f>
        <v>0.17169062132990326</v>
      </c>
      <c r="AH37" s="34">
        <f>SUM(AT15/$AT$23)</f>
        <v>0.18842297624339407</v>
      </c>
      <c r="AI37" s="34">
        <f>SUM(AV15/$AV$23)</f>
        <v>0.23290414878397711</v>
      </c>
      <c r="AJ37" s="34">
        <f>SUM(AX15/$AX$23)</f>
        <v>0.15400955921402018</v>
      </c>
      <c r="AK37" s="34">
        <f>SUM(AZ15/$AZ$23)</f>
        <v>0.17594936708860759</v>
      </c>
      <c r="AL37" s="34">
        <f>SUM(BB15/$BB$23)</f>
        <v>0.14615759833266817</v>
      </c>
      <c r="AM37" s="34">
        <f>SUM(BD15/$BD$23)</f>
        <v>0.1600748490261121</v>
      </c>
    </row>
    <row r="38" spans="1:50" x14ac:dyDescent="0.2">
      <c r="A38" s="6" t="s">
        <v>30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34">
        <f>SUM(B16/$B$23)</f>
        <v>8.9598718747219502E-2</v>
      </c>
      <c r="M38" s="34">
        <f>SUM(D16/$D$23)</f>
        <v>9.1157370880621466E-2</v>
      </c>
      <c r="N38" s="34">
        <f>SUM(F16/$F$23)</f>
        <v>9.8838264657832631E-2</v>
      </c>
      <c r="O38" s="34">
        <f>SUM(H16/$H$23)</f>
        <v>9.5173514160351011E-2</v>
      </c>
      <c r="P38" s="34">
        <f>SUM(J16/$J$23)</f>
        <v>0.10151404245482915</v>
      </c>
      <c r="Q38" s="34">
        <f>SUM(L16/$V$23)</f>
        <v>8.9428833908828845E-2</v>
      </c>
      <c r="R38" s="34">
        <f>SUM(N16/$N$23)</f>
        <v>0.12850043385659068</v>
      </c>
      <c r="S38" s="34">
        <f>SUM(P16/$P$23)</f>
        <v>0.12242855999359642</v>
      </c>
      <c r="T38" s="34">
        <f>SUM(R16/$R$23)</f>
        <v>9.8344253300196888E-2</v>
      </c>
      <c r="U38" s="34">
        <f>SUM(T16/$T$23)</f>
        <v>0.13090128755364808</v>
      </c>
      <c r="V38" s="34">
        <f>SUM(V17:V19)/$V$23</f>
        <v>0.15899515316628124</v>
      </c>
      <c r="W38" s="34">
        <f>SUM(X17:X19)/$X$23</f>
        <v>0.15169816442167408</v>
      </c>
      <c r="X38" s="34">
        <f>SUM(Z17:Z19)/$Z$23</f>
        <v>0.19927411532805606</v>
      </c>
      <c r="Y38" s="34">
        <f>SUM(AB17:AB19)/$AB$23</f>
        <v>0.23174024571351423</v>
      </c>
      <c r="Z38" s="34">
        <f>SUM(AD17:AD19)/$AD$23</f>
        <v>0.19090429984189478</v>
      </c>
      <c r="AA38" s="34">
        <f>SUM(AF17:AF19)/$AF$23</f>
        <v>0.1877807434411822</v>
      </c>
      <c r="AB38" s="34">
        <f>SUM(AH17:AH19)/$AH$23</f>
        <v>0.14129834840572325</v>
      </c>
      <c r="AC38" s="34">
        <f>SUM(AJ17:AJ19)/$AJ$23</f>
        <v>0.13434464128006648</v>
      </c>
      <c r="AD38" s="34">
        <f>SUM(AL17:AL19)/$AL$23</f>
        <v>0.17769498663642991</v>
      </c>
      <c r="AE38" s="34">
        <f>SUM(AN17:AN19)/$AN$23</f>
        <v>0.199199105978767</v>
      </c>
      <c r="AF38" s="34">
        <f>SUM(AN17:AN19)/$AN$23</f>
        <v>0.199199105978767</v>
      </c>
      <c r="AG38" s="34">
        <f>SUM(AR17:AR19)/$AR$23</f>
        <v>8.6572339354622219E-2</v>
      </c>
      <c r="AH38" s="34">
        <f>SUM(AT17:AT19)/$AT$23</f>
        <v>9.9669086778288146E-2</v>
      </c>
      <c r="AI38" s="34">
        <f>SUM(AV17:AV19)/$AV$23</f>
        <v>0.10910824988078206</v>
      </c>
      <c r="AJ38" s="34">
        <f>SUM(AX17:AX19)/$AX$23</f>
        <v>6.0231899451230309E-2</v>
      </c>
      <c r="AK38" s="34">
        <f>SUM(AZ17:AZ19)/$AZ$23</f>
        <v>9.6738072054527752E-2</v>
      </c>
      <c r="AL38" s="34">
        <f>SUM(BB17:BB19)/$BB$23</f>
        <v>9.1392842889450585E-2</v>
      </c>
      <c r="AM38" s="34">
        <f>SUM(BD17:BD19)/$BD$23</f>
        <v>7.6550140341923964E-2</v>
      </c>
    </row>
    <row r="39" spans="1:50" x14ac:dyDescent="0.2">
      <c r="A39" s="6" t="s">
        <v>8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34">
        <f>SUM(B17/$B$23)</f>
        <v>7.9277515793220038E-2</v>
      </c>
      <c r="M39" s="34">
        <f>SUM(D17/$D$23)</f>
        <v>7.5256418037264058E-2</v>
      </c>
      <c r="N39" s="34">
        <f>SUM(F17/$F$23)</f>
        <v>8.6630967507714651E-2</v>
      </c>
      <c r="O39" s="34">
        <f>SUM(H17/$H$23)</f>
        <v>8.6198643797367372E-2</v>
      </c>
      <c r="P39" s="34">
        <f>SUM(J17/$J$23)</f>
        <v>8.8954809877874949E-2</v>
      </c>
      <c r="Q39" s="34">
        <f>SUM(L17/$V$23)</f>
        <v>8.1540849621440106E-2</v>
      </c>
      <c r="R39" s="34">
        <f>SUM(N17/$N$23)</f>
        <v>0.12073045673266546</v>
      </c>
      <c r="S39" s="34">
        <f>SUM(P17/$P$23)</f>
        <v>0.11530457055951333</v>
      </c>
      <c r="T39" s="34">
        <f>SUM(R17/$R$23)</f>
        <v>9.1179033663621983E-2</v>
      </c>
      <c r="U39" s="34">
        <f>SUM(T17/$T$23)</f>
        <v>0.12094036256485811</v>
      </c>
      <c r="V39" s="34">
        <f>SUM(V17/$V$23)</f>
        <v>0.15072702505781355</v>
      </c>
      <c r="W39" s="34">
        <f>SUM(X17/$X$23)</f>
        <v>0.14593017337902486</v>
      </c>
      <c r="X39" s="34">
        <f>SUM(Z17/$Z$23)</f>
        <v>0.18816682832201745</v>
      </c>
      <c r="Y39" s="34">
        <f>SUM(AB17/$AB$23)</f>
        <v>0.22181719994599702</v>
      </c>
      <c r="Z39" s="34">
        <f>SUM(AD17/$AD$23)</f>
        <v>0.18048795610255139</v>
      </c>
      <c r="AA39" s="34">
        <f>SUM(AF17/$AF$23)</f>
        <v>0.17664865568647875</v>
      </c>
      <c r="AB39" s="34">
        <f>SUM(AH17/$AH$23)</f>
        <v>0.13548167961618476</v>
      </c>
      <c r="AC39" s="34">
        <f>SUM(AJ17/$AJ$23)</f>
        <v>0.1294093199646735</v>
      </c>
      <c r="AD39" s="34">
        <f>SUM(AL17/$AL$23)</f>
        <v>0.17324046327043005</v>
      </c>
      <c r="AE39" s="34">
        <f>SUM(AN17/$AN$23)</f>
        <v>0.19547401750791582</v>
      </c>
      <c r="AF39" s="34">
        <f>SUM(AP17/$AP$23)</f>
        <v>0.18682987848463187</v>
      </c>
      <c r="AG39" s="34">
        <f>SUM(AR17/$AR$23)</f>
        <v>8.6404563503159781E-2</v>
      </c>
      <c r="AH39" s="34">
        <f>SUM(AT17/$AT$23)</f>
        <v>9.9027016348100946E-2</v>
      </c>
      <c r="AI39" s="34">
        <f>SUM(AV17/$AV$23)</f>
        <v>0.10877443967572722</v>
      </c>
      <c r="AJ39" s="34">
        <f>SUM(AX17/$AX$23)</f>
        <v>5.4213135068153659E-2</v>
      </c>
      <c r="AK39" s="34">
        <f>SUM(AZ17/$AZ$23)</f>
        <v>8.9581304771178191E-2</v>
      </c>
      <c r="AL39" s="34">
        <f>SUM(BB17/$BB$23)</f>
        <v>8.4962972817169968E-2</v>
      </c>
      <c r="AM39" s="34">
        <f>SUM(BD17/$BD$23)</f>
        <v>6.6385982818746275E-2</v>
      </c>
    </row>
    <row r="40" spans="1:50" x14ac:dyDescent="0.2">
      <c r="A40" s="6" t="s">
        <v>9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34">
        <f>SUM(B18/$B$23)</f>
        <v>8.8086128659133379E-3</v>
      </c>
      <c r="M40" s="34">
        <f>SUM(D18/$D$23)</f>
        <v>1.4808520968622929E-2</v>
      </c>
      <c r="N40" s="34">
        <f>SUM(F18/$F$23)</f>
        <v>9.3029587946995822E-3</v>
      </c>
      <c r="O40" s="34">
        <f>SUM(H18/$H$23)</f>
        <v>8.974870362983646E-3</v>
      </c>
      <c r="P40" s="34">
        <f>SUM(J18/$J$23)</f>
        <v>8.437030473475363E-3</v>
      </c>
      <c r="Q40" s="34">
        <f>SUM(L18/$V$23)</f>
        <v>6.3674090030728294E-3</v>
      </c>
      <c r="R40" s="34">
        <f>SUM(N18/$N$23)</f>
        <v>3.3919697089216691E-3</v>
      </c>
      <c r="S40" s="34">
        <f>SUM(P18/$P$23)</f>
        <v>3.321860241735372E-3</v>
      </c>
      <c r="T40" s="34">
        <f>SUM(R18/$R$23)</f>
        <v>2.3884065455249655E-3</v>
      </c>
      <c r="U40" s="34">
        <f>SUM(T18/$T$23)</f>
        <v>2.0498366536416631E-3</v>
      </c>
      <c r="V40" s="34">
        <f>SUM(V18/$V$23)</f>
        <v>1.7106471948553869E-3</v>
      </c>
      <c r="W40" s="34">
        <f>SUM(X18/$X$23)</f>
        <v>5.2590506565330982E-3</v>
      </c>
      <c r="X40" s="34">
        <f>SUM(Z18/$Z$23)</f>
        <v>4.4429148024154441E-3</v>
      </c>
      <c r="Y40" s="34">
        <f>SUM(AB18/$AB$23)</f>
        <v>4.4552450384771165E-3</v>
      </c>
      <c r="Z40" s="34">
        <f>SUM(AD18/$AD$23)</f>
        <v>4.5571503859627369E-3</v>
      </c>
      <c r="AA40" s="34">
        <f>SUM(AF18/$AF$23)</f>
        <v>5.0126944860360654E-3</v>
      </c>
      <c r="AB40" s="34">
        <f>SUM(AH18/$AH$23)</f>
        <v>5.8166687895384881E-3</v>
      </c>
      <c r="AC40" s="34">
        <f>SUM(AJ18/$AJ$23)</f>
        <v>4.9353213153930072E-3</v>
      </c>
      <c r="AD40" s="34">
        <f>SUM(AL18/$AL$23)</f>
        <v>4.4545233659998382E-3</v>
      </c>
      <c r="AE40" s="34">
        <f>SUM(AN18/$AN$23)</f>
        <v>3.7250884708511828E-3</v>
      </c>
      <c r="AF40" s="34">
        <f>SUM(AP18/$AP$23)</f>
        <v>2.0550393137955683E-3</v>
      </c>
      <c r="AG40" s="34">
        <f>SUM(AR18/$AR$23)</f>
        <v>0</v>
      </c>
      <c r="AH40" s="34">
        <f>SUM(AT18/$AT$23)</f>
        <v>0</v>
      </c>
      <c r="AI40" s="34">
        <f>SUM(AV18/$AV$23)</f>
        <v>0</v>
      </c>
      <c r="AJ40" s="34">
        <f>SUM(AX18/$AX$23)</f>
        <v>5.5319525579748631E-3</v>
      </c>
      <c r="AK40" s="34">
        <f>SUM(AZ18/$AZ$23)</f>
        <v>6.669912366114898E-3</v>
      </c>
      <c r="AL40" s="34">
        <f>SUM(BB18/$BB$23)</f>
        <v>6.4298700722806084E-3</v>
      </c>
      <c r="AM40" s="34">
        <f>SUM(BD18/$BD$23)</f>
        <v>1.0164157523177682E-2</v>
      </c>
    </row>
    <row r="41" spans="1:50" x14ac:dyDescent="0.2">
      <c r="A41" s="6" t="s">
        <v>10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34">
        <f>SUM(B19/$B$23)</f>
        <v>1.5125900880861287E-3</v>
      </c>
      <c r="M41" s="34">
        <f>SUM(D19/$D$23)</f>
        <v>1.0924318747344785E-3</v>
      </c>
      <c r="N41" s="34">
        <f>SUM(F19/$F$23)</f>
        <v>2.9043383554184063E-3</v>
      </c>
      <c r="O41" s="34">
        <f>SUM(H19/$H$23)</f>
        <v>0</v>
      </c>
      <c r="P41" s="34">
        <f>SUM(J19/$J$23)</f>
        <v>4.1222021034788307E-3</v>
      </c>
      <c r="Q41" s="34">
        <f>SUM(L19/$V$23)</f>
        <v>1.5205752843158995E-3</v>
      </c>
      <c r="R41" s="34">
        <f>SUM(N19/$N$23)</f>
        <v>4.3780074150035495E-3</v>
      </c>
      <c r="S41" s="34">
        <f>SUM(P19/$P$23)</f>
        <v>3.8021291923477146E-3</v>
      </c>
      <c r="T41" s="34">
        <f>SUM(R19/$R$23)</f>
        <v>4.776813091049931E-3</v>
      </c>
      <c r="U41" s="34">
        <f>SUM(T19/$T$23)</f>
        <v>7.9110883351482929E-3</v>
      </c>
      <c r="V41" s="34">
        <f>SUM(V19/$V$23)</f>
        <v>6.557480913612317E-3</v>
      </c>
      <c r="W41" s="34">
        <f>SUM(X19/$X$23)</f>
        <v>5.0894038611610625E-4</v>
      </c>
      <c r="X41" s="34">
        <f>SUM(Z19/$Z$23)</f>
        <v>6.6643722036231661E-3</v>
      </c>
      <c r="Y41" s="34">
        <f>SUM(AB19/$AB$23)</f>
        <v>5.4678007290400975E-3</v>
      </c>
      <c r="Z41" s="34">
        <f>SUM(AD19/$AD$23)</f>
        <v>5.8591933533806619E-3</v>
      </c>
      <c r="AA41" s="34">
        <f>SUM(AF19/$AF$23)</f>
        <v>6.1193932686674042E-3</v>
      </c>
      <c r="AB41" s="34">
        <f>SUM(AH19/$AH$23)</f>
        <v>0</v>
      </c>
      <c r="AC41" s="34">
        <f>SUM(AJ19/$AJ$23)</f>
        <v>0</v>
      </c>
      <c r="AD41" s="34">
        <f>SUM(AL19/$AL$23)</f>
        <v>0</v>
      </c>
      <c r="AE41" s="34">
        <f>SUM(AN19/$AN$23)</f>
        <v>0</v>
      </c>
      <c r="AF41" s="34">
        <f>SUM(AP19/$AP$23)</f>
        <v>0</v>
      </c>
      <c r="AG41" s="34">
        <f>SUM(AR19/$AR$23)</f>
        <v>1.6777585146244618E-4</v>
      </c>
      <c r="AH41" s="34">
        <f>SUM(AT19/$AT$23)</f>
        <v>6.4207043018718818E-4</v>
      </c>
      <c r="AI41" s="34">
        <f>SUM(AV19/$AV$23)</f>
        <v>3.3381020505484027E-4</v>
      </c>
      <c r="AJ41" s="34">
        <f>SUM(AX19/$AX$23)</f>
        <v>4.8681182510178792E-4</v>
      </c>
      <c r="AK41" s="34">
        <f>SUM(AZ19/$AZ$23)</f>
        <v>4.8685491723466409E-4</v>
      </c>
      <c r="AL41" s="34">
        <f>SUM(BB19/$BB$23)</f>
        <v>0</v>
      </c>
      <c r="AM41" s="34">
        <f>SUM(BD19/$BD$23)</f>
        <v>0</v>
      </c>
    </row>
    <row r="42" spans="1:50" x14ac:dyDescent="0.2">
      <c r="A42" s="6" t="s">
        <v>19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34">
        <f>SUM(B20/$B$23)</f>
        <v>9.4403416674081322E-2</v>
      </c>
      <c r="M42" s="34">
        <f>SUM(D20/$D$23)</f>
        <v>0.1069976330642714</v>
      </c>
      <c r="N42" s="34">
        <f>SUM(F20/$F$23)</f>
        <v>0.10019967326193502</v>
      </c>
      <c r="O42" s="34">
        <f>SUM(H20/$H$23)</f>
        <v>9.9242122058236931E-2</v>
      </c>
      <c r="P42" s="34">
        <f>SUM(J20/$J$23)</f>
        <v>7.2851253996995033E-2</v>
      </c>
      <c r="Q42" s="34">
        <f>SUM(L20/$V$23)</f>
        <v>4.8309943928786389E-2</v>
      </c>
      <c r="R42" s="34">
        <f>SUM(N20/$N$23)</f>
        <v>6.5827877258026343E-2</v>
      </c>
      <c r="S42" s="34">
        <f>SUM(P20/$P$23)</f>
        <v>7.1960297766749379E-2</v>
      </c>
      <c r="T42" s="34">
        <f>SUM(R20/$R$23)</f>
        <v>6.1420779136946067E-2</v>
      </c>
      <c r="U42" s="34">
        <f>SUM(T20/$T$23)</f>
        <v>8.5420536800973668E-2</v>
      </c>
      <c r="V42" s="34">
        <f>SUM(V20/$V$23)</f>
        <v>8.7021256375328662E-2</v>
      </c>
      <c r="W42" s="34">
        <f>SUM(X20/$X$23)</f>
        <v>6.7281919044549249E-2</v>
      </c>
      <c r="X42" s="34">
        <f>SUM(Z20/$Z$23)</f>
        <v>4.9372672945151901E-2</v>
      </c>
      <c r="Y42" s="34">
        <f>SUM(AB20/$AB$23)</f>
        <v>6.2002160118806535E-2</v>
      </c>
      <c r="Z42" s="34">
        <f>SUM(AD20/$AD$23)</f>
        <v>5.496481383885668E-2</v>
      </c>
      <c r="AA42" s="34">
        <f>SUM(AF20/$AF$23)</f>
        <v>6.0933532973113727E-2</v>
      </c>
      <c r="AB42" s="34">
        <f>SUM(AH20/$AH$23)</f>
        <v>5.5194667345985653E-2</v>
      </c>
      <c r="AC42" s="34">
        <f>SUM(AJ20/$AJ$23)</f>
        <v>6.6912566886591515E-2</v>
      </c>
      <c r="AD42" s="34">
        <f>SUM(AL20/$AL$23)</f>
        <v>5.0133635700979992E-2</v>
      </c>
      <c r="AE42" s="34">
        <f>SUM(AN20/$AN$23)</f>
        <v>7.813373067610356E-2</v>
      </c>
      <c r="AF42" s="34">
        <f>SUM(AP20/$AP$23)</f>
        <v>7.8806290207290922E-2</v>
      </c>
      <c r="AG42" s="34">
        <f>SUM(AR20/$AR$23)</f>
        <v>3.6015882780605114E-2</v>
      </c>
      <c r="AH42" s="34">
        <f>SUM(AT20/$AT$23)</f>
        <v>4.9587593223687457E-2</v>
      </c>
      <c r="AI42" s="34">
        <f>SUM(AV20/$AV$23)</f>
        <v>5.8178350023843584E-2</v>
      </c>
      <c r="AJ42" s="34">
        <f>SUM(AX20/$AX$23)</f>
        <v>5.8019118428040362E-2</v>
      </c>
      <c r="AK42" s="34">
        <f>SUM(AZ20/$AZ$23)</f>
        <v>6.3437195715676728E-2</v>
      </c>
      <c r="AL42" s="34">
        <f>SUM(BB20/$BB$23)</f>
        <v>8.4519533501840272E-2</v>
      </c>
      <c r="AM42" s="34">
        <f>SUM(BD20/$BD$23)</f>
        <v>8.0505230926256693E-2</v>
      </c>
    </row>
    <row r="43" spans="1:50" x14ac:dyDescent="0.2">
      <c r="A43" s="6" t="s">
        <v>1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34">
        <f>SUM(B21/$B$23)</f>
        <v>3.1275024468369071E-2</v>
      </c>
      <c r="M43" s="34">
        <f>SUM(D21/$D$23)</f>
        <v>4.5639376100018204E-2</v>
      </c>
      <c r="N43" s="34">
        <f>SUM(F21/$F$23)</f>
        <v>4.2702849882011257E-2</v>
      </c>
      <c r="O43" s="34">
        <f>SUM(H21/$H$23)</f>
        <v>4.3637814120462706E-2</v>
      </c>
      <c r="P43" s="34">
        <f>SUM(J21/$J$23)</f>
        <v>4.0836768501752899E-2</v>
      </c>
      <c r="Q43" s="34">
        <f>SUM(L21/$V$23)</f>
        <v>3.3294262996166883E-2</v>
      </c>
      <c r="R43" s="34">
        <f>SUM(N21/$N$23)</f>
        <v>4.7605900449633191E-2</v>
      </c>
      <c r="S43" s="34">
        <f>SUM(P21/$P$23)</f>
        <v>5.0548307051949092E-2</v>
      </c>
      <c r="T43" s="34">
        <f>SUM(R21/$R$23)</f>
        <v>4.8962334183261791E-2</v>
      </c>
      <c r="U43" s="34">
        <f>SUM(T21/$T$23)</f>
        <v>3.8786752930625841E-2</v>
      </c>
      <c r="V43" s="34">
        <f>SUM(V21/$V$23)</f>
        <v>3.9059777615864669E-2</v>
      </c>
      <c r="W43" s="34">
        <f>SUM(X21/$X$23)</f>
        <v>4.6415363213788891E-2</v>
      </c>
      <c r="X43" s="34">
        <f>SUM(Z21/$Z$23)</f>
        <v>4.599355464472326E-2</v>
      </c>
      <c r="Y43" s="34">
        <f>SUM(AB21/$AB$23)</f>
        <v>4.1987309302011611E-2</v>
      </c>
      <c r="Z43" s="34">
        <f>SUM(AD21/$AD$23)</f>
        <v>3.1001023033760115E-2</v>
      </c>
      <c r="AA43" s="34">
        <f>SUM(AF21/$AF$23)</f>
        <v>4.2607903131306558E-2</v>
      </c>
      <c r="AB43" s="34">
        <f>SUM(AH21/$AH$23)</f>
        <v>5.6341018129325349E-2</v>
      </c>
      <c r="AC43" s="34">
        <f>SUM(AJ21/$AJ$23)</f>
        <v>4.7171281625019483E-2</v>
      </c>
      <c r="AD43" s="34">
        <f>SUM(AL21/$AL$23)</f>
        <v>5.7179881752652463E-2</v>
      </c>
      <c r="AE43" s="34">
        <f>SUM(AN21/$AN$23)</f>
        <v>6.6492829204693613E-2</v>
      </c>
      <c r="AF43" s="34">
        <f>SUM(AP21/$AP$23)</f>
        <v>5.1465332380271622E-2</v>
      </c>
      <c r="AG43" s="34">
        <f>SUM(AR21/$AR$23)</f>
        <v>4.0098428499524635E-2</v>
      </c>
      <c r="AH43" s="34">
        <f>SUM(AT21/$AT$23)</f>
        <v>3.3140712204277174E-2</v>
      </c>
      <c r="AI43" s="34">
        <f>SUM(AV21/$AV$23)</f>
        <v>6.6332856461611828E-2</v>
      </c>
      <c r="AJ43" s="34">
        <f>SUM(AX21/$AX$23)</f>
        <v>3.4961940166401133E-2</v>
      </c>
      <c r="AK43" s="34">
        <f>SUM(AZ21/$AZ$23)</f>
        <v>5.9104186952288217E-2</v>
      </c>
      <c r="AL43" s="34">
        <f>SUM(BB21/$BB$23)</f>
        <v>3.8534876502150678E-2</v>
      </c>
      <c r="AM43" s="34">
        <f>SUM(BD21/$BD$23)</f>
        <v>2.9003997618440077E-2</v>
      </c>
    </row>
    <row r="44" spans="1:50" x14ac:dyDescent="0.2">
      <c r="A44" s="24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</row>
    <row r="45" spans="1:50" x14ac:dyDescent="0.2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4">
        <f t="shared" ref="V45:AL45" si="8">SUM(V34,V31,V32,V28)</f>
        <v>0.45227611112871041</v>
      </c>
      <c r="W45" s="34">
        <f t="shared" si="8"/>
        <v>0.49621687646320356</v>
      </c>
      <c r="X45" s="34">
        <f t="shared" si="8"/>
        <v>0.47389005350270647</v>
      </c>
      <c r="Y45" s="34">
        <f t="shared" si="8"/>
        <v>0.43246253543944913</v>
      </c>
      <c r="Z45" s="34">
        <f t="shared" si="8"/>
        <v>0.44904981864401528</v>
      </c>
      <c r="AA45" s="34">
        <f t="shared" si="8"/>
        <v>0.46315344053121538</v>
      </c>
      <c r="AB45" s="34">
        <f t="shared" si="8"/>
        <v>0.43552838279624673</v>
      </c>
      <c r="AC45" s="34">
        <f t="shared" si="8"/>
        <v>0.47119330874331133</v>
      </c>
      <c r="AD45" s="34">
        <f t="shared" si="8"/>
        <v>0.38090224345994972</v>
      </c>
      <c r="AE45" s="34">
        <f t="shared" si="8"/>
        <v>0.37399888247345869</v>
      </c>
      <c r="AF45" s="34">
        <f t="shared" si="8"/>
        <v>0.37893137955682632</v>
      </c>
      <c r="AG45" s="34">
        <f t="shared" si="8"/>
        <v>0.51093339298696949</v>
      </c>
      <c r="AH45" s="34">
        <f t="shared" si="8"/>
        <v>0.50333382723366427</v>
      </c>
      <c r="AI45" s="34">
        <f t="shared" si="8"/>
        <v>0.39742489270386261</v>
      </c>
      <c r="AJ45" s="34">
        <f t="shared" si="8"/>
        <v>0.51199327314568954</v>
      </c>
      <c r="AK45" s="34">
        <f t="shared" si="8"/>
        <v>0.56056475170399223</v>
      </c>
      <c r="AL45" s="34">
        <f t="shared" si="8"/>
        <v>0.51394616646711899</v>
      </c>
      <c r="AM45" s="34">
        <f>SUM(AM34,AM31,AM32,AM28)</f>
        <v>0.52122140001701112</v>
      </c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</row>
    <row r="47" spans="1:50" x14ac:dyDescent="0.2">
      <c r="A47" s="1" t="s">
        <v>23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50" x14ac:dyDescent="0.2">
      <c r="A48" s="1" t="s">
        <v>22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">
      <c r="A49" s="1" t="s">
        <v>18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80" spans="1:21" x14ac:dyDescent="0.2">
      <c r="A80" s="38" t="s">
        <v>26</v>
      </c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</row>
    <row r="81" spans="1:21" x14ac:dyDescent="0.2">
      <c r="A81" s="39" t="s">
        <v>27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</row>
    <row r="82" spans="1:21" x14ac:dyDescent="0.2">
      <c r="A82" s="39" t="s">
        <v>28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</row>
  </sheetData>
  <mergeCells count="56">
    <mergeCell ref="BB1:BC1"/>
    <mergeCell ref="BD1:BE1"/>
    <mergeCell ref="BC2:BC3"/>
    <mergeCell ref="BE2:BE3"/>
    <mergeCell ref="AE2:AE3"/>
    <mergeCell ref="AG2:AG3"/>
    <mergeCell ref="AF1:AG1"/>
    <mergeCell ref="AD1:AE1"/>
    <mergeCell ref="AH1:AI1"/>
    <mergeCell ref="AI2:AI3"/>
    <mergeCell ref="AJ1:AK1"/>
    <mergeCell ref="AK2:AK3"/>
    <mergeCell ref="AP1:AQ1"/>
    <mergeCell ref="AQ2:AQ3"/>
    <mergeCell ref="AN1:AO1"/>
    <mergeCell ref="AO2:AO3"/>
    <mergeCell ref="V1:W1"/>
    <mergeCell ref="W2:W3"/>
    <mergeCell ref="Y2:Y3"/>
    <mergeCell ref="AA2:AA3"/>
    <mergeCell ref="AC2:AC3"/>
    <mergeCell ref="AB1:AC1"/>
    <mergeCell ref="Z1:AA1"/>
    <mergeCell ref="X1:Y1"/>
    <mergeCell ref="AL1:AM1"/>
    <mergeCell ref="AM2:AM3"/>
    <mergeCell ref="AZ1:BA1"/>
    <mergeCell ref="BA2:BA3"/>
    <mergeCell ref="AV1:AW1"/>
    <mergeCell ref="AS2:AS3"/>
    <mergeCell ref="AU2:AU3"/>
    <mergeCell ref="AW2:AW3"/>
    <mergeCell ref="AX1:AY1"/>
    <mergeCell ref="AY2:AY3"/>
    <mergeCell ref="AR1:AS1"/>
    <mergeCell ref="AT1:AU1"/>
    <mergeCell ref="P1:Q1"/>
    <mergeCell ref="Q2:Q3"/>
    <mergeCell ref="N1:O1"/>
    <mergeCell ref="O2:O3"/>
    <mergeCell ref="U2:U3"/>
    <mergeCell ref="T1:U1"/>
    <mergeCell ref="R1:S1"/>
    <mergeCell ref="S2:S3"/>
    <mergeCell ref="B1:C1"/>
    <mergeCell ref="C2:C3"/>
    <mergeCell ref="M2:M3"/>
    <mergeCell ref="K2:K3"/>
    <mergeCell ref="I2:I3"/>
    <mergeCell ref="G2:G3"/>
    <mergeCell ref="E2:E3"/>
    <mergeCell ref="L1:M1"/>
    <mergeCell ref="J1:K1"/>
    <mergeCell ref="H1:I1"/>
    <mergeCell ref="F1:G1"/>
    <mergeCell ref="D1:E1"/>
  </mergeCells>
  <phoneticPr fontId="0" type="noConversion"/>
  <pageMargins left="0.1" right="0.25" top="0.3" bottom="0.64" header="0.17" footer="0.46"/>
  <pageSetup paperSize="5" scale="72" orientation="landscape" horizontalDpi="4294967295" verticalDpi="4294967295" r:id="rId1"/>
  <headerFooter alignWithMargins="0">
    <oddHeader>&amp;C
&amp;"Times New Roman,Bold"Table 9. New Privately Owned Housing Units Authorized
in the Washington-Arlington- Alexandria  DC-MD-VA-WV MSA, by Jurisdiction 2006 - 2010</oddHeader>
    <oddFooter>&amp;L&amp;"Times New Roman,Bold"Economic Trends in Metropolitan Washington&amp;R&amp;"Times New Roman,Bold"Page 27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Construction</vt:lpstr>
      <vt:lpstr>Construction!Print_Area</vt:lpstr>
    </vt:vector>
  </TitlesOfParts>
  <Company>cog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 staff</dc:creator>
  <cp:lastModifiedBy>Gregory Goodwin</cp:lastModifiedBy>
  <cp:lastPrinted>2018-07-23T18:42:27Z</cp:lastPrinted>
  <dcterms:created xsi:type="dcterms:W3CDTF">1999-06-08T14:53:20Z</dcterms:created>
  <dcterms:modified xsi:type="dcterms:W3CDTF">2018-09-07T19:58:31Z</dcterms:modified>
</cp:coreProperties>
</file>