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2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B31" i="1"/>
  <c r="B29" i="1"/>
  <c r="C17" i="1"/>
  <c r="D17" i="1"/>
  <c r="E17" i="1"/>
  <c r="F17" i="1"/>
  <c r="G17" i="1"/>
  <c r="H17" i="1"/>
  <c r="B17" i="1"/>
  <c r="C8" i="1"/>
  <c r="D8" i="1"/>
  <c r="E8" i="1"/>
  <c r="F8" i="1"/>
  <c r="G8" i="1"/>
  <c r="H8" i="1"/>
  <c r="B8" i="1"/>
  <c r="C17" i="3"/>
  <c r="D17" i="3"/>
  <c r="E17" i="3"/>
  <c r="F17" i="3"/>
  <c r="G17" i="3"/>
  <c r="H17" i="3"/>
  <c r="B17" i="3"/>
  <c r="C8" i="3"/>
  <c r="D8" i="3"/>
  <c r="E8" i="3"/>
  <c r="F8" i="3"/>
  <c r="G8" i="3"/>
  <c r="H8" i="3"/>
  <c r="B8" i="3"/>
  <c r="C17" i="2"/>
  <c r="D17" i="2"/>
  <c r="E17" i="2"/>
  <c r="F17" i="2"/>
  <c r="G17" i="2"/>
  <c r="H17" i="2"/>
  <c r="B17" i="2"/>
  <c r="H31" i="3" l="1"/>
  <c r="G31" i="3"/>
  <c r="F31" i="3"/>
  <c r="E31" i="3"/>
  <c r="D31" i="3"/>
  <c r="C31" i="3"/>
  <c r="B31" i="3"/>
  <c r="H29" i="3"/>
  <c r="G29" i="3"/>
  <c r="F29" i="3"/>
  <c r="E29" i="3"/>
  <c r="D29" i="3"/>
  <c r="C29" i="3"/>
  <c r="B29" i="3"/>
  <c r="H27" i="3"/>
  <c r="H33" i="3" s="1"/>
  <c r="G27" i="3"/>
  <c r="G33" i="3" s="1"/>
  <c r="F27" i="3"/>
  <c r="F33" i="3" s="1"/>
  <c r="E27" i="3"/>
  <c r="E33" i="3" s="1"/>
  <c r="D27" i="3"/>
  <c r="D33" i="3" s="1"/>
  <c r="C27" i="3"/>
  <c r="C33" i="3" s="1"/>
  <c r="B27" i="3"/>
  <c r="B33" i="3" s="1"/>
  <c r="H31" i="2"/>
  <c r="G31" i="2"/>
  <c r="F31" i="2"/>
  <c r="D31" i="2"/>
  <c r="B31" i="2"/>
  <c r="H27" i="2"/>
  <c r="F27" i="2"/>
  <c r="D27" i="2"/>
  <c r="B27" i="2"/>
  <c r="E27" i="2"/>
  <c r="E31" i="2"/>
  <c r="C27" i="2"/>
  <c r="G27" i="2"/>
  <c r="F29" i="2"/>
  <c r="E29" i="2"/>
  <c r="B29" i="2"/>
  <c r="H8" i="2"/>
  <c r="F8" i="2"/>
  <c r="E8" i="2"/>
  <c r="D8" i="2"/>
  <c r="B8" i="2"/>
  <c r="H29" i="2"/>
  <c r="G8" i="2"/>
  <c r="D29" i="2"/>
  <c r="C8" i="2"/>
  <c r="G27" i="1"/>
  <c r="C27" i="1"/>
  <c r="E31" i="1"/>
  <c r="B27" i="1"/>
  <c r="D27" i="1"/>
  <c r="D33" i="1" s="1"/>
  <c r="F27" i="1"/>
  <c r="H27" i="1"/>
  <c r="H33" i="1" s="1"/>
  <c r="C29" i="1"/>
  <c r="D29" i="1"/>
  <c r="E29" i="1"/>
  <c r="F29" i="1"/>
  <c r="G29" i="1"/>
  <c r="H29" i="1"/>
  <c r="D31" i="1"/>
  <c r="F31" i="1"/>
  <c r="G31" i="1"/>
  <c r="H31" i="1"/>
  <c r="C31" i="1" l="1"/>
  <c r="G33" i="1"/>
  <c r="C33" i="1"/>
  <c r="F33" i="1"/>
  <c r="C31" i="2"/>
  <c r="C33" i="2"/>
  <c r="H33" i="2"/>
  <c r="D33" i="2"/>
  <c r="F33" i="2"/>
  <c r="B33" i="2"/>
  <c r="G33" i="2"/>
  <c r="C29" i="2"/>
  <c r="G29" i="2"/>
  <c r="E33" i="2"/>
  <c r="E27" i="1"/>
  <c r="E33" i="1" s="1"/>
</calcChain>
</file>

<file path=xl/sharedStrings.xml><?xml version="1.0" encoding="utf-8"?>
<sst xmlns="http://schemas.openxmlformats.org/spreadsheetml/2006/main" count="103" uniqueCount="42">
  <si>
    <t>JURISDICTION</t>
  </si>
  <si>
    <t>1990</t>
  </si>
  <si>
    <t>1995</t>
  </si>
  <si>
    <t>2000</t>
  </si>
  <si>
    <t>2005</t>
  </si>
  <si>
    <t>2010</t>
  </si>
  <si>
    <t>2015</t>
  </si>
  <si>
    <t>2020</t>
  </si>
  <si>
    <t>District of Columbia</t>
  </si>
  <si>
    <t>Arlington County</t>
  </si>
  <si>
    <t>City of Alexandria</t>
  </si>
  <si>
    <t>Central Jurisdictions</t>
  </si>
  <si>
    <t>Montgomery County</t>
  </si>
  <si>
    <t xml:space="preserve"> Rockville (1)</t>
  </si>
  <si>
    <t>Prince George's County</t>
  </si>
  <si>
    <t xml:space="preserve">Fairfax County </t>
  </si>
  <si>
    <t>City of Fairfax  (2)</t>
  </si>
  <si>
    <t>City of Falls Church</t>
  </si>
  <si>
    <t>Inner Suburbs</t>
  </si>
  <si>
    <t>Loudoun County</t>
  </si>
  <si>
    <t>Prince William County</t>
  </si>
  <si>
    <t xml:space="preserve"> Independent Cities</t>
  </si>
  <si>
    <t>Calvert County</t>
  </si>
  <si>
    <t>Charles County</t>
  </si>
  <si>
    <t>Frederick County</t>
  </si>
  <si>
    <t>Stafford County (3)</t>
  </si>
  <si>
    <t>Outer Suburbs</t>
  </si>
  <si>
    <t>NORTHERN VIRGINIA</t>
  </si>
  <si>
    <t>SUBURBAN MARYLAND</t>
  </si>
  <si>
    <t>WASHINGTON MSA</t>
  </si>
  <si>
    <t>(1) Included in Montgomery County total.</t>
  </si>
  <si>
    <t>(2) Totals for all years include Fairfax County Government employees working in the Massey</t>
  </si>
  <si>
    <t xml:space="preserve">      complex, located within the boundaries of the City of Fairfax.</t>
  </si>
  <si>
    <t>(3) Prepared by MWCOG based upon recommendations of Stafford County Planning staff</t>
  </si>
  <si>
    <t>Fairfax County</t>
  </si>
  <si>
    <t>(2) Includes Fairfax County group quarters population in the Massey Complex.</t>
  </si>
  <si>
    <t>(2) Forecast for 2005 prepared by MWCOG from VEC 2000 and 2010 forecasts.</t>
  </si>
  <si>
    <t>City of Fairfax</t>
  </si>
  <si>
    <t>Stafford County (2)</t>
  </si>
  <si>
    <t xml:space="preserve"> </t>
  </si>
  <si>
    <t>(2) Prepared by MWCOG based upon recommendations of Stafford County Planning staff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</si>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</sst>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)"/>
    <numFmt numFmtId="165" formatCode="#,##0.0_);\(#,##0.0\)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applyNumberFormat="1" applyFont="1" applyFill="1" applyBorder="1" applyProtection="1">
      <protection locked="0"/>
    </xf>
    <xf numFmtId="165" fontId="2" fillId="0" borderId="0" xfId="0" applyNumberFormat="1" applyFont="1" applyFill="1" applyBorder="1" applyProtection="1">
      <protection locked="0"/>
    </xf>
    <xf numFmtId="164" fontId="2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/>
    <xf numFmtId="164" fontId="1" fillId="0" borderId="0" xfId="0" applyNumberFormat="1" applyFont="1" applyFill="1" applyBorder="1" applyAlignment="1" applyProtection="1">
      <alignment horizontal="left"/>
      <protection locked="0"/>
    </xf>
    <xf numFmtId="165" fontId="1" fillId="0" borderId="0" xfId="0" applyNumberFormat="1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left"/>
    </xf>
    <xf numFmtId="165" fontId="2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164" fontId="1" fillId="0" borderId="0" xfId="0" applyNumberFormat="1" applyFont="1" applyFill="1" applyBorder="1" applyProtection="1">
      <protection locked="0"/>
    </xf>
    <xf numFmtId="165" fontId="2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  <protection locked="0"/>
    </xf>
    <xf numFmtId="164" fontId="2" fillId="0" borderId="0" xfId="0" applyNumberFormat="1" applyFont="1" applyFill="1" applyBorder="1" applyProtection="1"/>
    <xf numFmtId="165" fontId="1" fillId="0" borderId="0" xfId="0" applyNumberFormat="1" applyFont="1" applyFill="1" applyBorder="1" applyAlignment="1" applyProtection="1">
      <alignment horizontal="left"/>
      <protection locked="0"/>
    </xf>
    <xf numFmtId="165" fontId="1" fillId="0" borderId="0" xfId="0" applyNumberFormat="1" applyFont="1" applyFill="1" applyBorder="1" applyProtection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C11" sqref="C11"/>
    </sheetView>
  </sheetViews>
  <sheetFormatPr defaultRowHeight="15" x14ac:dyDescent="0.25"/>
  <cols>
    <col min="1" max="1" width="27.28515625" customWidth="1"/>
  </cols>
  <sheetData>
    <row r="1" spans="1:8" x14ac:dyDescent="0.25">
      <c r="D1" s="21" t="s">
        <v>41</v>
      </c>
      <c r="E1" s="21"/>
    </row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25">
      <c r="A3" s="3"/>
      <c r="B3" s="4"/>
      <c r="C3" s="4"/>
      <c r="D3" s="4"/>
      <c r="E3" s="4"/>
      <c r="F3" s="4"/>
      <c r="G3" s="4"/>
      <c r="H3" s="4"/>
    </row>
    <row r="4" spans="1:8" x14ac:dyDescent="0.25">
      <c r="A4" s="5" t="s">
        <v>8</v>
      </c>
      <c r="B4" s="4">
        <v>747.3</v>
      </c>
      <c r="C4" s="4">
        <v>779.9</v>
      </c>
      <c r="D4" s="4">
        <v>816.8</v>
      </c>
      <c r="E4" s="4">
        <v>851.2</v>
      </c>
      <c r="F4" s="4">
        <v>885.9</v>
      </c>
      <c r="G4" s="4">
        <v>896.4</v>
      </c>
      <c r="H4" s="4">
        <v>906.9</v>
      </c>
    </row>
    <row r="5" spans="1:8" x14ac:dyDescent="0.25">
      <c r="A5" s="5" t="s">
        <v>9</v>
      </c>
      <c r="B5" s="4">
        <v>183.1</v>
      </c>
      <c r="C5" s="4">
        <v>207.1</v>
      </c>
      <c r="D5" s="4">
        <v>234.3</v>
      </c>
      <c r="E5" s="4">
        <v>252.5</v>
      </c>
      <c r="F5" s="4">
        <v>264.60000000000002</v>
      </c>
      <c r="G5" s="4">
        <v>273.39999999999998</v>
      </c>
      <c r="H5" s="4">
        <v>281</v>
      </c>
    </row>
    <row r="6" spans="1:8" x14ac:dyDescent="0.25">
      <c r="A6" s="5" t="s">
        <v>10</v>
      </c>
      <c r="B6" s="4">
        <v>92.2</v>
      </c>
      <c r="C6" s="4">
        <v>101.1</v>
      </c>
      <c r="D6" s="4">
        <v>106.8</v>
      </c>
      <c r="E6" s="4">
        <v>116.1</v>
      </c>
      <c r="F6" s="4">
        <v>125</v>
      </c>
      <c r="G6" s="4">
        <v>133.6</v>
      </c>
      <c r="H6" s="4">
        <v>142.80000000000001</v>
      </c>
    </row>
    <row r="7" spans="1:8" x14ac:dyDescent="0.25">
      <c r="A7" s="6"/>
      <c r="B7" s="6"/>
      <c r="C7" s="6"/>
      <c r="D7" s="6"/>
      <c r="E7" s="6"/>
      <c r="F7" s="6"/>
      <c r="G7" s="6"/>
      <c r="H7" s="6"/>
    </row>
    <row r="8" spans="1:8" x14ac:dyDescent="0.25">
      <c r="A8" s="7" t="s">
        <v>11</v>
      </c>
      <c r="B8" s="8">
        <f>SUM(B4:B6)</f>
        <v>1022.6</v>
      </c>
      <c r="C8" s="8">
        <f t="shared" ref="C8:H8" si="0">SUM(C4:C6)</f>
        <v>1088.0999999999999</v>
      </c>
      <c r="D8" s="8">
        <f t="shared" si="0"/>
        <v>1157.8999999999999</v>
      </c>
      <c r="E8" s="8">
        <f t="shared" si="0"/>
        <v>1219.8</v>
      </c>
      <c r="F8" s="8">
        <f t="shared" si="0"/>
        <v>1275.5</v>
      </c>
      <c r="G8" s="8">
        <f t="shared" si="0"/>
        <v>1303.3999999999999</v>
      </c>
      <c r="H8" s="8">
        <f t="shared" si="0"/>
        <v>1330.7</v>
      </c>
    </row>
    <row r="9" spans="1:8" x14ac:dyDescent="0.25">
      <c r="A9" s="6"/>
      <c r="B9" s="6"/>
      <c r="C9" s="6"/>
      <c r="D9" s="6"/>
      <c r="E9" s="6"/>
      <c r="F9" s="6"/>
      <c r="G9" s="6"/>
      <c r="H9" s="6"/>
    </row>
    <row r="10" spans="1:8" x14ac:dyDescent="0.25">
      <c r="A10" s="5" t="s">
        <v>12</v>
      </c>
      <c r="B10" s="4">
        <v>465.5</v>
      </c>
      <c r="C10" s="4">
        <v>464</v>
      </c>
      <c r="D10" s="4">
        <v>519</v>
      </c>
      <c r="E10" s="4">
        <v>575</v>
      </c>
      <c r="F10" s="4">
        <v>625</v>
      </c>
      <c r="G10" s="4">
        <v>665</v>
      </c>
      <c r="H10" s="4">
        <v>700</v>
      </c>
    </row>
    <row r="11" spans="1:8" x14ac:dyDescent="0.25">
      <c r="A11" s="5" t="s">
        <v>13</v>
      </c>
      <c r="B11" s="4">
        <v>56.9</v>
      </c>
      <c r="C11" s="4">
        <v>62.7</v>
      </c>
      <c r="D11" s="4">
        <v>73</v>
      </c>
      <c r="E11" s="4">
        <v>78.8</v>
      </c>
      <c r="F11" s="4">
        <v>83</v>
      </c>
      <c r="G11" s="4">
        <v>85.3</v>
      </c>
      <c r="H11" s="4">
        <v>86.6</v>
      </c>
    </row>
    <row r="12" spans="1:8" x14ac:dyDescent="0.25">
      <c r="A12" s="5" t="s">
        <v>14</v>
      </c>
      <c r="B12" s="4">
        <v>310.39999999999998</v>
      </c>
      <c r="C12" s="4">
        <v>326.10000000000002</v>
      </c>
      <c r="D12" s="4">
        <v>355.2</v>
      </c>
      <c r="E12" s="4">
        <v>389.2</v>
      </c>
      <c r="F12" s="4">
        <v>426.6</v>
      </c>
      <c r="G12" s="4">
        <v>459.1</v>
      </c>
      <c r="H12" s="4">
        <v>493.6</v>
      </c>
    </row>
    <row r="13" spans="1:8" x14ac:dyDescent="0.25">
      <c r="A13" s="5" t="s">
        <v>15</v>
      </c>
      <c r="B13" s="4">
        <v>407.7</v>
      </c>
      <c r="C13" s="4">
        <v>438.5</v>
      </c>
      <c r="D13" s="4">
        <v>511.5</v>
      </c>
      <c r="E13" s="4">
        <v>567</v>
      </c>
      <c r="F13" s="4">
        <v>612.9</v>
      </c>
      <c r="G13" s="4">
        <v>650.1</v>
      </c>
      <c r="H13" s="4">
        <v>678.4</v>
      </c>
    </row>
    <row r="14" spans="1:8" x14ac:dyDescent="0.25">
      <c r="A14" s="5" t="s">
        <v>16</v>
      </c>
      <c r="B14" s="4">
        <v>26.9</v>
      </c>
      <c r="C14" s="4">
        <v>29.7</v>
      </c>
      <c r="D14" s="4">
        <v>30.3</v>
      </c>
      <c r="E14" s="4">
        <v>30.9</v>
      </c>
      <c r="F14" s="4">
        <v>30.9</v>
      </c>
      <c r="G14" s="4">
        <v>31.2</v>
      </c>
      <c r="H14" s="4">
        <v>31.4</v>
      </c>
    </row>
    <row r="15" spans="1:8" x14ac:dyDescent="0.25">
      <c r="A15" s="5" t="s">
        <v>17</v>
      </c>
      <c r="B15" s="4">
        <v>9.1999999999999993</v>
      </c>
      <c r="C15" s="4">
        <v>9.3000000000000007</v>
      </c>
      <c r="D15" s="4">
        <v>9.4</v>
      </c>
      <c r="E15" s="4">
        <v>9.4</v>
      </c>
      <c r="F15" s="4">
        <v>9.5</v>
      </c>
      <c r="G15" s="4">
        <v>9.5</v>
      </c>
      <c r="H15" s="4">
        <v>9.6</v>
      </c>
    </row>
    <row r="16" spans="1:8" x14ac:dyDescent="0.25">
      <c r="A16" s="3"/>
      <c r="B16" s="4"/>
      <c r="C16" s="4"/>
      <c r="D16" s="4"/>
      <c r="E16" s="4"/>
      <c r="F16" s="4"/>
      <c r="G16" s="4"/>
      <c r="H16" s="4"/>
    </row>
    <row r="17" spans="1:8" x14ac:dyDescent="0.25">
      <c r="A17" s="7" t="s">
        <v>18</v>
      </c>
      <c r="B17" s="8">
        <f>SUM(B10,B12,B13,B14,B15)</f>
        <v>1219.7</v>
      </c>
      <c r="C17" s="8">
        <f t="shared" ref="C17:H17" si="1">SUM(C10,C12,C13,C14,C15)</f>
        <v>1267.5999999999999</v>
      </c>
      <c r="D17" s="8">
        <f t="shared" si="1"/>
        <v>1425.4</v>
      </c>
      <c r="E17" s="8">
        <f t="shared" si="1"/>
        <v>1571.5000000000002</v>
      </c>
      <c r="F17" s="8">
        <f t="shared" si="1"/>
        <v>1704.9</v>
      </c>
      <c r="G17" s="8">
        <f t="shared" si="1"/>
        <v>1814.8999999999999</v>
      </c>
      <c r="H17" s="8">
        <f t="shared" si="1"/>
        <v>1913</v>
      </c>
    </row>
    <row r="18" spans="1:8" x14ac:dyDescent="0.25">
      <c r="A18" s="3"/>
      <c r="B18" s="4"/>
      <c r="C18" s="4"/>
      <c r="D18" s="4"/>
      <c r="E18" s="4"/>
      <c r="F18" s="4"/>
      <c r="G18" s="4"/>
      <c r="H18" s="4"/>
    </row>
    <row r="19" spans="1:8" x14ac:dyDescent="0.25">
      <c r="A19" s="5" t="s">
        <v>19</v>
      </c>
      <c r="B19" s="4">
        <v>39.299999999999997</v>
      </c>
      <c r="C19" s="4">
        <v>48.9</v>
      </c>
      <c r="D19" s="4">
        <v>60.4</v>
      </c>
      <c r="E19" s="4">
        <v>72.7</v>
      </c>
      <c r="F19" s="4">
        <v>85.8</v>
      </c>
      <c r="G19" s="4">
        <v>99.8</v>
      </c>
      <c r="H19" s="4">
        <v>115</v>
      </c>
    </row>
    <row r="20" spans="1:8" x14ac:dyDescent="0.25">
      <c r="A20" s="5" t="s">
        <v>20</v>
      </c>
      <c r="B20" s="4">
        <v>65.8</v>
      </c>
      <c r="C20" s="4">
        <v>76.099999999999994</v>
      </c>
      <c r="D20" s="4">
        <v>90.1</v>
      </c>
      <c r="E20" s="4">
        <v>106.9</v>
      </c>
      <c r="F20" s="4">
        <v>126.7</v>
      </c>
      <c r="G20" s="4">
        <v>145.5</v>
      </c>
      <c r="H20" s="4">
        <v>160.19999999999999</v>
      </c>
    </row>
    <row r="21" spans="1:8" x14ac:dyDescent="0.25">
      <c r="A21" s="5" t="s">
        <v>21</v>
      </c>
      <c r="B21" s="4">
        <v>18.7</v>
      </c>
      <c r="C21" s="4">
        <v>20.100000000000001</v>
      </c>
      <c r="D21" s="4">
        <v>21.6</v>
      </c>
      <c r="E21" s="4">
        <v>23.2</v>
      </c>
      <c r="F21" s="4">
        <v>24.7</v>
      </c>
      <c r="G21" s="4">
        <v>25.3</v>
      </c>
      <c r="H21" s="4">
        <v>25.4</v>
      </c>
    </row>
    <row r="22" spans="1:8" x14ac:dyDescent="0.25">
      <c r="A22" s="9" t="s">
        <v>22</v>
      </c>
      <c r="B22" s="10">
        <v>14.7</v>
      </c>
      <c r="C22" s="4">
        <v>16.899999999999999</v>
      </c>
      <c r="D22" s="10">
        <v>19.100000000000001</v>
      </c>
      <c r="E22" s="4">
        <v>20.3</v>
      </c>
      <c r="F22" s="10">
        <v>21.5</v>
      </c>
      <c r="G22" s="4">
        <v>22.8</v>
      </c>
      <c r="H22" s="4">
        <v>24</v>
      </c>
    </row>
    <row r="23" spans="1:8" x14ac:dyDescent="0.25">
      <c r="A23" s="11" t="s">
        <v>23</v>
      </c>
      <c r="B23" s="4">
        <v>38.700000000000003</v>
      </c>
      <c r="C23" s="4">
        <v>41.2</v>
      </c>
      <c r="D23" s="4">
        <v>43.4</v>
      </c>
      <c r="E23" s="4">
        <v>48.1</v>
      </c>
      <c r="F23" s="4">
        <v>52.5</v>
      </c>
      <c r="G23" s="4">
        <v>56.3</v>
      </c>
      <c r="H23" s="4">
        <v>60.1</v>
      </c>
    </row>
    <row r="24" spans="1:8" x14ac:dyDescent="0.25">
      <c r="A24" s="11" t="s">
        <v>24</v>
      </c>
      <c r="B24" s="4">
        <v>54</v>
      </c>
      <c r="C24" s="4">
        <v>68</v>
      </c>
      <c r="D24" s="4">
        <v>82</v>
      </c>
      <c r="E24" s="4">
        <v>96</v>
      </c>
      <c r="F24" s="4">
        <v>106</v>
      </c>
      <c r="G24" s="4">
        <v>111</v>
      </c>
      <c r="H24" s="4">
        <v>116</v>
      </c>
    </row>
    <row r="25" spans="1:8" x14ac:dyDescent="0.25">
      <c r="A25" s="9" t="s">
        <v>25</v>
      </c>
      <c r="B25" s="10">
        <v>5.7</v>
      </c>
      <c r="C25" s="4">
        <v>7.1</v>
      </c>
      <c r="D25" s="4">
        <v>8.6999999999999993</v>
      </c>
      <c r="E25" s="4">
        <v>10.8</v>
      </c>
      <c r="F25" s="4">
        <v>13.3</v>
      </c>
      <c r="G25" s="10">
        <v>16.7</v>
      </c>
      <c r="H25" s="4">
        <v>20.6</v>
      </c>
    </row>
    <row r="26" spans="1:8" x14ac:dyDescent="0.25">
      <c r="A26" s="12"/>
      <c r="B26" s="4"/>
      <c r="C26" s="4"/>
      <c r="D26" s="4"/>
      <c r="E26" s="4"/>
      <c r="F26" s="4"/>
      <c r="G26" s="4"/>
      <c r="H26" s="4"/>
    </row>
    <row r="27" spans="1:8" x14ac:dyDescent="0.25">
      <c r="A27" s="7" t="s">
        <v>26</v>
      </c>
      <c r="B27" s="8">
        <f t="shared" ref="B27:H27" si="2">SUM(B19:B25)</f>
        <v>236.89999999999998</v>
      </c>
      <c r="C27" s="8">
        <f t="shared" si="2"/>
        <v>278.3</v>
      </c>
      <c r="D27" s="8">
        <f t="shared" si="2"/>
        <v>325.3</v>
      </c>
      <c r="E27" s="8">
        <f t="shared" si="2"/>
        <v>378.00000000000006</v>
      </c>
      <c r="F27" s="8">
        <f t="shared" si="2"/>
        <v>430.5</v>
      </c>
      <c r="G27" s="8">
        <f t="shared" si="2"/>
        <v>477.40000000000003</v>
      </c>
      <c r="H27" s="8">
        <f t="shared" si="2"/>
        <v>521.29999999999995</v>
      </c>
    </row>
    <row r="28" spans="1:8" x14ac:dyDescent="0.25">
      <c r="A28" s="13"/>
      <c r="B28" s="8"/>
      <c r="C28" s="8"/>
      <c r="D28" s="8"/>
      <c r="E28" s="8"/>
      <c r="F28" s="8"/>
      <c r="G28" s="8"/>
      <c r="H28" s="8"/>
    </row>
    <row r="29" spans="1:8" x14ac:dyDescent="0.25">
      <c r="A29" s="14" t="s">
        <v>27</v>
      </c>
      <c r="B29" s="8">
        <f>B5+B6+B13+B14+B15+B19+B20+B21+B25</f>
        <v>848.6</v>
      </c>
      <c r="C29" s="8">
        <f t="shared" ref="B29:H29" si="3">C5+C6+C13+C14+C15+C19+C20+C21+C25</f>
        <v>937.90000000000009</v>
      </c>
      <c r="D29" s="8">
        <f t="shared" si="3"/>
        <v>1073.0999999999999</v>
      </c>
      <c r="E29" s="8">
        <f t="shared" si="3"/>
        <v>1189.5</v>
      </c>
      <c r="F29" s="8">
        <f t="shared" si="3"/>
        <v>1293.4000000000001</v>
      </c>
      <c r="G29" s="8">
        <f t="shared" si="3"/>
        <v>1385.1</v>
      </c>
      <c r="H29" s="8">
        <f t="shared" si="3"/>
        <v>1464.4</v>
      </c>
    </row>
    <row r="30" spans="1:8" x14ac:dyDescent="0.25">
      <c r="A30" s="14"/>
      <c r="B30" s="8"/>
      <c r="C30" s="8"/>
      <c r="D30" s="8"/>
      <c r="E30" s="8"/>
      <c r="F30" s="8"/>
      <c r="G30" s="8"/>
      <c r="H30" s="8"/>
    </row>
    <row r="31" spans="1:8" x14ac:dyDescent="0.25">
      <c r="A31" s="14" t="s">
        <v>28</v>
      </c>
      <c r="B31" s="8">
        <f>B10+B12+B23+B24+B22</f>
        <v>883.30000000000007</v>
      </c>
      <c r="C31" s="8">
        <f t="shared" ref="B31:H31" si="4">C10+C12+C23+C24+C22</f>
        <v>916.2</v>
      </c>
      <c r="D31" s="8">
        <f t="shared" si="4"/>
        <v>1018.7</v>
      </c>
      <c r="E31" s="8">
        <f t="shared" si="4"/>
        <v>1128.6000000000001</v>
      </c>
      <c r="F31" s="8">
        <f t="shared" si="4"/>
        <v>1231.5999999999999</v>
      </c>
      <c r="G31" s="8">
        <f t="shared" si="4"/>
        <v>1314.1999999999998</v>
      </c>
      <c r="H31" s="8">
        <f t="shared" si="4"/>
        <v>1393.6999999999998</v>
      </c>
    </row>
    <row r="32" spans="1:8" x14ac:dyDescent="0.25">
      <c r="A32" s="15"/>
      <c r="B32" s="8"/>
      <c r="C32" s="8"/>
      <c r="D32" s="8"/>
      <c r="E32" s="8"/>
      <c r="F32" s="8"/>
      <c r="G32" s="8"/>
      <c r="H32" s="8"/>
    </row>
    <row r="33" spans="1:8" x14ac:dyDescent="0.25">
      <c r="A33" s="1" t="s">
        <v>29</v>
      </c>
      <c r="B33" s="8">
        <f>B17+B8+B27</f>
        <v>2479.2000000000003</v>
      </c>
      <c r="C33" s="8">
        <f t="shared" ref="B33:H33" si="5">C17+C8+C27</f>
        <v>2634</v>
      </c>
      <c r="D33" s="8">
        <f t="shared" si="5"/>
        <v>2908.6000000000004</v>
      </c>
      <c r="E33" s="8">
        <f t="shared" si="5"/>
        <v>3169.3</v>
      </c>
      <c r="F33" s="8">
        <f t="shared" si="5"/>
        <v>3410.9</v>
      </c>
      <c r="G33" s="8">
        <f t="shared" si="5"/>
        <v>3595.7</v>
      </c>
      <c r="H33" s="8">
        <f t="shared" si="5"/>
        <v>3765</v>
      </c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 t="s">
        <v>30</v>
      </c>
      <c r="B35" s="4"/>
      <c r="C35" s="4"/>
      <c r="D35" s="4"/>
      <c r="E35" s="4"/>
      <c r="F35" s="4"/>
      <c r="G35" s="4"/>
      <c r="H35" s="4"/>
    </row>
    <row r="36" spans="1:8" x14ac:dyDescent="0.25">
      <c r="A36" s="5" t="s">
        <v>31</v>
      </c>
      <c r="B36" s="4"/>
      <c r="C36" s="4"/>
      <c r="D36" s="4"/>
      <c r="E36" s="4"/>
      <c r="F36" s="4"/>
      <c r="G36" s="4"/>
      <c r="H36" s="4"/>
    </row>
    <row r="37" spans="1:8" x14ac:dyDescent="0.25">
      <c r="A37" s="5" t="s">
        <v>32</v>
      </c>
      <c r="B37" s="4"/>
      <c r="C37" s="4"/>
      <c r="D37" s="4"/>
      <c r="E37" s="4"/>
      <c r="F37" s="4"/>
      <c r="G37" s="4"/>
      <c r="H37" s="4"/>
    </row>
    <row r="38" spans="1:8" x14ac:dyDescent="0.25">
      <c r="A38" s="5" t="s">
        <v>33</v>
      </c>
      <c r="B38" s="4"/>
      <c r="C38" s="4"/>
      <c r="D38" s="4"/>
      <c r="E38" s="4"/>
      <c r="F38" s="4"/>
      <c r="G38" s="4"/>
      <c r="H38" s="4"/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K11" sqref="K11"/>
    </sheetView>
  </sheetViews>
  <sheetFormatPr defaultRowHeight="15" x14ac:dyDescent="0.25"/>
  <cols>
    <col min="1" max="1" width="27.28515625" customWidth="1"/>
  </cols>
  <sheetData>
    <row r="1" spans="1:8" x14ac:dyDescent="0.25">
      <c r="D1" s="21" t="s">
        <v>41</v>
      </c>
      <c r="E1" s="21"/>
    </row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5" t="s">
        <v>8</v>
      </c>
      <c r="B4" s="4">
        <v>606.9</v>
      </c>
      <c r="C4" s="4">
        <v>609.29999999999995</v>
      </c>
      <c r="D4" s="4">
        <v>612.29999999999995</v>
      </c>
      <c r="E4" s="4">
        <v>612.1</v>
      </c>
      <c r="F4" s="4">
        <v>606.29999999999995</v>
      </c>
      <c r="G4" s="4">
        <v>606.15</v>
      </c>
      <c r="H4" s="4">
        <v>606</v>
      </c>
    </row>
    <row r="5" spans="1:8" x14ac:dyDescent="0.25">
      <c r="A5" s="5" t="s">
        <v>9</v>
      </c>
      <c r="B5" s="4">
        <v>170.93599999999998</v>
      </c>
      <c r="C5" s="4">
        <v>184.3</v>
      </c>
      <c r="D5" s="4">
        <v>191</v>
      </c>
      <c r="E5" s="4">
        <v>197.5</v>
      </c>
      <c r="F5" s="4">
        <v>201.1</v>
      </c>
      <c r="G5" s="4">
        <v>204.4</v>
      </c>
      <c r="H5" s="4">
        <v>207.5</v>
      </c>
    </row>
    <row r="6" spans="1:8" x14ac:dyDescent="0.25">
      <c r="A6" s="5" t="s">
        <v>10</v>
      </c>
      <c r="B6" s="4">
        <v>111.2</v>
      </c>
      <c r="C6" s="4">
        <v>118.1</v>
      </c>
      <c r="D6" s="4">
        <v>121.4</v>
      </c>
      <c r="E6" s="4">
        <v>125.6</v>
      </c>
      <c r="F6" s="4">
        <v>131.19999999999999</v>
      </c>
      <c r="G6" s="4">
        <v>136</v>
      </c>
      <c r="H6" s="4">
        <v>140.4</v>
      </c>
    </row>
    <row r="7" spans="1:8" x14ac:dyDescent="0.25">
      <c r="A7" s="6"/>
      <c r="B7" s="6"/>
      <c r="C7" s="6"/>
      <c r="D7" s="6"/>
      <c r="E7" s="6"/>
      <c r="F7" s="6"/>
      <c r="G7" s="6"/>
      <c r="H7" s="6"/>
    </row>
    <row r="8" spans="1:8" x14ac:dyDescent="0.25">
      <c r="A8" s="7" t="s">
        <v>11</v>
      </c>
      <c r="B8" s="8">
        <f>B4+B5+B6</f>
        <v>889.03600000000006</v>
      </c>
      <c r="C8" s="8">
        <f t="shared" ref="C8:H8" si="0">C4+C5+C6</f>
        <v>911.69999999999993</v>
      </c>
      <c r="D8" s="8">
        <f t="shared" si="0"/>
        <v>924.69999999999993</v>
      </c>
      <c r="E8" s="8">
        <f t="shared" si="0"/>
        <v>935.2</v>
      </c>
      <c r="F8" s="8">
        <f t="shared" si="0"/>
        <v>938.59999999999991</v>
      </c>
      <c r="G8" s="8">
        <f t="shared" si="0"/>
        <v>946.55</v>
      </c>
      <c r="H8" s="8">
        <f t="shared" si="0"/>
        <v>953.9</v>
      </c>
    </row>
    <row r="9" spans="1:8" x14ac:dyDescent="0.25">
      <c r="A9" s="3"/>
      <c r="B9" s="4"/>
      <c r="C9" s="4"/>
      <c r="D9" s="4"/>
      <c r="E9" s="4"/>
      <c r="F9" s="4"/>
      <c r="G9" s="4"/>
      <c r="H9" s="4"/>
    </row>
    <row r="10" spans="1:8" x14ac:dyDescent="0.25">
      <c r="A10" s="5" t="s">
        <v>12</v>
      </c>
      <c r="B10" s="4">
        <v>757</v>
      </c>
      <c r="C10" s="4">
        <v>790</v>
      </c>
      <c r="D10" s="4">
        <v>845</v>
      </c>
      <c r="E10" s="4">
        <v>900</v>
      </c>
      <c r="F10" s="4">
        <v>940</v>
      </c>
      <c r="G10" s="4">
        <v>975</v>
      </c>
      <c r="H10" s="4">
        <v>1000</v>
      </c>
    </row>
    <row r="11" spans="1:8" x14ac:dyDescent="0.25">
      <c r="A11" s="5" t="s">
        <v>13</v>
      </c>
      <c r="B11" s="4">
        <v>44.8</v>
      </c>
      <c r="C11" s="4">
        <v>47</v>
      </c>
      <c r="D11" s="4">
        <v>51.8</v>
      </c>
      <c r="E11" s="4">
        <v>55.8</v>
      </c>
      <c r="F11" s="4">
        <v>59.1</v>
      </c>
      <c r="G11" s="4">
        <v>59.8</v>
      </c>
      <c r="H11" s="4">
        <v>60</v>
      </c>
    </row>
    <row r="12" spans="1:8" x14ac:dyDescent="0.25">
      <c r="A12" s="5" t="s">
        <v>14</v>
      </c>
      <c r="B12" s="4">
        <v>729.3</v>
      </c>
      <c r="C12" s="4">
        <v>772.7</v>
      </c>
      <c r="D12" s="4">
        <v>809.3</v>
      </c>
      <c r="E12" s="4">
        <v>850.4</v>
      </c>
      <c r="F12" s="4">
        <v>884.9</v>
      </c>
      <c r="G12" s="4">
        <v>927</v>
      </c>
      <c r="H12" s="4">
        <v>967.8</v>
      </c>
    </row>
    <row r="13" spans="1:8" x14ac:dyDescent="0.25">
      <c r="A13" s="5" t="s">
        <v>34</v>
      </c>
      <c r="B13" s="4">
        <v>817.6</v>
      </c>
      <c r="C13" s="4">
        <v>877.5</v>
      </c>
      <c r="D13" s="4">
        <v>941</v>
      </c>
      <c r="E13" s="4">
        <v>1001.1</v>
      </c>
      <c r="F13" s="4">
        <v>1064.8</v>
      </c>
      <c r="G13" s="4">
        <v>1132.0999999999999</v>
      </c>
      <c r="H13" s="4">
        <v>1203.5999999999999</v>
      </c>
    </row>
    <row r="14" spans="1:8" x14ac:dyDescent="0.25">
      <c r="A14" s="5" t="s">
        <v>16</v>
      </c>
      <c r="B14" s="4">
        <v>20.6</v>
      </c>
      <c r="C14" s="4">
        <v>21</v>
      </c>
      <c r="D14" s="4">
        <v>21.6</v>
      </c>
      <c r="E14" s="4">
        <v>21.7</v>
      </c>
      <c r="F14" s="4">
        <v>22</v>
      </c>
      <c r="G14" s="4">
        <v>22</v>
      </c>
      <c r="H14" s="4">
        <v>22</v>
      </c>
    </row>
    <row r="15" spans="1:8" x14ac:dyDescent="0.25">
      <c r="A15" s="5" t="s">
        <v>17</v>
      </c>
      <c r="B15" s="4">
        <v>9.6</v>
      </c>
      <c r="C15" s="4">
        <v>10</v>
      </c>
      <c r="D15" s="4">
        <v>10.3</v>
      </c>
      <c r="E15" s="4">
        <v>10.5</v>
      </c>
      <c r="F15" s="4">
        <v>10.6</v>
      </c>
      <c r="G15" s="4">
        <v>10.7</v>
      </c>
      <c r="H15" s="4">
        <v>10.7</v>
      </c>
    </row>
    <row r="16" spans="1:8" x14ac:dyDescent="0.25">
      <c r="A16" s="3"/>
      <c r="B16" s="4"/>
      <c r="C16" s="4"/>
      <c r="D16" s="4"/>
      <c r="E16" s="4"/>
      <c r="F16" s="4"/>
      <c r="G16" s="4"/>
      <c r="H16" s="4"/>
    </row>
    <row r="17" spans="1:8" x14ac:dyDescent="0.25">
      <c r="A17" s="7" t="s">
        <v>18</v>
      </c>
      <c r="B17" s="8">
        <f>SUM(B10,B12,B13,B14,B15)</f>
        <v>2334.1</v>
      </c>
      <c r="C17" s="8">
        <f t="shared" ref="C17:H17" si="1">SUM(C10,C12,C13,C14,C15)</f>
        <v>2471.1999999999998</v>
      </c>
      <c r="D17" s="8">
        <f t="shared" si="1"/>
        <v>2627.2000000000003</v>
      </c>
      <c r="E17" s="8">
        <f t="shared" si="1"/>
        <v>2783.7</v>
      </c>
      <c r="F17" s="8">
        <f t="shared" si="1"/>
        <v>2922.2999999999997</v>
      </c>
      <c r="G17" s="8">
        <f t="shared" si="1"/>
        <v>3066.7999999999997</v>
      </c>
      <c r="H17" s="8">
        <f t="shared" si="1"/>
        <v>3204.0999999999995</v>
      </c>
    </row>
    <row r="18" spans="1:8" x14ac:dyDescent="0.25">
      <c r="A18" s="3"/>
      <c r="B18" s="4"/>
      <c r="C18" s="4"/>
      <c r="D18" s="4"/>
      <c r="E18" s="4"/>
      <c r="F18" s="4"/>
      <c r="G18" s="4"/>
      <c r="H18" s="4"/>
    </row>
    <row r="19" spans="1:8" x14ac:dyDescent="0.25">
      <c r="A19" s="5" t="s">
        <v>19</v>
      </c>
      <c r="B19" s="4">
        <v>86.1</v>
      </c>
      <c r="C19" s="4">
        <v>106.2</v>
      </c>
      <c r="D19" s="4">
        <v>126.3</v>
      </c>
      <c r="E19" s="4">
        <v>151.6</v>
      </c>
      <c r="F19" s="4">
        <v>181.4</v>
      </c>
      <c r="G19" s="4">
        <v>210.7</v>
      </c>
      <c r="H19" s="4">
        <v>242.6</v>
      </c>
    </row>
    <row r="20" spans="1:8" x14ac:dyDescent="0.25">
      <c r="A20" s="5" t="s">
        <v>20</v>
      </c>
      <c r="B20" s="4">
        <v>215.7</v>
      </c>
      <c r="C20" s="4">
        <v>241.7</v>
      </c>
      <c r="D20" s="4">
        <v>276.3</v>
      </c>
      <c r="E20" s="4">
        <v>317.8</v>
      </c>
      <c r="F20" s="4">
        <v>353</v>
      </c>
      <c r="G20" s="4">
        <v>385.1</v>
      </c>
      <c r="H20" s="4">
        <v>416.3</v>
      </c>
    </row>
    <row r="21" spans="1:8" x14ac:dyDescent="0.25">
      <c r="A21" s="5" t="s">
        <v>21</v>
      </c>
      <c r="B21" s="4">
        <v>34.700000000000003</v>
      </c>
      <c r="C21" s="4">
        <v>42.5</v>
      </c>
      <c r="D21" s="4">
        <v>45.1</v>
      </c>
      <c r="E21" s="4">
        <v>46.5</v>
      </c>
      <c r="F21" s="4">
        <v>47.4</v>
      </c>
      <c r="G21" s="4">
        <v>48.7</v>
      </c>
      <c r="H21" s="4">
        <v>50</v>
      </c>
    </row>
    <row r="22" spans="1:8" x14ac:dyDescent="0.25">
      <c r="A22" s="16" t="s">
        <v>22</v>
      </c>
      <c r="B22" s="10">
        <v>51.4</v>
      </c>
      <c r="C22" s="4">
        <v>63.2</v>
      </c>
      <c r="D22" s="4">
        <v>75</v>
      </c>
      <c r="E22" s="4">
        <v>85</v>
      </c>
      <c r="F22" s="4">
        <v>95</v>
      </c>
      <c r="G22" s="4">
        <v>108.8</v>
      </c>
      <c r="H22" s="4">
        <v>122.5</v>
      </c>
    </row>
    <row r="23" spans="1:8" x14ac:dyDescent="0.25">
      <c r="A23" s="17" t="s">
        <v>23</v>
      </c>
      <c r="B23" s="4">
        <v>101.2</v>
      </c>
      <c r="C23" s="4">
        <v>118.2</v>
      </c>
      <c r="D23" s="4">
        <v>139.4</v>
      </c>
      <c r="E23" s="4">
        <v>150.4</v>
      </c>
      <c r="F23" s="4">
        <v>161.5</v>
      </c>
      <c r="G23" s="4">
        <v>174.2</v>
      </c>
      <c r="H23" s="4">
        <v>187</v>
      </c>
    </row>
    <row r="24" spans="1:8" x14ac:dyDescent="0.25">
      <c r="A24" s="17" t="s">
        <v>24</v>
      </c>
      <c r="B24" s="4">
        <v>150.19999999999999</v>
      </c>
      <c r="C24" s="4">
        <v>177.8</v>
      </c>
      <c r="D24" s="4">
        <v>203.2</v>
      </c>
      <c r="E24" s="4">
        <v>223.8</v>
      </c>
      <c r="F24" s="4">
        <v>243.6</v>
      </c>
      <c r="G24" s="4">
        <v>255.4</v>
      </c>
      <c r="H24" s="4">
        <v>267.10000000000002</v>
      </c>
    </row>
    <row r="25" spans="1:8" x14ac:dyDescent="0.25">
      <c r="A25" s="16" t="s">
        <v>25</v>
      </c>
      <c r="B25" s="10">
        <v>61.2</v>
      </c>
      <c r="C25" s="10">
        <v>72.8</v>
      </c>
      <c r="D25" s="10">
        <v>83.8</v>
      </c>
      <c r="E25" s="4">
        <v>89.3</v>
      </c>
      <c r="F25" s="18">
        <v>94.7</v>
      </c>
      <c r="G25" s="4">
        <v>100.2</v>
      </c>
      <c r="H25" s="4">
        <v>105.6</v>
      </c>
    </row>
    <row r="26" spans="1:8" x14ac:dyDescent="0.25">
      <c r="A26" s="10"/>
      <c r="B26" s="10"/>
      <c r="C26" s="10"/>
      <c r="D26" s="10"/>
      <c r="E26" s="10"/>
      <c r="F26" s="10"/>
      <c r="G26" s="4"/>
      <c r="H26" s="4"/>
    </row>
    <row r="27" spans="1:8" x14ac:dyDescent="0.25">
      <c r="A27" s="19" t="s">
        <v>26</v>
      </c>
      <c r="B27" s="8">
        <f>SUM(B19:B25)</f>
        <v>700.5</v>
      </c>
      <c r="C27" s="8">
        <f t="shared" ref="C27:H27" si="2">SUM(C19:C25)</f>
        <v>822.39999999999986</v>
      </c>
      <c r="D27" s="8">
        <f t="shared" si="2"/>
        <v>949.09999999999991</v>
      </c>
      <c r="E27" s="8">
        <f t="shared" si="2"/>
        <v>1064.3999999999999</v>
      </c>
      <c r="F27" s="8">
        <f t="shared" si="2"/>
        <v>1176.5999999999999</v>
      </c>
      <c r="G27" s="8">
        <f t="shared" si="2"/>
        <v>1283.1000000000001</v>
      </c>
      <c r="H27" s="8">
        <f t="shared" si="2"/>
        <v>1391.1</v>
      </c>
    </row>
    <row r="28" spans="1:8" x14ac:dyDescent="0.25">
      <c r="A28" s="10"/>
      <c r="B28" s="10"/>
      <c r="C28" s="10"/>
      <c r="D28" s="10"/>
      <c r="E28" s="10"/>
      <c r="F28" s="10"/>
      <c r="G28" s="4"/>
      <c r="H28" s="4"/>
    </row>
    <row r="29" spans="1:8" x14ac:dyDescent="0.25">
      <c r="A29" s="14" t="s">
        <v>27</v>
      </c>
      <c r="B29" s="8">
        <f>B5+B6+B13+B14+B15+B19+B20+B21+B25</f>
        <v>1527.6359999999997</v>
      </c>
      <c r="C29" s="8">
        <f t="shared" ref="C29:H29" si="3">C5+C6+C13+C14+C15+C19+C20+C21+C25</f>
        <v>1674.1000000000001</v>
      </c>
      <c r="D29" s="8">
        <f t="shared" si="3"/>
        <v>1816.7999999999997</v>
      </c>
      <c r="E29" s="8">
        <f t="shared" si="3"/>
        <v>1961.6</v>
      </c>
      <c r="F29" s="8">
        <f t="shared" si="3"/>
        <v>2106.1999999999998</v>
      </c>
      <c r="G29" s="8">
        <f t="shared" si="3"/>
        <v>2249.8999999999996</v>
      </c>
      <c r="H29" s="8">
        <f t="shared" si="3"/>
        <v>2398.6999999999998</v>
      </c>
    </row>
    <row r="30" spans="1:8" x14ac:dyDescent="0.25">
      <c r="A30" s="14"/>
      <c r="B30" s="8"/>
      <c r="C30" s="8"/>
      <c r="D30" s="8"/>
      <c r="E30" s="8"/>
      <c r="F30" s="8"/>
      <c r="G30" s="8"/>
      <c r="H30" s="8"/>
    </row>
    <row r="31" spans="1:8" x14ac:dyDescent="0.25">
      <c r="A31" s="14" t="s">
        <v>28</v>
      </c>
      <c r="B31" s="8">
        <f>B10+B12+B23+B24+B22</f>
        <v>1789.1000000000001</v>
      </c>
      <c r="C31" s="8">
        <f t="shared" ref="C31:H31" si="4">C10+C12+C23+C24+C22</f>
        <v>1921.9</v>
      </c>
      <c r="D31" s="8">
        <f t="shared" si="4"/>
        <v>2071.9</v>
      </c>
      <c r="E31" s="8">
        <f t="shared" si="4"/>
        <v>2209.6000000000004</v>
      </c>
      <c r="F31" s="8">
        <f t="shared" si="4"/>
        <v>2325</v>
      </c>
      <c r="G31" s="8">
        <f t="shared" si="4"/>
        <v>2440.4</v>
      </c>
      <c r="H31" s="8">
        <f t="shared" si="4"/>
        <v>2544.4</v>
      </c>
    </row>
    <row r="32" spans="1:8" x14ac:dyDescent="0.25">
      <c r="A32" s="20"/>
      <c r="B32" s="8"/>
      <c r="C32" s="8"/>
      <c r="D32" s="8"/>
      <c r="E32" s="8"/>
      <c r="F32" s="8"/>
      <c r="G32" s="8"/>
      <c r="H32" s="8"/>
    </row>
    <row r="33" spans="1:8" x14ac:dyDescent="0.25">
      <c r="A33" s="1" t="s">
        <v>29</v>
      </c>
      <c r="B33" s="8">
        <f>B17+B8+B27</f>
        <v>3923.636</v>
      </c>
      <c r="C33" s="8">
        <f t="shared" ref="C33:H33" si="5">C17+C8+C27</f>
        <v>4205.2999999999993</v>
      </c>
      <c r="D33" s="8">
        <f t="shared" si="5"/>
        <v>4501</v>
      </c>
      <c r="E33" s="8">
        <f t="shared" si="5"/>
        <v>4783.2999999999993</v>
      </c>
      <c r="F33" s="8">
        <f t="shared" si="5"/>
        <v>5037.5</v>
      </c>
      <c r="G33" s="8">
        <f t="shared" si="5"/>
        <v>5296.45</v>
      </c>
      <c r="H33" s="8">
        <f t="shared" si="5"/>
        <v>5549.0999999999985</v>
      </c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 t="s">
        <v>30</v>
      </c>
      <c r="B35" s="4"/>
      <c r="C35" s="4"/>
      <c r="D35" s="4"/>
      <c r="E35" s="4"/>
      <c r="F35" s="4"/>
      <c r="G35" s="4"/>
      <c r="H35" s="4"/>
    </row>
    <row r="36" spans="1:8" x14ac:dyDescent="0.25">
      <c r="A36" s="5" t="s">
        <v>35</v>
      </c>
      <c r="B36" s="4"/>
      <c r="C36" s="4"/>
      <c r="D36" s="4"/>
      <c r="E36" s="4"/>
      <c r="F36" s="4"/>
      <c r="G36" s="4"/>
      <c r="H36" s="4"/>
    </row>
    <row r="37" spans="1:8" x14ac:dyDescent="0.25">
      <c r="A37" s="5" t="s">
        <v>36</v>
      </c>
      <c r="B37" s="4"/>
      <c r="C37" s="4"/>
      <c r="D37" s="4"/>
      <c r="E37" s="4"/>
      <c r="F37" s="4"/>
      <c r="G37" s="4"/>
      <c r="H37" s="4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L5" sqref="L5"/>
    </sheetView>
  </sheetViews>
  <sheetFormatPr defaultRowHeight="15" x14ac:dyDescent="0.25"/>
  <cols>
    <col min="1" max="1" width="27.28515625" customWidth="1"/>
  </cols>
  <sheetData>
    <row r="1" spans="1:8" x14ac:dyDescent="0.25">
      <c r="D1" s="21" t="s">
        <v>41</v>
      </c>
      <c r="E1" s="21"/>
    </row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25">
      <c r="A3" s="3"/>
      <c r="B3" s="4"/>
      <c r="C3" s="4"/>
      <c r="D3" s="4"/>
      <c r="E3" s="4"/>
      <c r="F3" s="4"/>
      <c r="G3" s="4"/>
      <c r="H3" s="4"/>
    </row>
    <row r="4" spans="1:8" x14ac:dyDescent="0.25">
      <c r="A4" s="5" t="s">
        <v>8</v>
      </c>
      <c r="B4" s="4">
        <v>249.6</v>
      </c>
      <c r="C4" s="4">
        <v>252.3</v>
      </c>
      <c r="D4" s="4">
        <v>254.7</v>
      </c>
      <c r="E4" s="4">
        <v>254.6</v>
      </c>
      <c r="F4" s="4">
        <v>252.1</v>
      </c>
      <c r="G4" s="4">
        <v>252</v>
      </c>
      <c r="H4" s="4">
        <v>251.9</v>
      </c>
    </row>
    <row r="5" spans="1:8" x14ac:dyDescent="0.25">
      <c r="A5" s="5" t="s">
        <v>9</v>
      </c>
      <c r="B5" s="4">
        <v>78.5</v>
      </c>
      <c r="C5" s="4">
        <v>85.7</v>
      </c>
      <c r="D5" s="4">
        <v>89.7</v>
      </c>
      <c r="E5" s="4">
        <v>93.6</v>
      </c>
      <c r="F5" s="4">
        <v>96.3</v>
      </c>
      <c r="G5" s="4">
        <v>98.9</v>
      </c>
      <c r="H5" s="4">
        <v>101.4</v>
      </c>
    </row>
    <row r="6" spans="1:8" x14ac:dyDescent="0.25">
      <c r="A6" s="5" t="s">
        <v>10</v>
      </c>
      <c r="B6" s="4">
        <v>53.3</v>
      </c>
      <c r="C6" s="4">
        <v>56.6</v>
      </c>
      <c r="D6" s="4">
        <v>58.8</v>
      </c>
      <c r="E6" s="4">
        <v>61.4</v>
      </c>
      <c r="F6" s="4">
        <v>64.400000000000006</v>
      </c>
      <c r="G6" s="4">
        <v>67.400000000000006</v>
      </c>
      <c r="H6" s="4">
        <v>69.7</v>
      </c>
    </row>
    <row r="7" spans="1:8" x14ac:dyDescent="0.25">
      <c r="A7" s="3"/>
      <c r="B7" s="4"/>
      <c r="C7" s="4"/>
      <c r="D7" s="4"/>
      <c r="E7" s="4"/>
      <c r="F7" s="4"/>
      <c r="G7" s="4"/>
      <c r="H7" s="4"/>
    </row>
    <row r="8" spans="1:8" x14ac:dyDescent="0.25">
      <c r="A8" s="7" t="s">
        <v>11</v>
      </c>
      <c r="B8" s="8">
        <f>SUM(B4:B6)</f>
        <v>381.40000000000003</v>
      </c>
      <c r="C8" s="8">
        <f t="shared" ref="C8:H8" si="0">SUM(C4:C6)</f>
        <v>394.6</v>
      </c>
      <c r="D8" s="8">
        <f t="shared" si="0"/>
        <v>403.2</v>
      </c>
      <c r="E8" s="8">
        <f t="shared" si="0"/>
        <v>409.59999999999997</v>
      </c>
      <c r="F8" s="8">
        <f t="shared" si="0"/>
        <v>412.79999999999995</v>
      </c>
      <c r="G8" s="8">
        <f t="shared" si="0"/>
        <v>418.29999999999995</v>
      </c>
      <c r="H8" s="8">
        <f t="shared" si="0"/>
        <v>423</v>
      </c>
    </row>
    <row r="9" spans="1:8" x14ac:dyDescent="0.25">
      <c r="A9" s="3"/>
      <c r="B9" s="4"/>
      <c r="C9" s="4"/>
      <c r="D9" s="4"/>
      <c r="E9" s="4"/>
      <c r="F9" s="4"/>
      <c r="G9" s="4"/>
      <c r="H9" s="4"/>
    </row>
    <row r="10" spans="1:8" x14ac:dyDescent="0.25">
      <c r="A10" s="5" t="s">
        <v>12</v>
      </c>
      <c r="B10" s="4">
        <v>282</v>
      </c>
      <c r="C10" s="4">
        <v>300</v>
      </c>
      <c r="D10" s="4">
        <v>326</v>
      </c>
      <c r="E10" s="4">
        <v>351</v>
      </c>
      <c r="F10" s="4">
        <v>368.5</v>
      </c>
      <c r="G10" s="4">
        <v>385</v>
      </c>
      <c r="H10" s="4">
        <v>400</v>
      </c>
    </row>
    <row r="11" spans="1:8" x14ac:dyDescent="0.25">
      <c r="A11" s="5" t="s">
        <v>13</v>
      </c>
      <c r="B11" s="4">
        <v>15.7</v>
      </c>
      <c r="C11" s="4">
        <v>16.100000000000001</v>
      </c>
      <c r="D11" s="4">
        <v>18</v>
      </c>
      <c r="E11" s="4">
        <v>19.3</v>
      </c>
      <c r="F11" s="4">
        <v>20.5</v>
      </c>
      <c r="G11" s="4">
        <v>20.5</v>
      </c>
      <c r="H11" s="4">
        <v>20.6</v>
      </c>
    </row>
    <row r="12" spans="1:8" x14ac:dyDescent="0.25">
      <c r="A12" s="5" t="s">
        <v>14</v>
      </c>
      <c r="B12" s="4">
        <v>258</v>
      </c>
      <c r="C12" s="4">
        <v>277.10000000000002</v>
      </c>
      <c r="D12" s="4">
        <v>294.60000000000002</v>
      </c>
      <c r="E12" s="4">
        <v>310.89999999999998</v>
      </c>
      <c r="F12" s="4">
        <v>326.39999999999998</v>
      </c>
      <c r="G12" s="4">
        <v>342.8</v>
      </c>
      <c r="H12" s="4">
        <v>359.4</v>
      </c>
    </row>
    <row r="13" spans="1:8" x14ac:dyDescent="0.25">
      <c r="A13" s="5" t="s">
        <v>34</v>
      </c>
      <c r="B13" s="4">
        <v>292.3</v>
      </c>
      <c r="C13" s="4">
        <v>316.60000000000002</v>
      </c>
      <c r="D13" s="4">
        <v>340.8</v>
      </c>
      <c r="E13" s="4">
        <v>362.7</v>
      </c>
      <c r="F13" s="4">
        <v>386</v>
      </c>
      <c r="G13" s="4">
        <v>410.8</v>
      </c>
      <c r="H13" s="4">
        <v>437.2</v>
      </c>
    </row>
    <row r="14" spans="1:8" x14ac:dyDescent="0.25">
      <c r="A14" s="5" t="s">
        <v>37</v>
      </c>
      <c r="B14" s="4">
        <v>7.4</v>
      </c>
      <c r="C14" s="4">
        <v>7.5</v>
      </c>
      <c r="D14" s="4">
        <v>7.7</v>
      </c>
      <c r="E14" s="4">
        <v>7.9</v>
      </c>
      <c r="F14" s="4">
        <v>8.1</v>
      </c>
      <c r="G14" s="4">
        <v>8.1</v>
      </c>
      <c r="H14" s="4">
        <v>8.1</v>
      </c>
    </row>
    <row r="15" spans="1:8" x14ac:dyDescent="0.25">
      <c r="A15" s="5" t="s">
        <v>17</v>
      </c>
      <c r="B15" s="4">
        <v>4.2</v>
      </c>
      <c r="C15" s="4">
        <v>4.4000000000000004</v>
      </c>
      <c r="D15" s="4">
        <v>4.5</v>
      </c>
      <c r="E15" s="4">
        <v>4.5999999999999996</v>
      </c>
      <c r="F15" s="4">
        <v>4.5999999999999996</v>
      </c>
      <c r="G15" s="4">
        <v>4.5999999999999996</v>
      </c>
      <c r="H15" s="4">
        <v>4.7</v>
      </c>
    </row>
    <row r="16" spans="1:8" x14ac:dyDescent="0.25">
      <c r="A16" s="3"/>
      <c r="B16" s="4"/>
      <c r="C16" s="4"/>
      <c r="D16" s="4"/>
      <c r="E16" s="4"/>
      <c r="F16" s="4"/>
      <c r="G16" s="4"/>
      <c r="H16" s="4"/>
    </row>
    <row r="17" spans="1:8" x14ac:dyDescent="0.25">
      <c r="A17" s="7" t="s">
        <v>18</v>
      </c>
      <c r="B17" s="8">
        <f>SUM(B10,B12,B13,B14,B15)</f>
        <v>843.9</v>
      </c>
      <c r="C17" s="8">
        <f t="shared" ref="C17:H17" si="1">SUM(C10,C12,C13,C14,C15)</f>
        <v>905.6</v>
      </c>
      <c r="D17" s="8">
        <f t="shared" si="1"/>
        <v>973.60000000000014</v>
      </c>
      <c r="E17" s="8">
        <f t="shared" si="1"/>
        <v>1037.0999999999999</v>
      </c>
      <c r="F17" s="8">
        <f t="shared" si="1"/>
        <v>1093.5999999999999</v>
      </c>
      <c r="G17" s="8">
        <f t="shared" si="1"/>
        <v>1151.2999999999997</v>
      </c>
      <c r="H17" s="8">
        <f t="shared" si="1"/>
        <v>1209.3999999999999</v>
      </c>
    </row>
    <row r="18" spans="1:8" x14ac:dyDescent="0.25">
      <c r="A18" s="3"/>
      <c r="B18" s="4"/>
      <c r="C18" s="4"/>
      <c r="D18" s="4"/>
      <c r="E18" s="4"/>
      <c r="F18" s="4"/>
      <c r="G18" s="4"/>
      <c r="H18" s="4"/>
    </row>
    <row r="19" spans="1:8" x14ac:dyDescent="0.25">
      <c r="A19" s="5" t="s">
        <v>19</v>
      </c>
      <c r="B19" s="4">
        <v>30.7</v>
      </c>
      <c r="C19" s="4">
        <v>37.4</v>
      </c>
      <c r="D19" s="4">
        <v>44.8</v>
      </c>
      <c r="E19" s="4">
        <v>54.1</v>
      </c>
      <c r="F19" s="4">
        <v>65.3</v>
      </c>
      <c r="G19" s="4">
        <v>77.5</v>
      </c>
      <c r="H19" s="4">
        <v>89.2</v>
      </c>
    </row>
    <row r="20" spans="1:8" x14ac:dyDescent="0.25">
      <c r="A20" s="5" t="s">
        <v>20</v>
      </c>
      <c r="B20" s="4">
        <v>69.7</v>
      </c>
      <c r="C20" s="4">
        <v>78.3</v>
      </c>
      <c r="D20" s="4">
        <v>89.6</v>
      </c>
      <c r="E20" s="4">
        <v>103.3</v>
      </c>
      <c r="F20" s="4">
        <v>114.9</v>
      </c>
      <c r="G20" s="4">
        <v>125.4</v>
      </c>
      <c r="H20" s="4">
        <v>135.69999999999999</v>
      </c>
    </row>
    <row r="21" spans="1:8" x14ac:dyDescent="0.25">
      <c r="A21" s="5" t="s">
        <v>21</v>
      </c>
      <c r="B21" s="4">
        <v>11.7</v>
      </c>
      <c r="C21" s="4">
        <v>13.8</v>
      </c>
      <c r="D21" s="4">
        <v>15.2</v>
      </c>
      <c r="E21" s="4">
        <v>16</v>
      </c>
      <c r="F21" s="4">
        <v>16.7</v>
      </c>
      <c r="G21" s="4">
        <v>17.399999999999999</v>
      </c>
      <c r="H21" s="4">
        <v>18</v>
      </c>
    </row>
    <row r="22" spans="1:8" x14ac:dyDescent="0.25">
      <c r="A22" s="9" t="s">
        <v>22</v>
      </c>
      <c r="B22" s="4">
        <v>17</v>
      </c>
      <c r="C22" s="4">
        <v>21.1</v>
      </c>
      <c r="D22" s="4">
        <v>25.2</v>
      </c>
      <c r="E22" s="4">
        <v>28.6</v>
      </c>
      <c r="F22" s="4">
        <v>32</v>
      </c>
      <c r="G22" s="4">
        <v>38</v>
      </c>
      <c r="H22" s="4">
        <v>44</v>
      </c>
    </row>
    <row r="23" spans="1:8" x14ac:dyDescent="0.25">
      <c r="A23" s="11" t="s">
        <v>23</v>
      </c>
      <c r="B23" s="4">
        <v>33</v>
      </c>
      <c r="C23" s="4">
        <v>38.700000000000003</v>
      </c>
      <c r="D23" s="4">
        <v>44.5</v>
      </c>
      <c r="E23" s="4">
        <v>50.2</v>
      </c>
      <c r="F23" s="4">
        <v>55.9</v>
      </c>
      <c r="G23" s="4">
        <v>63.2</v>
      </c>
      <c r="H23" s="4">
        <v>70.599999999999994</v>
      </c>
    </row>
    <row r="24" spans="1:8" x14ac:dyDescent="0.25">
      <c r="A24" s="11" t="s">
        <v>24</v>
      </c>
      <c r="B24" s="4">
        <v>52.6</v>
      </c>
      <c r="C24" s="4">
        <v>64.099999999999994</v>
      </c>
      <c r="D24" s="4">
        <v>74.099999999999994</v>
      </c>
      <c r="E24" s="4">
        <v>83.3</v>
      </c>
      <c r="F24" s="4">
        <v>92.5</v>
      </c>
      <c r="G24" s="4">
        <v>98.6</v>
      </c>
      <c r="H24" s="4">
        <v>104.7</v>
      </c>
    </row>
    <row r="25" spans="1:8" x14ac:dyDescent="0.25">
      <c r="A25" s="9" t="s">
        <v>38</v>
      </c>
      <c r="B25" s="4">
        <v>19.399999999999999</v>
      </c>
      <c r="C25" s="4">
        <v>22.9</v>
      </c>
      <c r="D25" s="4">
        <v>26.9</v>
      </c>
      <c r="E25" s="4">
        <v>29.1</v>
      </c>
      <c r="F25" s="4">
        <v>31.4</v>
      </c>
      <c r="G25" s="4">
        <v>33.799999999999997</v>
      </c>
      <c r="H25" s="4">
        <v>35.700000000000003</v>
      </c>
    </row>
    <row r="26" spans="1:8" x14ac:dyDescent="0.25">
      <c r="A26" s="17" t="s">
        <v>39</v>
      </c>
      <c r="B26" s="4"/>
      <c r="C26" s="4"/>
      <c r="D26" s="4"/>
      <c r="E26" s="4"/>
      <c r="F26" s="4"/>
      <c r="G26" s="4"/>
      <c r="H26" s="4"/>
    </row>
    <row r="27" spans="1:8" x14ac:dyDescent="0.25">
      <c r="A27" s="7" t="s">
        <v>26</v>
      </c>
      <c r="B27" s="8">
        <f>SUM(B19:B25)</f>
        <v>234.10000000000002</v>
      </c>
      <c r="C27" s="8">
        <f t="shared" ref="C27:H27" si="2">SUM(C19:C25)</f>
        <v>276.3</v>
      </c>
      <c r="D27" s="8">
        <f t="shared" si="2"/>
        <v>320.29999999999995</v>
      </c>
      <c r="E27" s="8">
        <f t="shared" si="2"/>
        <v>364.6</v>
      </c>
      <c r="F27" s="8">
        <f t="shared" si="2"/>
        <v>408.69999999999993</v>
      </c>
      <c r="G27" s="8">
        <f t="shared" si="2"/>
        <v>453.90000000000003</v>
      </c>
      <c r="H27" s="8">
        <f t="shared" si="2"/>
        <v>497.9</v>
      </c>
    </row>
    <row r="28" spans="1:8" x14ac:dyDescent="0.25">
      <c r="A28" s="12"/>
      <c r="B28" s="4"/>
      <c r="C28" s="4"/>
      <c r="D28" s="4"/>
      <c r="E28" s="4"/>
      <c r="F28" s="4"/>
      <c r="G28" s="4"/>
      <c r="H28" s="4"/>
    </row>
    <row r="29" spans="1:8" x14ac:dyDescent="0.25">
      <c r="A29" s="14" t="s">
        <v>27</v>
      </c>
      <c r="B29" s="8">
        <f>SUM(B5,B6,B13,B14,B15,B19,B20,B21,B25)</f>
        <v>567.20000000000005</v>
      </c>
      <c r="C29" s="8">
        <f t="shared" ref="C29:H29" si="3">SUM(C5,C6,C13,C14,C15,C19,C20,C21,C25)</f>
        <v>623.19999999999993</v>
      </c>
      <c r="D29" s="8">
        <f t="shared" si="3"/>
        <v>678</v>
      </c>
      <c r="E29" s="8">
        <f t="shared" si="3"/>
        <v>732.7</v>
      </c>
      <c r="F29" s="8">
        <f t="shared" si="3"/>
        <v>787.7</v>
      </c>
      <c r="G29" s="8">
        <f t="shared" si="3"/>
        <v>843.9</v>
      </c>
      <c r="H29" s="8">
        <f t="shared" si="3"/>
        <v>899.7</v>
      </c>
    </row>
    <row r="30" spans="1:8" x14ac:dyDescent="0.25">
      <c r="A30" s="14"/>
      <c r="B30" s="8"/>
      <c r="C30" s="8"/>
      <c r="D30" s="8"/>
      <c r="E30" s="8"/>
      <c r="F30" s="8"/>
      <c r="G30" s="8"/>
      <c r="H30" s="8"/>
    </row>
    <row r="31" spans="1:8" x14ac:dyDescent="0.25">
      <c r="A31" s="14" t="s">
        <v>28</v>
      </c>
      <c r="B31" s="8">
        <f>SUM(B10,B12,B22,B23,B24)</f>
        <v>642.6</v>
      </c>
      <c r="C31" s="8">
        <f t="shared" ref="C31:H31" si="4">SUM(C10,C12,C22,C23,C24)</f>
        <v>701.00000000000011</v>
      </c>
      <c r="D31" s="8">
        <f t="shared" si="4"/>
        <v>764.40000000000009</v>
      </c>
      <c r="E31" s="8">
        <f t="shared" si="4"/>
        <v>824</v>
      </c>
      <c r="F31" s="8">
        <f t="shared" si="4"/>
        <v>875.3</v>
      </c>
      <c r="G31" s="8">
        <f t="shared" si="4"/>
        <v>927.6</v>
      </c>
      <c r="H31" s="8">
        <f t="shared" si="4"/>
        <v>978.7</v>
      </c>
    </row>
    <row r="32" spans="1:8" x14ac:dyDescent="0.25">
      <c r="A32" s="15"/>
      <c r="B32" s="8"/>
      <c r="C32" s="8"/>
      <c r="D32" s="8"/>
      <c r="E32" s="8"/>
      <c r="F32" s="8"/>
      <c r="G32" s="8"/>
      <c r="H32" s="8"/>
    </row>
    <row r="33" spans="1:8" x14ac:dyDescent="0.25">
      <c r="A33" s="1" t="s">
        <v>29</v>
      </c>
      <c r="B33" s="8">
        <f>SUM(B8,B17,B27)</f>
        <v>1459.4</v>
      </c>
      <c r="C33" s="8">
        <f t="shared" ref="C33:H33" si="5">SUM(C8,C17,C27)</f>
        <v>1576.5</v>
      </c>
      <c r="D33" s="8">
        <f t="shared" si="5"/>
        <v>1697.1000000000001</v>
      </c>
      <c r="E33" s="8">
        <f t="shared" si="5"/>
        <v>1811.2999999999997</v>
      </c>
      <c r="F33" s="8">
        <f t="shared" si="5"/>
        <v>1915.1</v>
      </c>
      <c r="G33" s="8">
        <f t="shared" si="5"/>
        <v>2023.4999999999998</v>
      </c>
      <c r="H33" s="8">
        <f t="shared" si="5"/>
        <v>2130.2999999999997</v>
      </c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5" t="s">
        <v>30</v>
      </c>
      <c r="B35" s="4"/>
      <c r="C35" s="4"/>
      <c r="D35" s="4"/>
      <c r="E35" s="4"/>
      <c r="F35" s="4"/>
      <c r="G35" s="4"/>
      <c r="H35" s="4"/>
    </row>
    <row r="36" spans="1:8" x14ac:dyDescent="0.25">
      <c r="A36" s="5" t="s">
        <v>40</v>
      </c>
      <c r="B36" s="4"/>
      <c r="C36" s="4"/>
      <c r="D36" s="4"/>
      <c r="E36" s="4"/>
      <c r="F36" s="4"/>
      <c r="G36" s="4"/>
      <c r="H36" s="4"/>
    </row>
  </sheetData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2016-09-08T18:52:54Z</dcterms:created>
  <dcterms:modified xsi:type="dcterms:W3CDTF">2016-09-09T17:05:14Z</dcterms:modified>
</cp:coreProperties>
</file>