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\Excel Files\"/>
    </mc:Choice>
  </mc:AlternateContent>
  <xr:revisionPtr revIDLastSave="0" documentId="10_ncr:100000_{7B6C3D7C-E522-4962-9EA2-D143E013BD18}" xr6:coauthVersionLast="31" xr6:coauthVersionMax="31" xr10:uidLastSave="{00000000-0000-0000-0000-000000000000}"/>
  <bookViews>
    <workbookView xWindow="480" yWindow="60" windowWidth="18195" windowHeight="1156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Sheet1!$A$1:$I$41</definedName>
  </definedNames>
  <calcPr calcId="179017"/>
</workbook>
</file>

<file path=xl/calcChain.xml><?xml version="1.0" encoding="utf-8"?>
<calcChain xmlns="http://schemas.openxmlformats.org/spreadsheetml/2006/main">
  <c r="L10" i="1" l="1"/>
  <c r="L11" i="1"/>
  <c r="L12" i="1"/>
  <c r="L13" i="1"/>
  <c r="L14" i="1"/>
  <c r="L15" i="1"/>
  <c r="L16" i="1"/>
  <c r="L17" i="1"/>
  <c r="L18" i="1"/>
  <c r="L19" i="1"/>
  <c r="K10" i="1"/>
  <c r="K11" i="1"/>
  <c r="K12" i="1"/>
  <c r="K13" i="1"/>
  <c r="K14" i="1"/>
  <c r="K15" i="1"/>
  <c r="K16" i="1"/>
  <c r="K17" i="1"/>
  <c r="K18" i="1"/>
  <c r="K19" i="1"/>
  <c r="J34" i="1"/>
  <c r="K32" i="1"/>
  <c r="L32" i="1"/>
  <c r="L4" i="1" l="1"/>
  <c r="L5" i="1"/>
  <c r="L7" i="1"/>
  <c r="L9" i="1"/>
  <c r="L20" i="1"/>
  <c r="L21" i="1"/>
  <c r="L22" i="1"/>
  <c r="L24" i="1"/>
  <c r="L26" i="1"/>
  <c r="L27" i="1"/>
  <c r="L28" i="1"/>
  <c r="L29" i="1"/>
  <c r="L30" i="1"/>
  <c r="L31" i="1"/>
  <c r="L36" i="1"/>
  <c r="L3" i="1"/>
  <c r="K4" i="1"/>
  <c r="K5" i="1"/>
  <c r="K7" i="1"/>
  <c r="K9" i="1"/>
  <c r="K20" i="1"/>
  <c r="K21" i="1"/>
  <c r="K22" i="1"/>
  <c r="K24" i="1"/>
  <c r="K26" i="1"/>
  <c r="K27" i="1"/>
  <c r="K28" i="1"/>
  <c r="K29" i="1"/>
  <c r="K30" i="1"/>
  <c r="K31" i="1"/>
  <c r="K34" i="1"/>
  <c r="L34" i="1" s="1"/>
  <c r="K36" i="1"/>
  <c r="K3" i="1"/>
  <c r="J36" i="1" l="1"/>
  <c r="J24" i="1"/>
  <c r="J7" i="1"/>
  <c r="B36" i="1" l="1"/>
  <c r="C36" i="1" l="1"/>
  <c r="D36" i="1"/>
  <c r="E36" i="1"/>
  <c r="F36" i="1"/>
  <c r="G36" i="1"/>
  <c r="H36" i="1"/>
  <c r="I36" i="1"/>
  <c r="C34" i="1" l="1"/>
  <c r="D34" i="1"/>
  <c r="E34" i="1"/>
  <c r="F34" i="1"/>
  <c r="G34" i="1"/>
  <c r="H34" i="1"/>
  <c r="I34" i="1"/>
  <c r="B34" i="1"/>
  <c r="C24" i="1"/>
  <c r="D24" i="1"/>
  <c r="E24" i="1"/>
  <c r="F24" i="1"/>
  <c r="G24" i="1"/>
  <c r="H24" i="1"/>
  <c r="I24" i="1"/>
  <c r="B24" i="1"/>
  <c r="H7" i="1" l="1"/>
  <c r="I7" i="1"/>
  <c r="G7" i="1" l="1"/>
  <c r="F7" i="1"/>
  <c r="E7" i="1"/>
  <c r="D7" i="1"/>
  <c r="C7" i="1"/>
  <c r="B7" i="1"/>
</calcChain>
</file>

<file path=xl/sharedStrings.xml><?xml version="1.0" encoding="utf-8"?>
<sst xmlns="http://schemas.openxmlformats.org/spreadsheetml/2006/main" count="37" uniqueCount="37">
  <si>
    <t>Geographic Area</t>
  </si>
  <si>
    <r>
      <t>April 1, 2010</t>
    </r>
    <r>
      <rPr>
        <b/>
        <vertAlign val="superscript"/>
        <sz val="10"/>
        <rFont val="Arial"/>
        <family val="2"/>
      </rPr>
      <t>2</t>
    </r>
  </si>
  <si>
    <t>Population Estimates (as of July 1)</t>
  </si>
  <si>
    <t>District of Columbia</t>
  </si>
  <si>
    <t>Arlington County</t>
  </si>
  <si>
    <t>Alexandria city</t>
  </si>
  <si>
    <t>Central Jurisdictions</t>
  </si>
  <si>
    <t>Montgomery County</t>
  </si>
  <si>
    <t>Prince George's County</t>
  </si>
  <si>
    <t>Fairfax County</t>
  </si>
  <si>
    <t>Fairfax city</t>
  </si>
  <si>
    <t>Falls Church city</t>
  </si>
  <si>
    <t>Inner Jurisdictions</t>
  </si>
  <si>
    <t>Loudoun County</t>
  </si>
  <si>
    <t>Prince William County</t>
  </si>
  <si>
    <t>Manassas city</t>
  </si>
  <si>
    <t>Manassas Park city</t>
  </si>
  <si>
    <t>Charles County</t>
  </si>
  <si>
    <t>Frederick County</t>
  </si>
  <si>
    <t>Outer Jurisdictions</t>
  </si>
  <si>
    <t>Suggested Citation:</t>
  </si>
  <si>
    <t>Source: U.S. Census Bureau, Population Division</t>
  </si>
  <si>
    <t xml:space="preserve">     Gaithersburg city</t>
  </si>
  <si>
    <t xml:space="preserve">     Rockville city</t>
  </si>
  <si>
    <t xml:space="preserve">     Takoma Park city</t>
  </si>
  <si>
    <t xml:space="preserve">     Bowie city</t>
  </si>
  <si>
    <t xml:space="preserve">     College Park city</t>
  </si>
  <si>
    <t xml:space="preserve">     Greenbelt city</t>
  </si>
  <si>
    <t xml:space="preserve">     Hyattsville city</t>
  </si>
  <si>
    <t xml:space="preserve">     Laurel city</t>
  </si>
  <si>
    <t xml:space="preserve">     Bladensburg town</t>
  </si>
  <si>
    <t xml:space="preserve">     Frederick city</t>
  </si>
  <si>
    <t>COG Region</t>
  </si>
  <si>
    <t>Annual Estimates of the Resident Population: April 1, 2010 to July 1, 2017</t>
  </si>
  <si>
    <t>Release Dates: For the United States, regions, divisions, states, and Puerto Rico Commonwealth, December 2017. For counties, municipios, metropolitan statistical areas, micropolitan statistical areas, metropolitan divisions, and combined statistical areas, March 2018.</t>
  </si>
  <si>
    <t>Absolute Change 2010 - 2017</t>
  </si>
  <si>
    <t>Percentage Change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</si>
</sst>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\ d\,\ yyyy"/>
    <numFmt numFmtId="165" formatCode="0.0%"/>
  </numFmts>
  <fonts count="17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10"/>
      <name val="Arial"/>
      <family val="2"/>
    </font>
    <font>
      <b/>
      <sz val="9"/>
      <color indexed="8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theme="1"/>
      <name val="Arial"/>
      <family val="2"/>
    </font>
    <font>
      <sz val="9.35"/>
      <color theme="1"/>
      <name val="Arial"/>
      <family val="2"/>
    </font>
    <font>
      <sz val="10"/>
      <name val="Franklin Gothic Book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 style="thin">
        <color indexed="0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0"/>
      </right>
      <top style="thin">
        <color indexed="64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79">
    <xf numFmtId="0" fontId="0" fillId="0" borderId="0" xfId="0"/>
    <xf numFmtId="0" fontId="7" fillId="0" borderId="0" xfId="0" applyFont="1"/>
    <xf numFmtId="0" fontId="5" fillId="0" borderId="3" xfId="2" applyFont="1" applyFill="1" applyBorder="1" applyAlignment="1">
      <alignment horizontal="center" vertical="top" wrapText="1"/>
    </xf>
    <xf numFmtId="3" fontId="9" fillId="0" borderId="4" xfId="1" applyNumberFormat="1" applyFont="1" applyBorder="1" applyAlignment="1" applyProtection="1">
      <alignment horizontal="right"/>
      <protection locked="0"/>
    </xf>
    <xf numFmtId="3" fontId="10" fillId="0" borderId="5" xfId="2" applyNumberFormat="1" applyFont="1" applyFill="1" applyBorder="1" applyAlignment="1">
      <alignment horizontal="right" vertical="top"/>
    </xf>
    <xf numFmtId="3" fontId="10" fillId="0" borderId="6" xfId="2" applyNumberFormat="1" applyFont="1" applyFill="1" applyBorder="1" applyAlignment="1">
      <alignment horizontal="right" vertical="top"/>
    </xf>
    <xf numFmtId="3" fontId="10" fillId="0" borderId="0" xfId="2" applyNumberFormat="1" applyFont="1" applyFill="1" applyBorder="1" applyAlignment="1">
      <alignment horizontal="right" vertical="top"/>
    </xf>
    <xf numFmtId="3" fontId="11" fillId="0" borderId="7" xfId="0" applyNumberFormat="1" applyFont="1" applyBorder="1" applyAlignment="1" applyProtection="1">
      <alignment horizontal="right"/>
      <protection locked="0"/>
    </xf>
    <xf numFmtId="3" fontId="10" fillId="0" borderId="8" xfId="2" applyNumberFormat="1" applyFont="1" applyFill="1" applyBorder="1" applyAlignment="1">
      <alignment horizontal="right" vertical="top"/>
    </xf>
    <xf numFmtId="3" fontId="10" fillId="0" borderId="9" xfId="2" applyNumberFormat="1" applyFont="1" applyFill="1" applyBorder="1" applyAlignment="1">
      <alignment horizontal="right" vertical="top"/>
    </xf>
    <xf numFmtId="3" fontId="6" fillId="0" borderId="7" xfId="0" applyNumberFormat="1" applyFont="1" applyBorder="1" applyAlignment="1" applyProtection="1">
      <alignment horizontal="right"/>
      <protection locked="0"/>
    </xf>
    <xf numFmtId="3" fontId="5" fillId="0" borderId="8" xfId="2" applyNumberFormat="1" applyFont="1" applyFill="1" applyBorder="1" applyAlignment="1">
      <alignment horizontal="right" vertical="top"/>
    </xf>
    <xf numFmtId="3" fontId="5" fillId="0" borderId="10" xfId="2" applyNumberFormat="1" applyFont="1" applyFill="1" applyBorder="1" applyAlignment="1">
      <alignment horizontal="right" vertical="top"/>
    </xf>
    <xf numFmtId="3" fontId="10" fillId="0" borderId="10" xfId="2" applyNumberFormat="1" applyFont="1" applyFill="1" applyBorder="1" applyAlignment="1">
      <alignment horizontal="right" vertical="top"/>
    </xf>
    <xf numFmtId="3" fontId="8" fillId="0" borderId="7" xfId="1" applyNumberFormat="1" applyFont="1" applyBorder="1" applyAlignment="1" applyProtection="1">
      <alignment horizontal="right"/>
      <protection locked="0"/>
    </xf>
    <xf numFmtId="3" fontId="10" fillId="0" borderId="11" xfId="2" applyNumberFormat="1" applyFont="1" applyFill="1" applyBorder="1" applyAlignment="1">
      <alignment horizontal="right" vertical="top"/>
    </xf>
    <xf numFmtId="0" fontId="11" fillId="0" borderId="7" xfId="0" applyFont="1" applyBorder="1"/>
    <xf numFmtId="0" fontId="11" fillId="0" borderId="7" xfId="0" applyFont="1" applyFill="1" applyBorder="1" applyAlignment="1">
      <alignment horizontal="right"/>
    </xf>
    <xf numFmtId="0" fontId="11" fillId="0" borderId="8" xfId="0" applyFont="1" applyFill="1" applyBorder="1" applyAlignment="1">
      <alignment horizontal="right"/>
    </xf>
    <xf numFmtId="0" fontId="11" fillId="0" borderId="9" xfId="0" applyFont="1" applyFill="1" applyBorder="1" applyAlignment="1">
      <alignment horizontal="right"/>
    </xf>
    <xf numFmtId="3" fontId="6" fillId="0" borderId="7" xfId="0" applyNumberFormat="1" applyFont="1" applyBorder="1"/>
    <xf numFmtId="0" fontId="6" fillId="0" borderId="7" xfId="0" applyFont="1" applyBorder="1"/>
    <xf numFmtId="0" fontId="11" fillId="0" borderId="7" xfId="0" applyFont="1" applyFill="1" applyBorder="1"/>
    <xf numFmtId="0" fontId="11" fillId="0" borderId="8" xfId="0" applyFont="1" applyFill="1" applyBorder="1"/>
    <xf numFmtId="0" fontId="11" fillId="0" borderId="9" xfId="0" applyFont="1" applyFill="1" applyBorder="1"/>
    <xf numFmtId="3" fontId="6" fillId="0" borderId="12" xfId="0" applyNumberFormat="1" applyFont="1" applyBorder="1"/>
    <xf numFmtId="0" fontId="14" fillId="0" borderId="0" xfId="0" applyFont="1"/>
    <xf numFmtId="3" fontId="11" fillId="0" borderId="0" xfId="0" applyNumberFormat="1" applyFont="1"/>
    <xf numFmtId="3" fontId="5" fillId="0" borderId="0" xfId="2" applyNumberFormat="1" applyFont="1" applyFill="1" applyBorder="1" applyAlignment="1">
      <alignment horizontal="right" vertical="top"/>
    </xf>
    <xf numFmtId="3" fontId="11" fillId="0" borderId="6" xfId="0" applyNumberFormat="1" applyFont="1" applyBorder="1"/>
    <xf numFmtId="3" fontId="11" fillId="0" borderId="9" xfId="0" applyNumberFormat="1" applyFont="1" applyBorder="1"/>
    <xf numFmtId="3" fontId="5" fillId="0" borderId="9" xfId="2" applyNumberFormat="1" applyFont="1" applyFill="1" applyBorder="1" applyAlignment="1">
      <alignment horizontal="right" vertical="top"/>
    </xf>
    <xf numFmtId="3" fontId="8" fillId="0" borderId="0" xfId="1" applyNumberFormat="1" applyFont="1" applyBorder="1" applyAlignment="1" applyProtection="1">
      <alignment horizontal="right"/>
      <protection locked="0"/>
    </xf>
    <xf numFmtId="3" fontId="11" fillId="0" borderId="0" xfId="0" applyNumberFormat="1" applyFont="1" applyBorder="1"/>
    <xf numFmtId="3" fontId="10" fillId="0" borderId="7" xfId="2" applyNumberFormat="1" applyFont="1" applyFill="1" applyBorder="1" applyAlignment="1">
      <alignment horizontal="right" vertical="top"/>
    </xf>
    <xf numFmtId="3" fontId="11" fillId="0" borderId="7" xfId="0" applyNumberFormat="1" applyFont="1" applyBorder="1"/>
    <xf numFmtId="3" fontId="11" fillId="0" borderId="7" xfId="0" applyNumberFormat="1" applyFont="1" applyFill="1" applyBorder="1"/>
    <xf numFmtId="0" fontId="12" fillId="0" borderId="0" xfId="1" applyFont="1" applyFill="1" applyBorder="1" applyAlignment="1"/>
    <xf numFmtId="0" fontId="13" fillId="0" borderId="0" xfId="1" applyFont="1" applyFill="1" applyBorder="1" applyAlignment="1" applyProtection="1">
      <protection locked="0"/>
    </xf>
    <xf numFmtId="0" fontId="13" fillId="0" borderId="0" xfId="1" applyFont="1" applyFill="1" applyBorder="1" applyAlignment="1"/>
    <xf numFmtId="0" fontId="8" fillId="0" borderId="17" xfId="1" applyFont="1" applyBorder="1" applyAlignment="1" applyProtection="1">
      <protection locked="0"/>
    </xf>
    <xf numFmtId="0" fontId="8" fillId="0" borderId="17" xfId="0" applyFont="1" applyBorder="1" applyProtection="1">
      <protection locked="0"/>
    </xf>
    <xf numFmtId="0" fontId="9" fillId="0" borderId="17" xfId="0" applyFont="1" applyBorder="1" applyProtection="1">
      <protection locked="0"/>
    </xf>
    <xf numFmtId="0" fontId="8" fillId="0" borderId="17" xfId="1" applyFont="1" applyBorder="1" applyProtection="1">
      <protection locked="0"/>
    </xf>
    <xf numFmtId="0" fontId="11" fillId="0" borderId="17" xfId="0" applyFont="1" applyFill="1" applyBorder="1"/>
    <xf numFmtId="0" fontId="8" fillId="0" borderId="17" xfId="0" applyFont="1" applyBorder="1"/>
    <xf numFmtId="0" fontId="6" fillId="0" borderId="17" xfId="0" applyFont="1" applyBorder="1"/>
    <xf numFmtId="0" fontId="6" fillId="0" borderId="18" xfId="0" applyFont="1" applyBorder="1"/>
    <xf numFmtId="3" fontId="0" fillId="0" borderId="0" xfId="0" applyNumberFormat="1"/>
    <xf numFmtId="0" fontId="15" fillId="0" borderId="0" xfId="0" applyFont="1"/>
    <xf numFmtId="3" fontId="7" fillId="0" borderId="0" xfId="0" applyNumberFormat="1" applyFont="1"/>
    <xf numFmtId="0" fontId="16" fillId="0" borderId="0" xfId="0" applyFont="1" applyBorder="1"/>
    <xf numFmtId="0" fontId="16" fillId="0" borderId="0" xfId="0" applyFont="1" applyFill="1" applyBorder="1"/>
    <xf numFmtId="3" fontId="7" fillId="0" borderId="0" xfId="0" applyNumberFormat="1" applyFont="1" applyFill="1" applyAlignment="1"/>
    <xf numFmtId="3" fontId="4" fillId="0" borderId="0" xfId="1" applyNumberFormat="1" applyFont="1" applyFill="1" applyBorder="1" applyAlignment="1"/>
    <xf numFmtId="3" fontId="4" fillId="0" borderId="0" xfId="1" applyNumberFormat="1" applyFont="1" applyFill="1" applyBorder="1" applyAlignment="1" applyProtection="1">
      <protection locked="0"/>
    </xf>
    <xf numFmtId="3" fontId="14" fillId="0" borderId="0" xfId="0" applyNumberFormat="1" applyFont="1"/>
    <xf numFmtId="0" fontId="5" fillId="0" borderId="14" xfId="2" applyFont="1" applyFill="1" applyBorder="1" applyAlignment="1">
      <alignment horizontal="center" vertical="top" wrapText="1"/>
    </xf>
    <xf numFmtId="0" fontId="6" fillId="0" borderId="13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15" xfId="1" applyFont="1" applyBorder="1" applyAlignment="1" applyProtection="1">
      <alignment horizontal="center" vertical="center"/>
      <protection locked="0"/>
    </xf>
    <xf numFmtId="0" fontId="4" fillId="0" borderId="16" xfId="1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horizontal="center" vertical="center" wrapText="1"/>
      <protection locked="0"/>
    </xf>
    <xf numFmtId="164" fontId="2" fillId="0" borderId="2" xfId="1" applyNumberFormat="1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center" wrapText="1"/>
    </xf>
    <xf numFmtId="0" fontId="11" fillId="0" borderId="0" xfId="0" applyFont="1"/>
    <xf numFmtId="0" fontId="6" fillId="0" borderId="0" xfId="0" applyFont="1" applyAlignment="1">
      <alignment wrapText="1"/>
    </xf>
    <xf numFmtId="0" fontId="5" fillId="0" borderId="19" xfId="2" applyFont="1" applyFill="1" applyBorder="1" applyAlignment="1">
      <alignment horizontal="center" vertical="top" wrapText="1"/>
    </xf>
    <xf numFmtId="3" fontId="11" fillId="0" borderId="20" xfId="0" applyNumberFormat="1" applyFont="1" applyBorder="1"/>
    <xf numFmtId="3" fontId="5" fillId="0" borderId="11" xfId="2" applyNumberFormat="1" applyFont="1" applyFill="1" applyBorder="1" applyAlignment="1">
      <alignment horizontal="right" vertical="top"/>
    </xf>
    <xf numFmtId="3" fontId="6" fillId="0" borderId="21" xfId="0" applyNumberFormat="1" applyFont="1" applyBorder="1" applyAlignment="1" applyProtection="1">
      <alignment horizontal="right"/>
      <protection locked="0"/>
    </xf>
    <xf numFmtId="3" fontId="6" fillId="0" borderId="21" xfId="0" applyNumberFormat="1" applyFont="1" applyBorder="1"/>
    <xf numFmtId="3" fontId="6" fillId="0" borderId="22" xfId="0" applyNumberFormat="1" applyFont="1" applyBorder="1"/>
    <xf numFmtId="165" fontId="11" fillId="0" borderId="7" xfId="0" applyNumberFormat="1" applyFont="1" applyBorder="1"/>
    <xf numFmtId="165" fontId="6" fillId="0" borderId="7" xfId="0" applyNumberFormat="1" applyFont="1" applyBorder="1"/>
    <xf numFmtId="165" fontId="6" fillId="0" borderId="12" xfId="0" applyNumberFormat="1" applyFont="1" applyBorder="1"/>
    <xf numFmtId="3" fontId="11" fillId="0" borderId="4" xfId="0" applyNumberFormat="1" applyFont="1" applyBorder="1"/>
    <xf numFmtId="165" fontId="11" fillId="0" borderId="4" xfId="0" applyNumberFormat="1" applyFont="1" applyBorder="1"/>
    <xf numFmtId="0" fontId="6" fillId="0" borderId="4" xfId="0" applyFont="1" applyBorder="1" applyAlignment="1">
      <alignment horizontal="center" vertical="top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4"/>
  <sheetViews>
    <sheetView tabSelected="1" workbookViewId="0">
      <selection activeCell="K33" sqref="K33"/>
    </sheetView>
  </sheetViews>
  <sheetFormatPr defaultColWidth="9.140625" defaultRowHeight="12.75" x14ac:dyDescent="0.2"/>
  <cols>
    <col min="1" max="1" width="26.28515625" style="1" customWidth="1"/>
    <col min="2" max="4" width="11.85546875" style="1" customWidth="1"/>
    <col min="5" max="10" width="12.5703125" style="1" customWidth="1"/>
    <col min="11" max="11" width="16.140625" style="1" customWidth="1"/>
    <col min="12" max="12" width="15" style="1" customWidth="1"/>
    <col min="13" max="13" width="11" style="1" customWidth="1"/>
    <col min="14" max="16384" width="9.140625" style="1"/>
  </cols>
  <sheetData>
    <row r="1" spans="1:19" ht="25.5" customHeight="1" x14ac:dyDescent="0.25">
      <c r="A1" s="60" t="s">
        <v>0</v>
      </c>
      <c r="B1" s="62" t="s">
        <v>1</v>
      </c>
      <c r="C1" s="57" t="s">
        <v>2</v>
      </c>
      <c r="D1" s="58"/>
      <c r="E1" s="58"/>
      <c r="F1" s="58"/>
      <c r="G1" s="58"/>
      <c r="H1" s="59"/>
      <c r="I1" s="59"/>
      <c r="L1" s="64"/>
      <c r="M1" s="66"/>
    </row>
    <row r="2" spans="1:19" ht="26.25" customHeight="1" x14ac:dyDescent="0.2">
      <c r="A2" s="61"/>
      <c r="B2" s="63"/>
      <c r="C2" s="2">
        <v>2010</v>
      </c>
      <c r="D2" s="2">
        <v>2011</v>
      </c>
      <c r="E2" s="2">
        <v>2012</v>
      </c>
      <c r="F2" s="2">
        <v>2013</v>
      </c>
      <c r="G2" s="2">
        <v>2014</v>
      </c>
      <c r="H2" s="2">
        <v>2015</v>
      </c>
      <c r="I2" s="2">
        <v>2016</v>
      </c>
      <c r="J2" s="67">
        <v>2017</v>
      </c>
      <c r="K2" s="78" t="s">
        <v>35</v>
      </c>
      <c r="L2" s="78" t="s">
        <v>36</v>
      </c>
      <c r="M2" s="65"/>
    </row>
    <row r="3" spans="1:19" ht="12.75" customHeight="1" x14ac:dyDescent="0.2">
      <c r="A3" s="40" t="s">
        <v>3</v>
      </c>
      <c r="B3" s="3">
        <v>601723</v>
      </c>
      <c r="C3" s="4">
        <v>605040</v>
      </c>
      <c r="D3" s="5">
        <v>620336</v>
      </c>
      <c r="E3" s="5">
        <v>635630</v>
      </c>
      <c r="F3" s="6">
        <v>650114</v>
      </c>
      <c r="G3" s="5">
        <v>660797</v>
      </c>
      <c r="H3" s="27">
        <v>672736</v>
      </c>
      <c r="I3" s="29">
        <v>684336</v>
      </c>
      <c r="J3" s="68">
        <v>693972</v>
      </c>
      <c r="K3" s="76">
        <f>SUM(J3-C3)</f>
        <v>88932</v>
      </c>
      <c r="L3" s="77">
        <f>SUM(K3/C3)</f>
        <v>0.14698532328441094</v>
      </c>
    </row>
    <row r="4" spans="1:19" ht="12.75" customHeight="1" x14ac:dyDescent="0.2">
      <c r="A4" s="41" t="s">
        <v>4</v>
      </c>
      <c r="B4" s="7">
        <v>207627</v>
      </c>
      <c r="C4" s="8">
        <v>209388</v>
      </c>
      <c r="D4" s="9">
        <v>216430</v>
      </c>
      <c r="E4" s="9">
        <v>221729</v>
      </c>
      <c r="F4" s="9">
        <v>225624</v>
      </c>
      <c r="G4" s="9">
        <v>226503</v>
      </c>
      <c r="H4" s="27">
        <v>228969</v>
      </c>
      <c r="I4" s="30">
        <v>231610</v>
      </c>
      <c r="J4" s="33">
        <v>234965</v>
      </c>
      <c r="K4" s="35">
        <f>SUM(J4-C4)</f>
        <v>25577</v>
      </c>
      <c r="L4" s="73">
        <f>SUM(K4/C4)</f>
        <v>0.12215122165549124</v>
      </c>
    </row>
    <row r="5" spans="1:19" ht="12.75" customHeight="1" x14ac:dyDescent="0.2">
      <c r="A5" s="41" t="s">
        <v>5</v>
      </c>
      <c r="B5" s="7">
        <v>139966</v>
      </c>
      <c r="C5" s="8">
        <v>140823</v>
      </c>
      <c r="D5" s="9">
        <v>144598</v>
      </c>
      <c r="E5" s="9">
        <v>147528</v>
      </c>
      <c r="F5" s="9">
        <v>150268</v>
      </c>
      <c r="G5" s="9">
        <v>151828</v>
      </c>
      <c r="H5" s="27">
        <v>154132</v>
      </c>
      <c r="I5" s="30">
        <v>157288</v>
      </c>
      <c r="J5" s="33">
        <v>160035</v>
      </c>
      <c r="K5" s="35">
        <f>SUM(J5-C5)</f>
        <v>19212</v>
      </c>
      <c r="L5" s="73">
        <f>SUM(K5/C5)</f>
        <v>0.13642657804477962</v>
      </c>
    </row>
    <row r="6" spans="1:19" x14ac:dyDescent="0.2">
      <c r="A6" s="41"/>
      <c r="B6" s="7"/>
      <c r="C6" s="8"/>
      <c r="D6" s="9"/>
      <c r="E6" s="9"/>
      <c r="F6" s="6"/>
      <c r="G6" s="9"/>
      <c r="H6" s="27"/>
      <c r="I6" s="30"/>
      <c r="J6" s="33"/>
      <c r="K6" s="20"/>
      <c r="L6" s="74"/>
    </row>
    <row r="7" spans="1:19" ht="12.75" customHeight="1" x14ac:dyDescent="0.2">
      <c r="A7" s="42" t="s">
        <v>6</v>
      </c>
      <c r="B7" s="10">
        <f t="shared" ref="B7" si="0">SUM(B3:B5)</f>
        <v>949316</v>
      </c>
      <c r="C7" s="11">
        <f>SUM(C3:C5)</f>
        <v>955251</v>
      </c>
      <c r="D7" s="12">
        <f t="shared" ref="D7:J7" si="1">SUM(D3:D5)</f>
        <v>981364</v>
      </c>
      <c r="E7" s="12">
        <f t="shared" si="1"/>
        <v>1004887</v>
      </c>
      <c r="F7" s="12">
        <f t="shared" si="1"/>
        <v>1026006</v>
      </c>
      <c r="G7" s="12">
        <f t="shared" si="1"/>
        <v>1039128</v>
      </c>
      <c r="H7" s="28">
        <f t="shared" si="1"/>
        <v>1055837</v>
      </c>
      <c r="I7" s="31">
        <f t="shared" si="1"/>
        <v>1073234</v>
      </c>
      <c r="J7" s="69">
        <f t="shared" si="1"/>
        <v>1088972</v>
      </c>
      <c r="K7" s="20">
        <f>SUM(J7-C7)</f>
        <v>133721</v>
      </c>
      <c r="L7" s="74">
        <f>SUM(K7/C7)</f>
        <v>0.13998519760774916</v>
      </c>
    </row>
    <row r="8" spans="1:19" x14ac:dyDescent="0.2">
      <c r="A8" s="41"/>
      <c r="B8" s="7"/>
      <c r="C8" s="13"/>
      <c r="D8" s="9"/>
      <c r="E8" s="9"/>
      <c r="F8" s="6"/>
      <c r="G8" s="9"/>
      <c r="H8" s="27"/>
      <c r="I8" s="30"/>
      <c r="J8" s="33"/>
      <c r="K8" s="20"/>
      <c r="L8" s="74"/>
    </row>
    <row r="9" spans="1:19" ht="12.75" customHeight="1" x14ac:dyDescent="0.2">
      <c r="A9" s="43" t="s">
        <v>7</v>
      </c>
      <c r="B9" s="14">
        <v>971777</v>
      </c>
      <c r="C9" s="8">
        <v>976140</v>
      </c>
      <c r="D9" s="9">
        <v>993326</v>
      </c>
      <c r="E9" s="9">
        <v>1007488</v>
      </c>
      <c r="F9" s="9">
        <v>1019291</v>
      </c>
      <c r="G9" s="9">
        <v>1030188</v>
      </c>
      <c r="H9" s="27">
        <v>1039370</v>
      </c>
      <c r="I9" s="30">
        <v>1048332</v>
      </c>
      <c r="J9" s="33">
        <v>1058810</v>
      </c>
      <c r="K9" s="35">
        <f>SUM(J9-C9)</f>
        <v>82670</v>
      </c>
      <c r="L9" s="73">
        <f>SUM(K9/C9)</f>
        <v>8.4690720593357513E-2</v>
      </c>
    </row>
    <row r="10" spans="1:19" ht="12.75" customHeight="1" x14ac:dyDescent="0.2">
      <c r="A10" s="44" t="s">
        <v>22</v>
      </c>
      <c r="B10" s="36">
        <v>59933</v>
      </c>
      <c r="C10" s="36">
        <v>60183</v>
      </c>
      <c r="D10" s="36">
        <v>61537</v>
      </c>
      <c r="E10" s="36">
        <v>63148</v>
      </c>
      <c r="F10" s="36">
        <v>65894</v>
      </c>
      <c r="G10" s="36">
        <v>66834</v>
      </c>
      <c r="H10" s="36">
        <v>67459</v>
      </c>
      <c r="I10" s="36">
        <v>68158</v>
      </c>
      <c r="J10" s="33">
        <v>68710</v>
      </c>
      <c r="K10" s="35">
        <f>SUM(J10-C10)</f>
        <v>8527</v>
      </c>
      <c r="L10" s="73">
        <f>SUM(K10/C10)</f>
        <v>0.14168452885366301</v>
      </c>
    </row>
    <row r="11" spans="1:19" ht="12.75" customHeight="1" x14ac:dyDescent="0.2">
      <c r="A11" s="44" t="s">
        <v>23</v>
      </c>
      <c r="B11" s="36">
        <v>61209</v>
      </c>
      <c r="C11" s="36">
        <v>61492</v>
      </c>
      <c r="D11" s="36">
        <v>62146</v>
      </c>
      <c r="E11" s="36">
        <v>63262</v>
      </c>
      <c r="F11" s="36">
        <v>63880</v>
      </c>
      <c r="G11" s="36">
        <v>65596</v>
      </c>
      <c r="H11" s="36">
        <v>66954</v>
      </c>
      <c r="I11" s="36">
        <v>67331</v>
      </c>
      <c r="J11" s="33">
        <v>68401</v>
      </c>
      <c r="K11" s="35">
        <f>SUM(J11-C11)</f>
        <v>6909</v>
      </c>
      <c r="L11" s="73">
        <f>SUM(K11/C11)</f>
        <v>0.11235607883952384</v>
      </c>
    </row>
    <row r="12" spans="1:19" ht="12.75" customHeight="1" x14ac:dyDescent="0.2">
      <c r="A12" s="44" t="s">
        <v>24</v>
      </c>
      <c r="B12" s="36">
        <v>16715</v>
      </c>
      <c r="C12" s="36">
        <v>16783</v>
      </c>
      <c r="D12" s="36">
        <v>17195</v>
      </c>
      <c r="E12" s="36">
        <v>17359</v>
      </c>
      <c r="F12" s="36">
        <v>17480</v>
      </c>
      <c r="G12" s="36">
        <v>17514</v>
      </c>
      <c r="H12" s="36">
        <v>17624</v>
      </c>
      <c r="I12" s="36">
        <v>17746</v>
      </c>
      <c r="J12" s="33">
        <v>17885</v>
      </c>
      <c r="K12" s="35">
        <f>SUM(J12-C12)</f>
        <v>1102</v>
      </c>
      <c r="L12" s="73">
        <f>SUM(K12/C12)</f>
        <v>6.5661681463385566E-2</v>
      </c>
    </row>
    <row r="13" spans="1:19" ht="12.75" customHeight="1" x14ac:dyDescent="0.2">
      <c r="A13" s="43" t="s">
        <v>8</v>
      </c>
      <c r="B13" s="14">
        <v>863420</v>
      </c>
      <c r="C13" s="34">
        <v>865653</v>
      </c>
      <c r="D13" s="34">
        <v>874599</v>
      </c>
      <c r="E13" s="34">
        <v>882851</v>
      </c>
      <c r="F13" s="34">
        <v>891968</v>
      </c>
      <c r="G13" s="34">
        <v>901644</v>
      </c>
      <c r="H13" s="35">
        <v>908282</v>
      </c>
      <c r="I13" s="35">
        <v>911154</v>
      </c>
      <c r="J13" s="33">
        <v>912756</v>
      </c>
      <c r="K13" s="35">
        <f>SUM(J13-C13)</f>
        <v>47103</v>
      </c>
      <c r="L13" s="73">
        <f>SUM(K13/C13)</f>
        <v>5.4413257968262109E-2</v>
      </c>
    </row>
    <row r="14" spans="1:19" ht="12.75" customHeight="1" x14ac:dyDescent="0.2">
      <c r="A14" s="44" t="s">
        <v>25</v>
      </c>
      <c r="B14" s="36">
        <v>54727</v>
      </c>
      <c r="C14" s="36">
        <v>55494</v>
      </c>
      <c r="D14" s="36">
        <v>56103</v>
      </c>
      <c r="E14" s="36">
        <v>56687</v>
      </c>
      <c r="F14" s="36">
        <v>57279</v>
      </c>
      <c r="G14" s="36">
        <v>57972</v>
      </c>
      <c r="H14" s="36">
        <v>58455</v>
      </c>
      <c r="I14" s="36">
        <v>58699</v>
      </c>
      <c r="J14" s="33">
        <v>58859</v>
      </c>
      <c r="K14" s="35">
        <f>SUM(J14-C14)</f>
        <v>3365</v>
      </c>
      <c r="L14" s="73">
        <f>SUM(K14/C14)</f>
        <v>6.0637186002090317E-2</v>
      </c>
    </row>
    <row r="15" spans="1:19" ht="12.75" customHeight="1" x14ac:dyDescent="0.2">
      <c r="A15" s="44" t="s">
        <v>26</v>
      </c>
      <c r="B15" s="36">
        <v>30413</v>
      </c>
      <c r="C15" s="36">
        <v>30444</v>
      </c>
      <c r="D15" s="36">
        <v>31052</v>
      </c>
      <c r="E15" s="36">
        <v>31107</v>
      </c>
      <c r="F15" s="36">
        <v>31966</v>
      </c>
      <c r="G15" s="36">
        <v>32096</v>
      </c>
      <c r="H15" s="36">
        <v>32236</v>
      </c>
      <c r="I15" s="36">
        <v>32286</v>
      </c>
      <c r="J15" s="33">
        <v>32303</v>
      </c>
      <c r="K15" s="35">
        <f>SUM(J15-C15)</f>
        <v>1859</v>
      </c>
      <c r="L15" s="73">
        <f>SUM(K15/C15)</f>
        <v>6.1062935225331759E-2</v>
      </c>
    </row>
    <row r="16" spans="1:19" ht="12.75" customHeight="1" x14ac:dyDescent="0.2">
      <c r="A16" s="44" t="s">
        <v>27</v>
      </c>
      <c r="B16" s="36">
        <v>23068</v>
      </c>
      <c r="C16" s="36">
        <v>22323</v>
      </c>
      <c r="D16" s="36">
        <v>22540</v>
      </c>
      <c r="E16" s="36">
        <v>22747</v>
      </c>
      <c r="F16" s="36">
        <v>22960</v>
      </c>
      <c r="G16" s="36">
        <v>23211</v>
      </c>
      <c r="H16" s="36">
        <v>23380</v>
      </c>
      <c r="I16" s="36">
        <v>23451</v>
      </c>
      <c r="J16" s="32">
        <v>23489</v>
      </c>
      <c r="K16" s="35">
        <f>SUM(J16-C16)</f>
        <v>1166</v>
      </c>
      <c r="L16" s="73">
        <f>SUM(K16/C16)</f>
        <v>5.2233122788155714E-2</v>
      </c>
      <c r="N16" s="6"/>
      <c r="O16" s="6"/>
      <c r="P16" s="6"/>
      <c r="Q16" s="6"/>
      <c r="R16" s="33"/>
      <c r="S16" s="33"/>
    </row>
    <row r="17" spans="1:19" ht="12.75" customHeight="1" x14ac:dyDescent="0.2">
      <c r="A17" s="44" t="s">
        <v>28</v>
      </c>
      <c r="B17" s="36">
        <v>17557</v>
      </c>
      <c r="C17" s="36">
        <v>17688</v>
      </c>
      <c r="D17" s="36">
        <v>17868</v>
      </c>
      <c r="E17" s="36">
        <v>17991</v>
      </c>
      <c r="F17" s="36">
        <v>18144</v>
      </c>
      <c r="G17" s="36">
        <v>18177</v>
      </c>
      <c r="H17" s="36">
        <v>18289</v>
      </c>
      <c r="I17" s="36">
        <v>18324</v>
      </c>
      <c r="J17" s="32">
        <v>18333</v>
      </c>
      <c r="K17" s="35">
        <f>SUM(J17-C17)</f>
        <v>645</v>
      </c>
      <c r="L17" s="73">
        <f>SUM(K17/C17)</f>
        <v>3.6465400271370421E-2</v>
      </c>
      <c r="N17" s="6"/>
      <c r="O17" s="6"/>
      <c r="P17" s="6"/>
      <c r="Q17" s="6"/>
      <c r="R17" s="33"/>
      <c r="S17" s="33"/>
    </row>
    <row r="18" spans="1:19" ht="12.75" customHeight="1" x14ac:dyDescent="0.2">
      <c r="A18" s="44" t="s">
        <v>29</v>
      </c>
      <c r="B18" s="36">
        <v>25115</v>
      </c>
      <c r="C18" s="36">
        <v>25006</v>
      </c>
      <c r="D18" s="36">
        <v>25265</v>
      </c>
      <c r="E18" s="36">
        <v>25435</v>
      </c>
      <c r="F18" s="36">
        <v>25659</v>
      </c>
      <c r="G18" s="36">
        <v>25913</v>
      </c>
      <c r="H18" s="36">
        <v>26017</v>
      </c>
      <c r="I18" s="36">
        <v>25977</v>
      </c>
      <c r="J18" s="32">
        <v>25906</v>
      </c>
      <c r="K18" s="35">
        <f>SUM(J18-C18)</f>
        <v>900</v>
      </c>
      <c r="L18" s="73">
        <f>SUM(K18/C18)</f>
        <v>3.5991362073102454E-2</v>
      </c>
      <c r="N18" s="6"/>
      <c r="O18" s="6"/>
      <c r="P18" s="6"/>
      <c r="Q18" s="6"/>
      <c r="R18" s="33"/>
      <c r="S18" s="33"/>
    </row>
    <row r="19" spans="1:19" ht="12.75" customHeight="1" x14ac:dyDescent="0.2">
      <c r="A19" s="44" t="s">
        <v>30</v>
      </c>
      <c r="B19" s="36">
        <v>9148</v>
      </c>
      <c r="C19" s="36">
        <v>8987</v>
      </c>
      <c r="D19" s="36">
        <v>9074</v>
      </c>
      <c r="E19" s="36">
        <v>9159</v>
      </c>
      <c r="F19" s="36">
        <v>9242</v>
      </c>
      <c r="G19" s="36">
        <v>9342</v>
      </c>
      <c r="H19" s="36">
        <v>9408</v>
      </c>
      <c r="I19" s="36">
        <v>9436</v>
      </c>
      <c r="J19" s="32">
        <v>9450</v>
      </c>
      <c r="K19" s="35">
        <f>SUM(J19-C19)</f>
        <v>463</v>
      </c>
      <c r="L19" s="73">
        <f>SUM(K19/C19)</f>
        <v>5.1518860576388117E-2</v>
      </c>
      <c r="N19" s="6"/>
      <c r="O19" s="6"/>
      <c r="P19" s="6"/>
      <c r="Q19" s="6"/>
      <c r="R19" s="33"/>
      <c r="S19" s="33"/>
    </row>
    <row r="20" spans="1:19" ht="12.75" customHeight="1" x14ac:dyDescent="0.2">
      <c r="A20" s="41" t="s">
        <v>9</v>
      </c>
      <c r="B20" s="7">
        <v>1081726</v>
      </c>
      <c r="C20" s="8">
        <v>1086734</v>
      </c>
      <c r="D20" s="9">
        <v>1105720</v>
      </c>
      <c r="E20" s="9">
        <v>1121834</v>
      </c>
      <c r="F20" s="9">
        <v>1135460</v>
      </c>
      <c r="G20" s="9">
        <v>1139292</v>
      </c>
      <c r="H20" s="27">
        <v>1142197</v>
      </c>
      <c r="I20" s="30">
        <v>1144636</v>
      </c>
      <c r="J20" s="33">
        <v>1148433</v>
      </c>
      <c r="K20" s="35">
        <f>SUM(J20-C20)</f>
        <v>61699</v>
      </c>
      <c r="L20" s="73">
        <f>SUM(K20/C20)</f>
        <v>5.6774702917181202E-2</v>
      </c>
    </row>
    <row r="21" spans="1:19" ht="12.75" customHeight="1" x14ac:dyDescent="0.2">
      <c r="A21" s="41" t="s">
        <v>10</v>
      </c>
      <c r="B21" s="7">
        <v>22565</v>
      </c>
      <c r="C21" s="8">
        <v>22612</v>
      </c>
      <c r="D21" s="9">
        <v>22482</v>
      </c>
      <c r="E21" s="9">
        <v>22892</v>
      </c>
      <c r="F21" s="9">
        <v>23270</v>
      </c>
      <c r="G21" s="9">
        <v>23304</v>
      </c>
      <c r="H21" s="27">
        <v>23404</v>
      </c>
      <c r="I21" s="30">
        <v>23827</v>
      </c>
      <c r="J21" s="33">
        <v>24097</v>
      </c>
      <c r="K21" s="35">
        <f>SUM(J21-C21)</f>
        <v>1485</v>
      </c>
      <c r="L21" s="73">
        <f>SUM(K21/C21)</f>
        <v>6.5673093932425264E-2</v>
      </c>
    </row>
    <row r="22" spans="1:19" ht="12.75" customHeight="1" x14ac:dyDescent="0.2">
      <c r="A22" s="41" t="s">
        <v>11</v>
      </c>
      <c r="B22" s="7">
        <v>12332</v>
      </c>
      <c r="C22" s="8">
        <v>12442</v>
      </c>
      <c r="D22" s="9">
        <v>12715</v>
      </c>
      <c r="E22" s="9">
        <v>13125</v>
      </c>
      <c r="F22" s="9">
        <v>13416</v>
      </c>
      <c r="G22" s="9">
        <v>13465</v>
      </c>
      <c r="H22" s="27">
        <v>13881</v>
      </c>
      <c r="I22" s="30">
        <v>13868</v>
      </c>
      <c r="J22" s="33">
        <v>14583</v>
      </c>
      <c r="K22" s="35">
        <f>SUM(J22-C22)</f>
        <v>2141</v>
      </c>
      <c r="L22" s="73">
        <f>SUM(K22/C22)</f>
        <v>0.17207844398006752</v>
      </c>
    </row>
    <row r="23" spans="1:19" ht="12.75" customHeight="1" x14ac:dyDescent="0.2">
      <c r="A23" s="41"/>
      <c r="B23" s="7"/>
      <c r="C23" s="13"/>
      <c r="D23" s="9"/>
      <c r="E23" s="9"/>
      <c r="F23" s="6"/>
      <c r="G23" s="9"/>
      <c r="H23" s="27"/>
      <c r="I23" s="30"/>
      <c r="J23" s="33"/>
      <c r="K23" s="20"/>
      <c r="L23" s="74"/>
    </row>
    <row r="24" spans="1:19" ht="12.75" customHeight="1" x14ac:dyDescent="0.2">
      <c r="A24" s="42" t="s">
        <v>12</v>
      </c>
      <c r="B24" s="10">
        <f>SUM(B9,B13,B20,B21,B22)</f>
        <v>2951820</v>
      </c>
      <c r="C24" s="10">
        <f t="shared" ref="C24:J24" si="2">SUM(C9,C13,C20,C21,C22)</f>
        <v>2963581</v>
      </c>
      <c r="D24" s="10">
        <f t="shared" si="2"/>
        <v>3008842</v>
      </c>
      <c r="E24" s="10">
        <f t="shared" si="2"/>
        <v>3048190</v>
      </c>
      <c r="F24" s="10">
        <f t="shared" si="2"/>
        <v>3083405</v>
      </c>
      <c r="G24" s="10">
        <f t="shared" si="2"/>
        <v>3107893</v>
      </c>
      <c r="H24" s="10">
        <f t="shared" si="2"/>
        <v>3127134</v>
      </c>
      <c r="I24" s="10">
        <f t="shared" si="2"/>
        <v>3141817</v>
      </c>
      <c r="J24" s="70">
        <f t="shared" si="2"/>
        <v>3158679</v>
      </c>
      <c r="K24" s="20">
        <f>SUM(J24-C24)</f>
        <v>195098</v>
      </c>
      <c r="L24" s="74">
        <f>SUM(K24/C24)</f>
        <v>6.5831843300385579E-2</v>
      </c>
    </row>
    <row r="25" spans="1:19" ht="12.75" customHeight="1" x14ac:dyDescent="0.2">
      <c r="A25" s="41"/>
      <c r="B25" s="7"/>
      <c r="C25" s="8"/>
      <c r="D25" s="9"/>
      <c r="E25" s="9"/>
      <c r="F25" s="6"/>
      <c r="G25" s="9"/>
      <c r="H25" s="27"/>
      <c r="I25" s="30"/>
      <c r="J25" s="33"/>
      <c r="K25" s="20"/>
      <c r="L25" s="74"/>
    </row>
    <row r="26" spans="1:19" ht="12.75" customHeight="1" x14ac:dyDescent="0.2">
      <c r="A26" s="41" t="s">
        <v>13</v>
      </c>
      <c r="B26" s="7">
        <v>312311</v>
      </c>
      <c r="C26" s="8">
        <v>315600</v>
      </c>
      <c r="D26" s="9">
        <v>326896</v>
      </c>
      <c r="E26" s="15">
        <v>338275</v>
      </c>
      <c r="F26" s="9">
        <v>350858</v>
      </c>
      <c r="G26" s="9">
        <v>362874</v>
      </c>
      <c r="H26" s="27">
        <v>374697</v>
      </c>
      <c r="I26" s="30">
        <v>386279</v>
      </c>
      <c r="J26" s="33">
        <v>398080</v>
      </c>
      <c r="K26" s="35">
        <f>SUM(J26-C26)</f>
        <v>82480</v>
      </c>
      <c r="L26" s="73">
        <f>SUM(K26/C26)</f>
        <v>0.26134347275031683</v>
      </c>
    </row>
    <row r="27" spans="1:19" ht="12.75" customHeight="1" x14ac:dyDescent="0.2">
      <c r="A27" s="41" t="s">
        <v>14</v>
      </c>
      <c r="B27" s="7">
        <v>402002</v>
      </c>
      <c r="C27" s="8">
        <v>406295</v>
      </c>
      <c r="D27" s="9">
        <v>419591</v>
      </c>
      <c r="E27" s="15">
        <v>430080</v>
      </c>
      <c r="F27" s="9">
        <v>438653</v>
      </c>
      <c r="G27" s="9">
        <v>444332</v>
      </c>
      <c r="H27" s="27">
        <v>451247</v>
      </c>
      <c r="I27" s="30">
        <v>456560</v>
      </c>
      <c r="J27" s="33">
        <v>463023</v>
      </c>
      <c r="K27" s="35">
        <f>SUM(J27-C27)</f>
        <v>56728</v>
      </c>
      <c r="L27" s="73">
        <f>SUM(K27/C27)</f>
        <v>0.13962268794841187</v>
      </c>
    </row>
    <row r="28" spans="1:19" ht="12.75" customHeight="1" x14ac:dyDescent="0.2">
      <c r="A28" s="41" t="s">
        <v>15</v>
      </c>
      <c r="B28" s="7">
        <v>37821</v>
      </c>
      <c r="C28" s="8">
        <v>38245</v>
      </c>
      <c r="D28" s="9">
        <v>39174</v>
      </c>
      <c r="E28" s="15">
        <v>40340</v>
      </c>
      <c r="F28" s="9">
        <v>41183</v>
      </c>
      <c r="G28" s="9">
        <v>41210</v>
      </c>
      <c r="H28" s="27">
        <v>41542</v>
      </c>
      <c r="I28" s="30">
        <v>41457</v>
      </c>
      <c r="J28" s="33">
        <v>41501</v>
      </c>
      <c r="K28" s="35">
        <f>SUM(J28-C28)</f>
        <v>3256</v>
      </c>
      <c r="L28" s="73">
        <f>SUM(K28/C28)</f>
        <v>8.513531180546477E-2</v>
      </c>
    </row>
    <row r="29" spans="1:19" ht="12.75" customHeight="1" x14ac:dyDescent="0.2">
      <c r="A29" s="41" t="s">
        <v>16</v>
      </c>
      <c r="B29" s="7">
        <v>14273</v>
      </c>
      <c r="C29" s="8">
        <v>14456</v>
      </c>
      <c r="D29" s="9">
        <v>15092</v>
      </c>
      <c r="E29" s="15">
        <v>15422</v>
      </c>
      <c r="F29" s="9">
        <v>15947</v>
      </c>
      <c r="G29" s="9">
        <v>15938</v>
      </c>
      <c r="H29" s="27">
        <v>16026</v>
      </c>
      <c r="I29" s="30">
        <v>16085</v>
      </c>
      <c r="J29" s="33">
        <v>16591</v>
      </c>
      <c r="K29" s="35">
        <f>SUM(J29-C29)</f>
        <v>2135</v>
      </c>
      <c r="L29" s="73">
        <f>SUM(K29/C29)</f>
        <v>0.14768954067515219</v>
      </c>
    </row>
    <row r="30" spans="1:19" ht="12.75" customHeight="1" x14ac:dyDescent="0.2">
      <c r="A30" s="43" t="s">
        <v>17</v>
      </c>
      <c r="B30" s="14">
        <v>146551</v>
      </c>
      <c r="C30" s="8">
        <v>147145</v>
      </c>
      <c r="D30" s="9">
        <v>149207</v>
      </c>
      <c r="E30" s="15">
        <v>150689</v>
      </c>
      <c r="F30" s="9">
        <v>152722</v>
      </c>
      <c r="G30" s="9">
        <v>154462</v>
      </c>
      <c r="H30" s="27">
        <v>155793</v>
      </c>
      <c r="I30" s="30">
        <v>157430</v>
      </c>
      <c r="J30" s="33">
        <v>159700</v>
      </c>
      <c r="K30" s="35">
        <f>SUM(J30-C30)</f>
        <v>12555</v>
      </c>
      <c r="L30" s="73">
        <f>SUM(K30/C30)</f>
        <v>8.5324000135920355E-2</v>
      </c>
    </row>
    <row r="31" spans="1:19" ht="12.75" customHeight="1" x14ac:dyDescent="0.2">
      <c r="A31" s="43" t="s">
        <v>18</v>
      </c>
      <c r="B31" s="14">
        <v>233385</v>
      </c>
      <c r="C31" s="8">
        <v>234170</v>
      </c>
      <c r="D31" s="9">
        <v>237370</v>
      </c>
      <c r="E31" s="15">
        <v>239770</v>
      </c>
      <c r="F31" s="9">
        <v>241363</v>
      </c>
      <c r="G31" s="9">
        <v>243776</v>
      </c>
      <c r="H31" s="27">
        <v>245482</v>
      </c>
      <c r="I31" s="30">
        <v>247881</v>
      </c>
      <c r="J31" s="33">
        <v>252022</v>
      </c>
      <c r="K31" s="35">
        <f>SUM(J31-C31)</f>
        <v>17852</v>
      </c>
      <c r="L31" s="73">
        <f>SUM(K31/C31)</f>
        <v>7.6235213733612334E-2</v>
      </c>
    </row>
    <row r="32" spans="1:19" ht="12.75" customHeight="1" x14ac:dyDescent="0.2">
      <c r="A32" s="44" t="s">
        <v>31</v>
      </c>
      <c r="B32" s="36">
        <v>65239</v>
      </c>
      <c r="C32" s="36">
        <v>65478</v>
      </c>
      <c r="D32" s="36">
        <v>66007</v>
      </c>
      <c r="E32" s="36">
        <v>65479</v>
      </c>
      <c r="F32" s="36">
        <v>66952</v>
      </c>
      <c r="G32" s="36">
        <v>68433</v>
      </c>
      <c r="H32" s="36">
        <v>69555</v>
      </c>
      <c r="I32" s="36">
        <v>70180</v>
      </c>
      <c r="J32" s="33">
        <v>71408</v>
      </c>
      <c r="K32" s="35">
        <f>SUM(J32-C32)</f>
        <v>5930</v>
      </c>
      <c r="L32" s="73">
        <f>SUM(K32/C32)</f>
        <v>9.056476984636061E-2</v>
      </c>
    </row>
    <row r="33" spans="1:12" x14ac:dyDescent="0.2">
      <c r="A33" s="45"/>
      <c r="B33" s="16"/>
      <c r="C33" s="17"/>
      <c r="D33" s="17"/>
      <c r="E33" s="18"/>
      <c r="F33" s="19"/>
      <c r="G33" s="19"/>
      <c r="H33" s="27"/>
      <c r="I33" s="30"/>
      <c r="J33" s="33"/>
      <c r="K33" s="20"/>
      <c r="L33" s="74"/>
    </row>
    <row r="34" spans="1:12" x14ac:dyDescent="0.2">
      <c r="A34" s="46" t="s">
        <v>19</v>
      </c>
      <c r="B34" s="20">
        <f>SUM(B26:B31)</f>
        <v>1146343</v>
      </c>
      <c r="C34" s="20">
        <f t="shared" ref="C34:I34" si="3">SUM(C26:C31)</f>
        <v>1155911</v>
      </c>
      <c r="D34" s="20">
        <f t="shared" si="3"/>
        <v>1187330</v>
      </c>
      <c r="E34" s="20">
        <f t="shared" si="3"/>
        <v>1214576</v>
      </c>
      <c r="F34" s="20">
        <f t="shared" si="3"/>
        <v>1240726</v>
      </c>
      <c r="G34" s="20">
        <f t="shared" si="3"/>
        <v>1262592</v>
      </c>
      <c r="H34" s="20">
        <f t="shared" si="3"/>
        <v>1284787</v>
      </c>
      <c r="I34" s="20">
        <f t="shared" si="3"/>
        <v>1305692</v>
      </c>
      <c r="J34" s="71">
        <f>SUM(J26:J32)</f>
        <v>1402325</v>
      </c>
      <c r="K34" s="20">
        <f>SUM(J34-C34)</f>
        <v>246414</v>
      </c>
      <c r="L34" s="74">
        <f>SUM(K34/C34)</f>
        <v>0.21317731209409721</v>
      </c>
    </row>
    <row r="35" spans="1:12" x14ac:dyDescent="0.2">
      <c r="A35" s="46"/>
      <c r="B35" s="21"/>
      <c r="C35" s="22"/>
      <c r="D35" s="22"/>
      <c r="E35" s="23"/>
      <c r="F35" s="24"/>
      <c r="G35" s="24"/>
      <c r="H35" s="27"/>
      <c r="I35" s="30"/>
      <c r="J35" s="33"/>
      <c r="K35" s="20"/>
      <c r="L35" s="74"/>
    </row>
    <row r="36" spans="1:12" x14ac:dyDescent="0.2">
      <c r="A36" s="47" t="s">
        <v>32</v>
      </c>
      <c r="B36" s="25">
        <f>SUM(B3,B4,B5,B9,B13,B20,B21,B22,B26,B27,B28,B29,B30,B31)</f>
        <v>5047479</v>
      </c>
      <c r="C36" s="25">
        <f t="shared" ref="C36:J36" si="4">SUM(C3,C4,C5,C9,C13,C20,C21,C22,C26,C27,C28,C29,C30,C31)</f>
        <v>5074743</v>
      </c>
      <c r="D36" s="25">
        <f t="shared" si="4"/>
        <v>5177536</v>
      </c>
      <c r="E36" s="25">
        <f t="shared" si="4"/>
        <v>5267653</v>
      </c>
      <c r="F36" s="25">
        <f t="shared" si="4"/>
        <v>5350137</v>
      </c>
      <c r="G36" s="25">
        <f t="shared" si="4"/>
        <v>5409613</v>
      </c>
      <c r="H36" s="25">
        <f t="shared" si="4"/>
        <v>5467758</v>
      </c>
      <c r="I36" s="25">
        <f t="shared" si="4"/>
        <v>5520743</v>
      </c>
      <c r="J36" s="72">
        <f t="shared" si="4"/>
        <v>5578568</v>
      </c>
      <c r="K36" s="25">
        <f>SUM(J36-C36)</f>
        <v>503825</v>
      </c>
      <c r="L36" s="75">
        <f>SUM(K36/C36)</f>
        <v>9.9280889692345012E-2</v>
      </c>
    </row>
    <row r="38" spans="1:12" ht="15" x14ac:dyDescent="0.25">
      <c r="A38" s="26"/>
      <c r="B38" s="48"/>
      <c r="C38" s="48"/>
      <c r="D38" s="48"/>
      <c r="E38" s="48"/>
      <c r="F38" s="48"/>
      <c r="G38" s="48"/>
      <c r="H38" s="48"/>
      <c r="I38" s="48"/>
      <c r="J38" s="48"/>
      <c r="L38" s="50"/>
    </row>
    <row r="39" spans="1:12" x14ac:dyDescent="0.2">
      <c r="A39" s="1" t="s">
        <v>20</v>
      </c>
      <c r="J39" s="50"/>
    </row>
    <row r="40" spans="1:12" ht="12.75" customHeight="1" x14ac:dyDescent="0.2">
      <c r="A40" s="1" t="s">
        <v>33</v>
      </c>
    </row>
    <row r="41" spans="1:12" x14ac:dyDescent="0.2">
      <c r="A41" s="1" t="s">
        <v>21</v>
      </c>
      <c r="B41" s="37"/>
    </row>
    <row r="42" spans="1:12" x14ac:dyDescent="0.2">
      <c r="A42" s="49" t="s">
        <v>34</v>
      </c>
      <c r="B42" s="38"/>
    </row>
    <row r="43" spans="1:12" x14ac:dyDescent="0.2">
      <c r="A43" s="38"/>
      <c r="B43" s="39"/>
    </row>
    <row r="44" spans="1:12" ht="13.5" x14ac:dyDescent="0.25">
      <c r="A44" s="51"/>
      <c r="J44" s="54"/>
    </row>
    <row r="45" spans="1:12" ht="13.5" x14ac:dyDescent="0.25">
      <c r="A45" s="51"/>
      <c r="J45" s="55"/>
    </row>
    <row r="46" spans="1:12" ht="13.5" x14ac:dyDescent="0.25">
      <c r="A46" s="51"/>
      <c r="J46" s="53"/>
    </row>
    <row r="47" spans="1:12" ht="13.5" x14ac:dyDescent="0.25">
      <c r="A47" s="51"/>
      <c r="J47" s="53"/>
    </row>
    <row r="48" spans="1:12" ht="13.5" x14ac:dyDescent="0.25">
      <c r="A48" s="51"/>
      <c r="J48" s="53"/>
    </row>
    <row r="49" spans="1:10" ht="13.5" x14ac:dyDescent="0.25">
      <c r="A49" s="51"/>
      <c r="J49" s="53"/>
    </row>
    <row r="50" spans="1:10" ht="13.5" x14ac:dyDescent="0.25">
      <c r="A50" s="51"/>
      <c r="J50" s="53"/>
    </row>
    <row r="51" spans="1:10" ht="13.5" x14ac:dyDescent="0.25">
      <c r="A51" s="52"/>
      <c r="J51" s="50"/>
    </row>
    <row r="52" spans="1:10" ht="13.5" x14ac:dyDescent="0.25">
      <c r="A52" s="51"/>
      <c r="J52" s="50"/>
    </row>
    <row r="53" spans="1:10" ht="13.5" x14ac:dyDescent="0.25">
      <c r="A53" s="51"/>
      <c r="J53" s="50"/>
    </row>
    <row r="54" spans="1:10" x14ac:dyDescent="0.2">
      <c r="A54" s="26"/>
      <c r="J54" s="56"/>
    </row>
  </sheetData>
  <mergeCells count="3">
    <mergeCell ref="C1:I1"/>
    <mergeCell ref="A1:A2"/>
    <mergeCell ref="B1:B2"/>
  </mergeCells>
  <pageMargins left="0.2" right="0.2" top="0.25" bottom="0.25" header="0.3" footer="0.3"/>
  <pageSetup orientation="landscape" horizontalDpi="4294967295" verticalDpi="4294967295" r:id="rId1"/>
  <ignoredErrors>
    <ignoredError sqref="B34:I34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Goodwin</dc:creator>
  <cp:lastModifiedBy>Gregory Goodwin</cp:lastModifiedBy>
  <cp:lastPrinted>2018-05-02T13:12:57Z</cp:lastPrinted>
  <dcterms:created xsi:type="dcterms:W3CDTF">2015-07-08T15:54:06Z</dcterms:created>
  <dcterms:modified xsi:type="dcterms:W3CDTF">2018-09-07T20:04:56Z</dcterms:modified>
</cp:coreProperties>
</file>