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pivotCache/pivotCacheDefinition4.xml" ContentType="application/vnd.openxmlformats-officedocument.spreadsheetml.pivotCacheDefinition+xml"/>
  <Override PartName="/xl/pivotCache/pivotCacheRecords4.xml" ContentType="application/vnd.openxmlformats-officedocument.spreadsheetml.pivotCacheRecords+xml"/>
  <Override PartName="/xl/pivotCache/pivotCacheDefinition5.xml" ContentType="application/vnd.openxmlformats-officedocument.spreadsheetml.pivotCacheDefinition+xml"/>
  <Override PartName="/xl/pivotCache/pivotCacheRecords5.xml" ContentType="application/vnd.openxmlformats-officedocument.spreadsheetml.pivotCacheRecords+xml"/>
  <Override PartName="/xl/pivotCache/pivotCacheDefinition6.xml" ContentType="application/vnd.openxmlformats-officedocument.spreadsheetml.pivotCacheDefinition+xml"/>
  <Override PartName="/xl/pivotCache/pivotCacheRecords6.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charts/chart28.xml" ContentType="application/vnd.openxmlformats-officedocument.drawingml.chart+xml"/>
  <Override PartName="/xl/charts/style28.xml" ContentType="application/vnd.ms-office.chartstyle+xml"/>
  <Override PartName="/xl/charts/colors28.xml" ContentType="application/vnd.ms-office.chartcolorstyle+xml"/>
  <Override PartName="/xl/charts/chart29.xml" ContentType="application/vnd.openxmlformats-officedocument.drawingml.chart+xml"/>
  <Override PartName="/xl/charts/style29.xml" ContentType="application/vnd.ms-office.chartstyle+xml"/>
  <Override PartName="/xl/charts/colors29.xml" ContentType="application/vnd.ms-office.chartcolorstyle+xml"/>
  <Override PartName="/xl/charts/chart30.xml" ContentType="application/vnd.openxmlformats-officedocument.drawingml.chart+xml"/>
  <Override PartName="/xl/charts/style30.xml" ContentType="application/vnd.ms-office.chartstyle+xml"/>
  <Override PartName="/xl/charts/colors30.xml" ContentType="application/vnd.ms-office.chartcolorstyle+xml"/>
  <Override PartName="/xl/drawings/drawing2.xml" ContentType="application/vnd.openxmlformats-officedocument.drawing+xml"/>
  <Override PartName="/xl/charts/chart31.xml" ContentType="application/vnd.openxmlformats-officedocument.drawingml.chart+xml"/>
  <Override PartName="/xl/charts/style31.xml" ContentType="application/vnd.ms-office.chartstyle+xml"/>
  <Override PartName="/xl/charts/colors31.xml" ContentType="application/vnd.ms-office.chartcolorstyle+xml"/>
  <Override PartName="/xl/charts/chart32.xml" ContentType="application/vnd.openxmlformats-officedocument.drawingml.chart+xml"/>
  <Override PartName="/xl/charts/style32.xml" ContentType="application/vnd.ms-office.chartstyle+xml"/>
  <Override PartName="/xl/charts/colors32.xml" ContentType="application/vnd.ms-office.chartcolorstyle+xml"/>
  <Override PartName="/xl/charts/chart33.xml" ContentType="application/vnd.openxmlformats-officedocument.drawingml.chart+xml"/>
  <Override PartName="/xl/charts/style33.xml" ContentType="application/vnd.ms-office.chartstyle+xml"/>
  <Override PartName="/xl/charts/colors33.xml" ContentType="application/vnd.ms-office.chartcolorstyle+xml"/>
  <Override PartName="/xl/charts/chart34.xml" ContentType="application/vnd.openxmlformats-officedocument.drawingml.chart+xml"/>
  <Override PartName="/xl/charts/style34.xml" ContentType="application/vnd.ms-office.chartstyle+xml"/>
  <Override PartName="/xl/charts/colors34.xml" ContentType="application/vnd.ms-office.chartcolorstyle+xml"/>
  <Override PartName="/xl/charts/chart35.xml" ContentType="application/vnd.openxmlformats-officedocument.drawingml.chart+xml"/>
  <Override PartName="/xl/charts/style35.xml" ContentType="application/vnd.ms-office.chartstyle+xml"/>
  <Override PartName="/xl/charts/colors35.xml" ContentType="application/vnd.ms-office.chartcolorstyle+xml"/>
  <Override PartName="/xl/charts/chart36.xml" ContentType="application/vnd.openxmlformats-officedocument.drawingml.chart+xml"/>
  <Override PartName="/xl/charts/style36.xml" ContentType="application/vnd.ms-office.chartstyle+xml"/>
  <Override PartName="/xl/charts/colors36.xml" ContentType="application/vnd.ms-office.chartcolorstyle+xml"/>
  <Override PartName="/xl/charts/chart37.xml" ContentType="application/vnd.openxmlformats-officedocument.drawingml.chart+xml"/>
  <Override PartName="/xl/charts/style37.xml" ContentType="application/vnd.ms-office.chartstyle+xml"/>
  <Override PartName="/xl/charts/colors37.xml" ContentType="application/vnd.ms-office.chartcolorstyle+xml"/>
  <Override PartName="/xl/charts/chart38.xml" ContentType="application/vnd.openxmlformats-officedocument.drawingml.chart+xml"/>
  <Override PartName="/xl/charts/style38.xml" ContentType="application/vnd.ms-office.chartstyle+xml"/>
  <Override PartName="/xl/charts/colors38.xml" ContentType="application/vnd.ms-office.chartcolorstyle+xml"/>
  <Override PartName="/xl/charts/chart39.xml" ContentType="application/vnd.openxmlformats-officedocument.drawingml.chart+xml"/>
  <Override PartName="/xl/charts/style39.xml" ContentType="application/vnd.ms-office.chartstyle+xml"/>
  <Override PartName="/xl/charts/colors39.xml" ContentType="application/vnd.ms-office.chartcolorstyle+xml"/>
  <Override PartName="/xl/charts/chart40.xml" ContentType="application/vnd.openxmlformats-officedocument.drawingml.chart+xml"/>
  <Override PartName="/xl/charts/style40.xml" ContentType="application/vnd.ms-office.chartstyle+xml"/>
  <Override PartName="/xl/charts/colors40.xml" ContentType="application/vnd.ms-office.chartcolorstyle+xml"/>
  <Override PartName="/xl/charts/chart41.xml" ContentType="application/vnd.openxmlformats-officedocument.drawingml.chart+xml"/>
  <Override PartName="/xl/charts/style41.xml" ContentType="application/vnd.ms-office.chartstyle+xml"/>
  <Override PartName="/xl/charts/colors41.xml" ContentType="application/vnd.ms-office.chartcolorstyle+xml"/>
  <Override PartName="/xl/charts/chart42.xml" ContentType="application/vnd.openxmlformats-officedocument.drawingml.chart+xml"/>
  <Override PartName="/xl/charts/style42.xml" ContentType="application/vnd.ms-office.chartstyle+xml"/>
  <Override PartName="/xl/charts/colors42.xml" ContentType="application/vnd.ms-office.chartcolorstyle+xml"/>
  <Override PartName="/xl/charts/chart43.xml" ContentType="application/vnd.openxmlformats-officedocument.drawingml.chart+xml"/>
  <Override PartName="/xl/charts/style43.xml" ContentType="application/vnd.ms-office.chartstyle+xml"/>
  <Override PartName="/xl/charts/colors43.xml" ContentType="application/vnd.ms-office.chartcolorstyle+xml"/>
  <Override PartName="/xl/charts/chart44.xml" ContentType="application/vnd.openxmlformats-officedocument.drawingml.chart+xml"/>
  <Override PartName="/xl/charts/style44.xml" ContentType="application/vnd.ms-office.chartstyle+xml"/>
  <Override PartName="/xl/charts/colors44.xml" ContentType="application/vnd.ms-office.chartcolorstyle+xml"/>
  <Override PartName="/xl/charts/chart45.xml" ContentType="application/vnd.openxmlformats-officedocument.drawingml.chart+xml"/>
  <Override PartName="/xl/charts/style45.xml" ContentType="application/vnd.ms-office.chartstyle+xml"/>
  <Override PartName="/xl/charts/colors45.xml" ContentType="application/vnd.ms-office.chartcolorstyle+xml"/>
  <Override PartName="/xl/charts/chart46.xml" ContentType="application/vnd.openxmlformats-officedocument.drawingml.chart+xml"/>
  <Override PartName="/xl/charts/style46.xml" ContentType="application/vnd.ms-office.chartstyle+xml"/>
  <Override PartName="/xl/charts/colors46.xml" ContentType="application/vnd.ms-office.chartcolorstyle+xml"/>
  <Override PartName="/xl/charts/chart47.xml" ContentType="application/vnd.openxmlformats-officedocument.drawingml.chart+xml"/>
  <Override PartName="/xl/charts/style47.xml" ContentType="application/vnd.ms-office.chartstyle+xml"/>
  <Override PartName="/xl/charts/colors47.xml" ContentType="application/vnd.ms-office.chartcolorstyle+xml"/>
  <Override PartName="/xl/charts/chart48.xml" ContentType="application/vnd.openxmlformats-officedocument.drawingml.chart+xml"/>
  <Override PartName="/xl/charts/style48.xml" ContentType="application/vnd.ms-office.chartstyle+xml"/>
  <Override PartName="/xl/charts/colors48.xml" ContentType="application/vnd.ms-office.chartcolorstyle+xml"/>
  <Override PartName="/xl/charts/chart49.xml" ContentType="application/vnd.openxmlformats-officedocument.drawingml.chart+xml"/>
  <Override PartName="/xl/charts/style49.xml" ContentType="application/vnd.ms-office.chartstyle+xml"/>
  <Override PartName="/xl/charts/colors49.xml" ContentType="application/vnd.ms-office.chartcolorstyle+xml"/>
  <Override PartName="/xl/charts/chart50.xml" ContentType="application/vnd.openxmlformats-officedocument.drawingml.chart+xml"/>
  <Override PartName="/xl/charts/style50.xml" ContentType="application/vnd.ms-office.chartstyle+xml"/>
  <Override PartName="/xl/charts/colors50.xml" ContentType="application/vnd.ms-office.chartcolorstyle+xml"/>
  <Override PartName="/xl/charts/chart51.xml" ContentType="application/vnd.openxmlformats-officedocument.drawingml.chart+xml"/>
  <Override PartName="/xl/charts/style51.xml" ContentType="application/vnd.ms-office.chartstyle+xml"/>
  <Override PartName="/xl/charts/colors51.xml" ContentType="application/vnd.ms-office.chartcolorstyle+xml"/>
  <Override PartName="/xl/charts/chart52.xml" ContentType="application/vnd.openxmlformats-officedocument.drawingml.chart+xml"/>
  <Override PartName="/xl/charts/style52.xml" ContentType="application/vnd.ms-office.chartstyle+xml"/>
  <Override PartName="/xl/charts/colors52.xml" ContentType="application/vnd.ms-office.chartcolorstyle+xml"/>
  <Override PartName="/xl/charts/chart53.xml" ContentType="application/vnd.openxmlformats-officedocument.drawingml.chart+xml"/>
  <Override PartName="/xl/charts/style53.xml" ContentType="application/vnd.ms-office.chartstyle+xml"/>
  <Override PartName="/xl/charts/colors53.xml" ContentType="application/vnd.ms-office.chartcolorstyle+xml"/>
  <Override PartName="/xl/charts/chart54.xml" ContentType="application/vnd.openxmlformats-officedocument.drawingml.chart+xml"/>
  <Override PartName="/xl/charts/style54.xml" ContentType="application/vnd.ms-office.chartstyle+xml"/>
  <Override PartName="/xl/charts/colors54.xml" ContentType="application/vnd.ms-office.chartcolorstyle+xml"/>
  <Override PartName="/xl/charts/chart55.xml" ContentType="application/vnd.openxmlformats-officedocument.drawingml.chart+xml"/>
  <Override PartName="/xl/charts/style55.xml" ContentType="application/vnd.ms-office.chartstyle+xml"/>
  <Override PartName="/xl/charts/colors55.xml" ContentType="application/vnd.ms-office.chartcolorstyle+xml"/>
  <Override PartName="/xl/charts/chart56.xml" ContentType="application/vnd.openxmlformats-officedocument.drawingml.chart+xml"/>
  <Override PartName="/xl/charts/style56.xml" ContentType="application/vnd.ms-office.chartstyle+xml"/>
  <Override PartName="/xl/charts/colors56.xml" ContentType="application/vnd.ms-office.chartcolorstyle+xml"/>
  <Override PartName="/xl/charts/chart57.xml" ContentType="application/vnd.openxmlformats-officedocument.drawingml.chart+xml"/>
  <Override PartName="/xl/charts/style57.xml" ContentType="application/vnd.ms-office.chartstyle+xml"/>
  <Override PartName="/xl/charts/colors57.xml" ContentType="application/vnd.ms-office.chartcolorstyle+xml"/>
  <Override PartName="/xl/charts/chart58.xml" ContentType="application/vnd.openxmlformats-officedocument.drawingml.chart+xml"/>
  <Override PartName="/xl/charts/style58.xml" ContentType="application/vnd.ms-office.chartstyle+xml"/>
  <Override PartName="/xl/charts/colors58.xml" ContentType="application/vnd.ms-office.chartcolorstyle+xml"/>
  <Override PartName="/xl/charts/chart59.xml" ContentType="application/vnd.openxmlformats-officedocument.drawingml.chart+xml"/>
  <Override PartName="/xl/charts/style59.xml" ContentType="application/vnd.ms-office.chartstyle+xml"/>
  <Override PartName="/xl/charts/colors59.xml" ContentType="application/vnd.ms-office.chartcolorstyle+xml"/>
  <Override PartName="/xl/charts/chart60.xml" ContentType="application/vnd.openxmlformats-officedocument.drawingml.chart+xml"/>
  <Override PartName="/xl/charts/style60.xml" ContentType="application/vnd.ms-office.chartstyle+xml"/>
  <Override PartName="/xl/charts/colors60.xml" ContentType="application/vnd.ms-office.chartcolorstyle+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mc:AlternateContent xmlns:mc="http://schemas.openxmlformats.org/markup-compatibility/2006">
    <mc:Choice Requires="x15">
      <x15ac:absPath xmlns:x15ac="http://schemas.microsoft.com/office/spreadsheetml/2010/11/ac" url="I:\WRTC\2018\September\"/>
    </mc:Choice>
  </mc:AlternateContent>
  <xr:revisionPtr revIDLastSave="0" documentId="10_ncr:100000_{6EF4602B-A9B5-4ACB-8A1A-9B6860475766}" xr6:coauthVersionLast="31" xr6:coauthVersionMax="31" xr10:uidLastSave="{00000000-0000-0000-0000-000000000000}"/>
  <bookViews>
    <workbookView xWindow="0" yWindow="0" windowWidth="19040" windowHeight="9960" tabRatio="926" xr2:uid="{00000000-000D-0000-FFFF-FFFF00000000}"/>
  </bookViews>
  <sheets>
    <sheet name="Read Me" sheetId="23" r:id="rId1"/>
    <sheet name="% WIP2 Progress" sheetId="21" r:id="rId2"/>
    <sheet name="Combined TP" sheetId="22" r:id="rId3"/>
    <sheet name="Combined TN" sheetId="17" r:id="rId4"/>
    <sheet name="Pivot NOVA" sheetId="16" r:id="rId5"/>
    <sheet name="Source - All Agencies Nova" sheetId="9" r:id="rId6"/>
    <sheet name="Pivot MD COG" sheetId="15" r:id="rId7"/>
    <sheet name="Source - All Agencies MD COG" sheetId="10" r:id="rId8"/>
    <sheet name="Pivot DC" sheetId="14" r:id="rId9"/>
    <sheet name="Source - All Agencies DC" sheetId="8" r:id="rId10"/>
    <sheet name="Pivot CB" sheetId="12" r:id="rId11"/>
    <sheet name="Source - All Agencies CB" sheetId="7" r:id="rId12"/>
    <sheet name="Pivot MD&amp;VA" sheetId="11" r:id="rId13"/>
    <sheet name="Source - All Agencies MD&amp;VA" sheetId="6" r:id="rId14"/>
  </sheets>
  <externalReferences>
    <externalReference r:id="rId15"/>
  </externalReferences>
  <calcPr calcId="179017"/>
  <pivotCaches>
    <pivotCache cacheId="0" r:id="rId16"/>
    <pivotCache cacheId="1" r:id="rId17"/>
    <pivotCache cacheId="2" r:id="rId18"/>
    <pivotCache cacheId="3" r:id="rId19"/>
    <pivotCache cacheId="4" r:id="rId20"/>
    <pivotCache cacheId="5" r:id="rId21"/>
  </pivotCaches>
</workbook>
</file>

<file path=xl/calcChain.xml><?xml version="1.0" encoding="utf-8"?>
<calcChain xmlns="http://schemas.openxmlformats.org/spreadsheetml/2006/main">
  <c r="I40" i="21" l="1"/>
  <c r="K41" i="21"/>
  <c r="K40" i="21"/>
  <c r="K2" i="21"/>
  <c r="J2" i="21"/>
  <c r="K75" i="21"/>
  <c r="K74" i="21"/>
  <c r="K73" i="21"/>
  <c r="K72" i="21"/>
  <c r="K71" i="21"/>
  <c r="K70" i="21"/>
  <c r="K69" i="21"/>
  <c r="K68" i="21"/>
  <c r="K67" i="21"/>
  <c r="K66" i="21"/>
  <c r="K65" i="21"/>
  <c r="K64" i="21"/>
  <c r="K63" i="21"/>
  <c r="K62" i="21"/>
  <c r="K61" i="21"/>
  <c r="K60" i="21"/>
  <c r="K59" i="21"/>
  <c r="K58" i="21"/>
  <c r="K57" i="21"/>
  <c r="K56" i="21"/>
  <c r="K55" i="21"/>
  <c r="K54" i="21"/>
  <c r="K53" i="21"/>
  <c r="K52" i="21"/>
  <c r="K51" i="21"/>
  <c r="K50" i="21"/>
  <c r="K48" i="21"/>
  <c r="K47" i="21"/>
  <c r="K45" i="21"/>
  <c r="K44" i="21"/>
  <c r="K43" i="21"/>
  <c r="K42" i="21"/>
  <c r="K37" i="21"/>
  <c r="K36" i="21"/>
  <c r="K35" i="21"/>
  <c r="K34" i="21"/>
  <c r="K33" i="21"/>
  <c r="K32" i="21"/>
  <c r="K31" i="21"/>
  <c r="K30" i="21"/>
  <c r="K29" i="21"/>
  <c r="K28" i="21"/>
  <c r="K27" i="21"/>
  <c r="K26" i="21"/>
  <c r="K25" i="21"/>
  <c r="K24" i="21"/>
  <c r="K23" i="21"/>
  <c r="K22" i="21"/>
  <c r="K21" i="21"/>
  <c r="K20" i="21"/>
  <c r="K19" i="21"/>
  <c r="K18" i="21"/>
  <c r="K17" i="21"/>
  <c r="K16" i="21"/>
  <c r="K15" i="21"/>
  <c r="K14" i="21"/>
  <c r="K13" i="21"/>
  <c r="K12" i="21"/>
  <c r="K11" i="21"/>
  <c r="K10" i="21"/>
  <c r="K9" i="21"/>
  <c r="K7" i="21"/>
  <c r="K6" i="21"/>
  <c r="K5" i="21"/>
  <c r="K4" i="21"/>
  <c r="K3" i="21"/>
  <c r="H2" i="21"/>
  <c r="J75" i="21"/>
  <c r="J74" i="21"/>
  <c r="J73" i="21"/>
  <c r="J72" i="21"/>
  <c r="J71" i="21"/>
  <c r="J70" i="21"/>
  <c r="J69" i="21"/>
  <c r="J68" i="21"/>
  <c r="J67" i="21"/>
  <c r="J66" i="21"/>
  <c r="J65" i="21"/>
  <c r="J64" i="21"/>
  <c r="J63" i="21"/>
  <c r="J62" i="21"/>
  <c r="J61" i="21"/>
  <c r="J60" i="21"/>
  <c r="J59" i="21"/>
  <c r="J58" i="21"/>
  <c r="J57" i="21"/>
  <c r="J56" i="21"/>
  <c r="J55" i="21"/>
  <c r="J54" i="21"/>
  <c r="J53" i="21"/>
  <c r="J52" i="21"/>
  <c r="J51" i="21"/>
  <c r="J50" i="21"/>
  <c r="J49" i="21"/>
  <c r="J48" i="21"/>
  <c r="J47" i="21"/>
  <c r="J46" i="21"/>
  <c r="J45" i="21"/>
  <c r="J44" i="21"/>
  <c r="J43" i="21"/>
  <c r="J42" i="21"/>
  <c r="J41" i="21"/>
  <c r="J40" i="21"/>
  <c r="J37" i="21"/>
  <c r="J36" i="21"/>
  <c r="J35" i="21"/>
  <c r="J34" i="21"/>
  <c r="J33" i="21"/>
  <c r="J32" i="21"/>
  <c r="J31" i="21"/>
  <c r="J30" i="21"/>
  <c r="J29" i="21"/>
  <c r="J28" i="21"/>
  <c r="J27" i="21"/>
  <c r="J26" i="21"/>
  <c r="J25" i="21"/>
  <c r="J24" i="21"/>
  <c r="J23" i="21"/>
  <c r="J22" i="21"/>
  <c r="J21" i="21"/>
  <c r="J20" i="21"/>
  <c r="J19" i="21"/>
  <c r="J18" i="21"/>
  <c r="J17" i="21"/>
  <c r="J16" i="21"/>
  <c r="J15" i="21"/>
  <c r="J14" i="21"/>
  <c r="J13" i="21"/>
  <c r="J12" i="21"/>
  <c r="J11" i="21"/>
  <c r="J10" i="21"/>
  <c r="J9" i="21"/>
  <c r="J8" i="21"/>
  <c r="J7" i="21"/>
  <c r="J6" i="21"/>
  <c r="J5" i="21"/>
  <c r="J4" i="21"/>
  <c r="J3" i="21"/>
  <c r="C2" i="22" l="1"/>
  <c r="D2" i="22"/>
  <c r="I2" i="22" s="1"/>
  <c r="E2" i="22"/>
  <c r="F2" i="22"/>
  <c r="K2" i="22" s="1"/>
  <c r="G2" i="22"/>
  <c r="H2" i="22"/>
  <c r="J2" i="22"/>
  <c r="L2" i="22"/>
  <c r="C3" i="22"/>
  <c r="K3" i="22" s="1"/>
  <c r="D3" i="22"/>
  <c r="E3" i="22"/>
  <c r="J3" i="22" s="1"/>
  <c r="F3" i="22"/>
  <c r="G3" i="22"/>
  <c r="G7" i="22" s="1"/>
  <c r="L3" i="22"/>
  <c r="C4" i="22"/>
  <c r="D4" i="22"/>
  <c r="I4" i="22" s="1"/>
  <c r="E4" i="22"/>
  <c r="F4" i="22"/>
  <c r="K4" i="22" s="1"/>
  <c r="G4" i="22"/>
  <c r="H4" i="22"/>
  <c r="J4" i="22"/>
  <c r="L4" i="22"/>
  <c r="C5" i="22"/>
  <c r="H5" i="22" s="1"/>
  <c r="D5" i="22"/>
  <c r="E5" i="22"/>
  <c r="F5" i="22"/>
  <c r="G5" i="22"/>
  <c r="L5" i="22"/>
  <c r="C6" i="22"/>
  <c r="D6" i="22"/>
  <c r="I6" i="22" s="1"/>
  <c r="E6" i="22"/>
  <c r="F6" i="22"/>
  <c r="K6" i="22" s="1"/>
  <c r="G6" i="22"/>
  <c r="H6" i="22"/>
  <c r="J6" i="22"/>
  <c r="L6" i="22"/>
  <c r="A7" i="22"/>
  <c r="E7" i="22"/>
  <c r="C8" i="22"/>
  <c r="D8" i="22"/>
  <c r="E8" i="22"/>
  <c r="E13" i="22" s="1"/>
  <c r="F8" i="22"/>
  <c r="G8" i="22"/>
  <c r="C9" i="22"/>
  <c r="J9" i="22" s="1"/>
  <c r="D9" i="22"/>
  <c r="I9" i="22" s="1"/>
  <c r="E9" i="22"/>
  <c r="F9" i="22"/>
  <c r="K9" i="22" s="1"/>
  <c r="G9" i="22"/>
  <c r="H9" i="22"/>
  <c r="L9" i="22"/>
  <c r="C10" i="22"/>
  <c r="D10" i="22"/>
  <c r="I10" i="22" s="1"/>
  <c r="E10" i="22"/>
  <c r="F10" i="22"/>
  <c r="K10" i="22" s="1"/>
  <c r="G10" i="22"/>
  <c r="H10" i="22"/>
  <c r="J10" i="22"/>
  <c r="L10" i="22"/>
  <c r="C11" i="22"/>
  <c r="D11" i="22"/>
  <c r="E11" i="22"/>
  <c r="F11" i="22"/>
  <c r="G11" i="22"/>
  <c r="C12" i="22"/>
  <c r="H12" i="22" s="1"/>
  <c r="D12" i="22"/>
  <c r="E12" i="22"/>
  <c r="F12" i="22"/>
  <c r="K12" i="22" s="1"/>
  <c r="G12" i="22"/>
  <c r="L12" i="22" s="1"/>
  <c r="A13" i="22"/>
  <c r="D13" i="22"/>
  <c r="C14" i="22"/>
  <c r="D14" i="22"/>
  <c r="I14" i="22" s="1"/>
  <c r="E14" i="22"/>
  <c r="F14" i="22"/>
  <c r="K14" i="22" s="1"/>
  <c r="G14" i="22"/>
  <c r="H14" i="22"/>
  <c r="J14" i="22"/>
  <c r="L14" i="22"/>
  <c r="C15" i="22"/>
  <c r="H15" i="22" s="1"/>
  <c r="D15" i="22"/>
  <c r="E15" i="22"/>
  <c r="F15" i="22"/>
  <c r="G15" i="22"/>
  <c r="L15" i="22" s="1"/>
  <c r="K15" i="22"/>
  <c r="C16" i="22"/>
  <c r="H16" i="22" s="1"/>
  <c r="D16" i="22"/>
  <c r="E16" i="22"/>
  <c r="J16" i="22" s="1"/>
  <c r="F16" i="22"/>
  <c r="G16" i="22"/>
  <c r="I16" i="22"/>
  <c r="L16" i="22"/>
  <c r="C17" i="22"/>
  <c r="D17" i="22"/>
  <c r="E17" i="22"/>
  <c r="F17" i="22"/>
  <c r="G17" i="22"/>
  <c r="C18" i="22"/>
  <c r="H18" i="22" s="1"/>
  <c r="D18" i="22"/>
  <c r="E18" i="22"/>
  <c r="F18" i="22"/>
  <c r="G18" i="22"/>
  <c r="L18" i="22" s="1"/>
  <c r="A19" i="22"/>
  <c r="C20" i="22"/>
  <c r="H20" i="22" s="1"/>
  <c r="D20" i="22"/>
  <c r="E20" i="22"/>
  <c r="J20" i="22" s="1"/>
  <c r="F20" i="22"/>
  <c r="G20" i="22"/>
  <c r="G25" i="22" s="1"/>
  <c r="L25" i="22" s="1"/>
  <c r="L20" i="22"/>
  <c r="C21" i="22"/>
  <c r="J21" i="22" s="1"/>
  <c r="D21" i="22"/>
  <c r="I21" i="22" s="1"/>
  <c r="E21" i="22"/>
  <c r="F21" i="22"/>
  <c r="K21" i="22" s="1"/>
  <c r="G21" i="22"/>
  <c r="H21" i="22"/>
  <c r="L21" i="22"/>
  <c r="C22" i="22"/>
  <c r="D22" i="22"/>
  <c r="I22" i="22" s="1"/>
  <c r="E22" i="22"/>
  <c r="F22" i="22"/>
  <c r="K22" i="22" s="1"/>
  <c r="G22" i="22"/>
  <c r="H22" i="22"/>
  <c r="J22" i="22"/>
  <c r="L22" i="22"/>
  <c r="C23" i="22"/>
  <c r="H23" i="22" s="1"/>
  <c r="D23" i="22"/>
  <c r="E23" i="22"/>
  <c r="F23" i="22"/>
  <c r="G23" i="22"/>
  <c r="L23" i="22" s="1"/>
  <c r="K23" i="22"/>
  <c r="C24" i="22"/>
  <c r="H24" i="22" s="1"/>
  <c r="D24" i="22"/>
  <c r="E24" i="22"/>
  <c r="E25" i="22" s="1"/>
  <c r="J25" i="22" s="1"/>
  <c r="F24" i="22"/>
  <c r="G24" i="22"/>
  <c r="I24" i="22"/>
  <c r="L24" i="22"/>
  <c r="C25" i="22"/>
  <c r="H25" i="22" s="1"/>
  <c r="C26" i="22"/>
  <c r="K26" i="22" s="1"/>
  <c r="D26" i="22"/>
  <c r="E26" i="22"/>
  <c r="J26" i="22" s="1"/>
  <c r="F26" i="22"/>
  <c r="G26" i="22"/>
  <c r="I26" i="22"/>
  <c r="L26" i="22"/>
  <c r="C27" i="22"/>
  <c r="H27" i="22" s="1"/>
  <c r="D27" i="22"/>
  <c r="E27" i="22"/>
  <c r="F27" i="22"/>
  <c r="G27" i="22"/>
  <c r="L27" i="22" s="1"/>
  <c r="K27" i="22"/>
  <c r="C28" i="22"/>
  <c r="D28" i="22"/>
  <c r="I28" i="22" s="1"/>
  <c r="E28" i="22"/>
  <c r="J28" i="22" s="1"/>
  <c r="F28" i="22"/>
  <c r="F31" i="22" s="1"/>
  <c r="G28" i="22"/>
  <c r="H28" i="22"/>
  <c r="L28" i="22"/>
  <c r="C29" i="22"/>
  <c r="H29" i="22" s="1"/>
  <c r="D29" i="22"/>
  <c r="E29" i="22"/>
  <c r="F29" i="22"/>
  <c r="G29" i="22"/>
  <c r="L29" i="22" s="1"/>
  <c r="C30" i="22"/>
  <c r="D30" i="22"/>
  <c r="D31" i="22" s="1"/>
  <c r="E30" i="22"/>
  <c r="J30" i="22" s="1"/>
  <c r="F30" i="22"/>
  <c r="G30" i="22"/>
  <c r="H30" i="22"/>
  <c r="K30" i="22"/>
  <c r="L30" i="22"/>
  <c r="A31" i="22"/>
  <c r="C32" i="22"/>
  <c r="H32" i="22" s="1"/>
  <c r="D32" i="22"/>
  <c r="E32" i="22"/>
  <c r="E37" i="22" s="1"/>
  <c r="F32" i="22"/>
  <c r="G32" i="22"/>
  <c r="L32" i="22" s="1"/>
  <c r="K32" i="22"/>
  <c r="C33" i="22"/>
  <c r="H33" i="22" s="1"/>
  <c r="D33" i="22"/>
  <c r="E33" i="22"/>
  <c r="J33" i="22" s="1"/>
  <c r="F33" i="22"/>
  <c r="G33" i="22"/>
  <c r="I33" i="22"/>
  <c r="L33" i="22"/>
  <c r="C34" i="22"/>
  <c r="J34" i="22" s="1"/>
  <c r="D34" i="22"/>
  <c r="I34" i="22" s="1"/>
  <c r="E34" i="22"/>
  <c r="F34" i="22"/>
  <c r="K34" i="22" s="1"/>
  <c r="G34" i="22"/>
  <c r="H34" i="22"/>
  <c r="L34" i="22"/>
  <c r="C35" i="22"/>
  <c r="D35" i="22"/>
  <c r="I35" i="22" s="1"/>
  <c r="E35" i="22"/>
  <c r="F35" i="22"/>
  <c r="K35" i="22" s="1"/>
  <c r="G35" i="22"/>
  <c r="H35" i="22"/>
  <c r="J35" i="22"/>
  <c r="L35" i="22"/>
  <c r="C36" i="22"/>
  <c r="J36" i="22" s="1"/>
  <c r="D36" i="22"/>
  <c r="E36" i="22"/>
  <c r="F36" i="22"/>
  <c r="G36" i="22"/>
  <c r="G37" i="22" s="1"/>
  <c r="A37" i="22"/>
  <c r="L36" i="22" l="1"/>
  <c r="I32" i="22"/>
  <c r="H26" i="22"/>
  <c r="I23" i="22"/>
  <c r="K20" i="22"/>
  <c r="D19" i="22"/>
  <c r="I15" i="22"/>
  <c r="E19" i="22"/>
  <c r="C7" i="22"/>
  <c r="H7" i="22" s="1"/>
  <c r="K5" i="22"/>
  <c r="H3" i="22"/>
  <c r="I3" i="22"/>
  <c r="J32" i="22"/>
  <c r="J23" i="22"/>
  <c r="I20" i="22"/>
  <c r="J15" i="22"/>
  <c r="J5" i="22"/>
  <c r="K28" i="22"/>
  <c r="K36" i="22"/>
  <c r="H36" i="22"/>
  <c r="I36" i="22"/>
  <c r="K33" i="22"/>
  <c r="I30" i="22"/>
  <c r="J24" i="22"/>
  <c r="K24" i="22"/>
  <c r="K18" i="22"/>
  <c r="K16" i="22"/>
  <c r="I5" i="22"/>
  <c r="D37" i="22"/>
  <c r="E31" i="22"/>
  <c r="J29" i="22"/>
  <c r="J27" i="22"/>
  <c r="F25" i="22"/>
  <c r="K25" i="22" s="1"/>
  <c r="G19" i="22"/>
  <c r="C19" i="22"/>
  <c r="H19" i="22" s="1"/>
  <c r="J18" i="22"/>
  <c r="G13" i="22"/>
  <c r="C13" i="22"/>
  <c r="H13" i="22" s="1"/>
  <c r="J12" i="22"/>
  <c r="J7" i="22"/>
  <c r="F7" i="22"/>
  <c r="K7" i="22" s="1"/>
  <c r="C37" i="22"/>
  <c r="H37" i="22" s="1"/>
  <c r="I29" i="22"/>
  <c r="I27" i="22"/>
  <c r="F19" i="22"/>
  <c r="I18" i="22"/>
  <c r="F13" i="22"/>
  <c r="I12" i="22"/>
  <c r="K29" i="22"/>
  <c r="F37" i="22"/>
  <c r="K37" i="22" s="1"/>
  <c r="G31" i="22"/>
  <c r="C31" i="22"/>
  <c r="H31" i="22" s="1"/>
  <c r="D25" i="22"/>
  <c r="I25" i="22" s="1"/>
  <c r="D7" i="22"/>
  <c r="I7" i="22" s="1"/>
  <c r="J13" i="22" l="1"/>
  <c r="K13" i="22"/>
  <c r="L7" i="22"/>
  <c r="L31" i="22"/>
  <c r="J37" i="22"/>
  <c r="I13" i="22"/>
  <c r="K31" i="22"/>
  <c r="L19" i="22"/>
  <c r="J31" i="22"/>
  <c r="J19" i="22"/>
  <c r="I31" i="22"/>
  <c r="K19" i="22"/>
  <c r="L13" i="22"/>
  <c r="I37" i="22"/>
  <c r="I19" i="22"/>
  <c r="L37" i="22"/>
  <c r="A25" i="17" l="1"/>
  <c r="I50" i="21" l="1"/>
  <c r="I66" i="21"/>
  <c r="I74" i="21"/>
  <c r="A75" i="21"/>
  <c r="G74" i="21"/>
  <c r="F74" i="21"/>
  <c r="E74" i="21"/>
  <c r="H74" i="21" s="1"/>
  <c r="D74" i="21"/>
  <c r="C74" i="21"/>
  <c r="G73" i="21"/>
  <c r="F73" i="21"/>
  <c r="E73" i="21"/>
  <c r="D73" i="21"/>
  <c r="C73" i="21"/>
  <c r="G72" i="21"/>
  <c r="F72" i="21"/>
  <c r="E72" i="21"/>
  <c r="H72" i="21" s="1"/>
  <c r="D72" i="21"/>
  <c r="C72" i="21"/>
  <c r="G71" i="21"/>
  <c r="F71" i="21"/>
  <c r="H71" i="21" s="1"/>
  <c r="E71" i="21"/>
  <c r="D71" i="21"/>
  <c r="C71" i="21"/>
  <c r="G70" i="21"/>
  <c r="F70" i="21"/>
  <c r="E70" i="21"/>
  <c r="D70" i="21"/>
  <c r="C70" i="21"/>
  <c r="A69" i="21"/>
  <c r="G68" i="21"/>
  <c r="F68" i="21"/>
  <c r="E68" i="21"/>
  <c r="H68" i="21" s="1"/>
  <c r="D68" i="21"/>
  <c r="C68" i="21"/>
  <c r="G67" i="21"/>
  <c r="F67" i="21"/>
  <c r="H67" i="21" s="1"/>
  <c r="E67" i="21"/>
  <c r="D67" i="21"/>
  <c r="C67" i="21"/>
  <c r="G66" i="21"/>
  <c r="F66" i="21"/>
  <c r="E66" i="21"/>
  <c r="H66" i="21" s="1"/>
  <c r="D66" i="21"/>
  <c r="C66" i="21"/>
  <c r="G65" i="21"/>
  <c r="F65" i="21"/>
  <c r="E65" i="21"/>
  <c r="D65" i="21"/>
  <c r="C65" i="21"/>
  <c r="G64" i="21"/>
  <c r="F64" i="21"/>
  <c r="E64" i="21"/>
  <c r="H64" i="21" s="1"/>
  <c r="D64" i="21"/>
  <c r="C64" i="21"/>
  <c r="A63" i="21"/>
  <c r="G62" i="21"/>
  <c r="F62" i="21"/>
  <c r="E62" i="21"/>
  <c r="H62" i="21" s="1"/>
  <c r="D62" i="21"/>
  <c r="C62" i="21"/>
  <c r="G61" i="21"/>
  <c r="F61" i="21"/>
  <c r="E61" i="21"/>
  <c r="D61" i="21"/>
  <c r="C61" i="21"/>
  <c r="G60" i="21"/>
  <c r="F60" i="21"/>
  <c r="E60" i="21"/>
  <c r="H60" i="21" s="1"/>
  <c r="D60" i="21"/>
  <c r="C60" i="21"/>
  <c r="G59" i="21"/>
  <c r="F59" i="21"/>
  <c r="H59" i="21" s="1"/>
  <c r="E59" i="21"/>
  <c r="D59" i="21"/>
  <c r="C59" i="21"/>
  <c r="G58" i="21"/>
  <c r="F58" i="21"/>
  <c r="E58" i="21"/>
  <c r="D58" i="21"/>
  <c r="C58" i="21"/>
  <c r="C63" i="21" s="1"/>
  <c r="A57" i="21"/>
  <c r="G56" i="21"/>
  <c r="F56" i="21"/>
  <c r="E56" i="21"/>
  <c r="H56" i="21" s="1"/>
  <c r="D56" i="21"/>
  <c r="C56" i="21"/>
  <c r="G55" i="21"/>
  <c r="F55" i="21"/>
  <c r="H55" i="21" s="1"/>
  <c r="E55" i="21"/>
  <c r="D55" i="21"/>
  <c r="C55" i="21"/>
  <c r="G54" i="21"/>
  <c r="F54" i="21"/>
  <c r="E54" i="21"/>
  <c r="H54" i="21" s="1"/>
  <c r="D54" i="21"/>
  <c r="C54" i="21"/>
  <c r="G53" i="21"/>
  <c r="F53" i="21"/>
  <c r="E53" i="21"/>
  <c r="D53" i="21"/>
  <c r="C53" i="21"/>
  <c r="G52" i="21"/>
  <c r="F52" i="21"/>
  <c r="E52" i="21"/>
  <c r="H52" i="21" s="1"/>
  <c r="D52" i="21"/>
  <c r="C52" i="21"/>
  <c r="A51" i="21"/>
  <c r="G50" i="21"/>
  <c r="F50" i="21"/>
  <c r="E50" i="21"/>
  <c r="H50" i="21" s="1"/>
  <c r="D50" i="21"/>
  <c r="C50" i="21"/>
  <c r="G49" i="21"/>
  <c r="F49" i="21"/>
  <c r="E49" i="21"/>
  <c r="D49" i="21"/>
  <c r="C49" i="21"/>
  <c r="G48" i="21"/>
  <c r="F48" i="21"/>
  <c r="E48" i="21"/>
  <c r="H48" i="21" s="1"/>
  <c r="D48" i="21"/>
  <c r="C48" i="21"/>
  <c r="G47" i="21"/>
  <c r="F47" i="21"/>
  <c r="H47" i="21" s="1"/>
  <c r="E47" i="21"/>
  <c r="D47" i="21"/>
  <c r="C47" i="21"/>
  <c r="G46" i="21"/>
  <c r="F46" i="21"/>
  <c r="E46" i="21"/>
  <c r="H46" i="21" s="1"/>
  <c r="D46" i="21"/>
  <c r="C46" i="21"/>
  <c r="A45" i="21"/>
  <c r="G44" i="21"/>
  <c r="F44" i="21"/>
  <c r="E44" i="21"/>
  <c r="H44" i="21" s="1"/>
  <c r="D44" i="21"/>
  <c r="C44" i="21"/>
  <c r="G43" i="21"/>
  <c r="F43" i="21"/>
  <c r="H43" i="21" s="1"/>
  <c r="E43" i="21"/>
  <c r="D43" i="21"/>
  <c r="C43" i="21"/>
  <c r="G42" i="21"/>
  <c r="F42" i="21"/>
  <c r="E42" i="21"/>
  <c r="H42" i="21" s="1"/>
  <c r="D42" i="21"/>
  <c r="C42" i="21"/>
  <c r="G41" i="21"/>
  <c r="F41" i="21"/>
  <c r="E41" i="21"/>
  <c r="D41" i="21"/>
  <c r="C41" i="21"/>
  <c r="G40" i="21"/>
  <c r="F40" i="21"/>
  <c r="E40" i="21"/>
  <c r="D40" i="21"/>
  <c r="C40" i="21"/>
  <c r="A37" i="21"/>
  <c r="G36" i="21"/>
  <c r="F36" i="21"/>
  <c r="E36" i="21"/>
  <c r="H36" i="21" s="1"/>
  <c r="I36" i="21" s="1"/>
  <c r="D36" i="21"/>
  <c r="C36" i="21"/>
  <c r="G35" i="21"/>
  <c r="F35" i="21"/>
  <c r="E35" i="21"/>
  <c r="H35" i="21" s="1"/>
  <c r="D35" i="21"/>
  <c r="C35" i="21"/>
  <c r="G34" i="21"/>
  <c r="F34" i="21"/>
  <c r="E34" i="21"/>
  <c r="D34" i="21"/>
  <c r="C34" i="21"/>
  <c r="G33" i="21"/>
  <c r="F33" i="21"/>
  <c r="E33" i="21"/>
  <c r="D33" i="21"/>
  <c r="C33" i="21"/>
  <c r="G32" i="21"/>
  <c r="F32" i="21"/>
  <c r="E32" i="21"/>
  <c r="H32" i="21" s="1"/>
  <c r="I32" i="21" s="1"/>
  <c r="D32" i="21"/>
  <c r="C32" i="21"/>
  <c r="A31" i="21"/>
  <c r="G30" i="21"/>
  <c r="F30" i="21"/>
  <c r="E30" i="21"/>
  <c r="D30" i="21"/>
  <c r="C30" i="21"/>
  <c r="G29" i="21"/>
  <c r="F29" i="21"/>
  <c r="E29" i="21"/>
  <c r="D29" i="21"/>
  <c r="C29" i="21"/>
  <c r="G28" i="21"/>
  <c r="F28" i="21"/>
  <c r="E28" i="21"/>
  <c r="H28" i="21" s="1"/>
  <c r="I28" i="21" s="1"/>
  <c r="D28" i="21"/>
  <c r="C28" i="21"/>
  <c r="G27" i="21"/>
  <c r="F27" i="21"/>
  <c r="E27" i="21"/>
  <c r="H27" i="21" s="1"/>
  <c r="D27" i="21"/>
  <c r="C27" i="21"/>
  <c r="G26" i="21"/>
  <c r="F26" i="21"/>
  <c r="E26" i="21"/>
  <c r="D26" i="21"/>
  <c r="C26" i="21"/>
  <c r="A25" i="21"/>
  <c r="G24" i="21"/>
  <c r="F24" i="21"/>
  <c r="E24" i="21"/>
  <c r="H24" i="21" s="1"/>
  <c r="I24" i="21" s="1"/>
  <c r="D24" i="21"/>
  <c r="C24" i="21"/>
  <c r="G23" i="21"/>
  <c r="F23" i="21"/>
  <c r="E23" i="21"/>
  <c r="H23" i="21" s="1"/>
  <c r="D23" i="21"/>
  <c r="C23" i="21"/>
  <c r="G22" i="21"/>
  <c r="F22" i="21"/>
  <c r="E22" i="21"/>
  <c r="D22" i="21"/>
  <c r="C22" i="21"/>
  <c r="G21" i="21"/>
  <c r="F21" i="21"/>
  <c r="E21" i="21"/>
  <c r="D21" i="21"/>
  <c r="C21" i="21"/>
  <c r="G20" i="21"/>
  <c r="F20" i="21"/>
  <c r="E20" i="21"/>
  <c r="H20" i="21" s="1"/>
  <c r="I20" i="21" s="1"/>
  <c r="D20" i="21"/>
  <c r="C20" i="21"/>
  <c r="A19" i="21"/>
  <c r="G18" i="21"/>
  <c r="F18" i="21"/>
  <c r="E18" i="21"/>
  <c r="D18" i="21"/>
  <c r="C18" i="21"/>
  <c r="G17" i="21"/>
  <c r="F17" i="21"/>
  <c r="E17" i="21"/>
  <c r="D17" i="21"/>
  <c r="C17" i="21"/>
  <c r="G16" i="21"/>
  <c r="F16" i="21"/>
  <c r="E16" i="21"/>
  <c r="H16" i="21" s="1"/>
  <c r="I16" i="21" s="1"/>
  <c r="D16" i="21"/>
  <c r="C16" i="21"/>
  <c r="G15" i="21"/>
  <c r="F15" i="21"/>
  <c r="E15" i="21"/>
  <c r="H15" i="21" s="1"/>
  <c r="D15" i="21"/>
  <c r="C15" i="21"/>
  <c r="G14" i="21"/>
  <c r="F14" i="21"/>
  <c r="E14" i="21"/>
  <c r="D14" i="21"/>
  <c r="C14" i="21"/>
  <c r="A13" i="21"/>
  <c r="G12" i="21"/>
  <c r="F12" i="21"/>
  <c r="E12" i="21"/>
  <c r="H12" i="21" s="1"/>
  <c r="I12" i="21" s="1"/>
  <c r="D12" i="21"/>
  <c r="C12" i="21"/>
  <c r="G11" i="21"/>
  <c r="F11" i="21"/>
  <c r="E11" i="21"/>
  <c r="H11" i="21" s="1"/>
  <c r="D11" i="21"/>
  <c r="C11" i="21"/>
  <c r="G10" i="21"/>
  <c r="F10" i="21"/>
  <c r="E10" i="21"/>
  <c r="D10" i="21"/>
  <c r="C10" i="21"/>
  <c r="G9" i="21"/>
  <c r="F9" i="21"/>
  <c r="E9" i="21"/>
  <c r="D9" i="21"/>
  <c r="C9" i="21"/>
  <c r="G8" i="21"/>
  <c r="F8" i="21"/>
  <c r="E8" i="21"/>
  <c r="D8" i="21"/>
  <c r="C8" i="21"/>
  <c r="A7" i="21"/>
  <c r="G6" i="21"/>
  <c r="F6" i="21"/>
  <c r="E6" i="21"/>
  <c r="D6" i="21"/>
  <c r="C6" i="21"/>
  <c r="G5" i="21"/>
  <c r="F5" i="21"/>
  <c r="E5" i="21"/>
  <c r="D5" i="21"/>
  <c r="C5" i="21"/>
  <c r="G4" i="21"/>
  <c r="F4" i="21"/>
  <c r="E4" i="21"/>
  <c r="H4" i="21" s="1"/>
  <c r="D4" i="21"/>
  <c r="C4" i="21"/>
  <c r="G3" i="21"/>
  <c r="F3" i="21"/>
  <c r="E3" i="21"/>
  <c r="D3" i="21"/>
  <c r="C3" i="21"/>
  <c r="G2" i="21"/>
  <c r="F2" i="21"/>
  <c r="E2" i="21"/>
  <c r="D2" i="21"/>
  <c r="C2" i="21"/>
  <c r="A37" i="17"/>
  <c r="A31" i="17"/>
  <c r="A19" i="17"/>
  <c r="A13" i="17"/>
  <c r="A7" i="17"/>
  <c r="I43" i="21" l="1"/>
  <c r="I47" i="21"/>
  <c r="I55" i="21"/>
  <c r="I59" i="21"/>
  <c r="I67" i="21"/>
  <c r="I71" i="21"/>
  <c r="H6" i="21"/>
  <c r="H18" i="21"/>
  <c r="H26" i="21"/>
  <c r="E45" i="21"/>
  <c r="H40" i="21"/>
  <c r="I52" i="21"/>
  <c r="I56" i="21"/>
  <c r="I60" i="21"/>
  <c r="I64" i="21"/>
  <c r="I68" i="21"/>
  <c r="E7" i="21"/>
  <c r="H3" i="21"/>
  <c r="H10" i="21"/>
  <c r="I11" i="21"/>
  <c r="H14" i="21"/>
  <c r="I27" i="21"/>
  <c r="I35" i="21"/>
  <c r="C51" i="21"/>
  <c r="G63" i="21"/>
  <c r="I48" i="21"/>
  <c r="I4" i="21"/>
  <c r="I42" i="21"/>
  <c r="H22" i="21"/>
  <c r="I62" i="21"/>
  <c r="I54" i="21"/>
  <c r="I44" i="21"/>
  <c r="I72" i="21"/>
  <c r="F7" i="21"/>
  <c r="I15" i="21"/>
  <c r="I23" i="21"/>
  <c r="H34" i="21"/>
  <c r="H30" i="21"/>
  <c r="H41" i="21"/>
  <c r="H49" i="21"/>
  <c r="H53" i="21"/>
  <c r="H61" i="21"/>
  <c r="H65" i="21"/>
  <c r="H73" i="21"/>
  <c r="E13" i="21"/>
  <c r="H13" i="21" s="1"/>
  <c r="C45" i="21"/>
  <c r="E63" i="21"/>
  <c r="E75" i="21"/>
  <c r="D7" i="21"/>
  <c r="H5" i="21"/>
  <c r="H9" i="21"/>
  <c r="H17" i="21"/>
  <c r="H21" i="21"/>
  <c r="H29" i="21"/>
  <c r="H33" i="21"/>
  <c r="G45" i="21"/>
  <c r="F51" i="21"/>
  <c r="D51" i="21"/>
  <c r="H58" i="21"/>
  <c r="H70" i="21"/>
  <c r="C7" i="21"/>
  <c r="G7" i="21"/>
  <c r="F13" i="21"/>
  <c r="F37" i="21"/>
  <c r="D57" i="21"/>
  <c r="D25" i="21"/>
  <c r="G25" i="21"/>
  <c r="G37" i="21"/>
  <c r="G51" i="21"/>
  <c r="D69" i="21"/>
  <c r="F69" i="21"/>
  <c r="H8" i="21"/>
  <c r="D13" i="21"/>
  <c r="D19" i="21"/>
  <c r="F31" i="21"/>
  <c r="E51" i="21"/>
  <c r="E57" i="21"/>
  <c r="C57" i="21"/>
  <c r="G57" i="21"/>
  <c r="G75" i="21"/>
  <c r="F45" i="21"/>
  <c r="G13" i="21"/>
  <c r="E19" i="21"/>
  <c r="E25" i="21"/>
  <c r="E31" i="21"/>
  <c r="C37" i="21"/>
  <c r="D63" i="21"/>
  <c r="E69" i="21"/>
  <c r="F75" i="21"/>
  <c r="F19" i="21"/>
  <c r="F25" i="21"/>
  <c r="G31" i="21"/>
  <c r="D37" i="21"/>
  <c r="D45" i="21"/>
  <c r="C13" i="21"/>
  <c r="C19" i="21"/>
  <c r="C25" i="21"/>
  <c r="G19" i="21"/>
  <c r="D31" i="21"/>
  <c r="E37" i="21"/>
  <c r="F57" i="21"/>
  <c r="F63" i="21"/>
  <c r="C69" i="21"/>
  <c r="G69" i="21"/>
  <c r="D75" i="21"/>
  <c r="C31" i="21"/>
  <c r="C75" i="21"/>
  <c r="G14" i="17"/>
  <c r="F14" i="17"/>
  <c r="E14" i="17"/>
  <c r="D14" i="17"/>
  <c r="I14" i="17" s="1"/>
  <c r="C14" i="17"/>
  <c r="H14" i="17" s="1"/>
  <c r="G15" i="17"/>
  <c r="F15" i="17"/>
  <c r="K15" i="17" s="1"/>
  <c r="E15" i="17"/>
  <c r="J15" i="17" s="1"/>
  <c r="D15" i="17"/>
  <c r="I15" i="17" s="1"/>
  <c r="C15" i="17"/>
  <c r="H15" i="17" s="1"/>
  <c r="G16" i="17"/>
  <c r="F16" i="17"/>
  <c r="E16" i="17"/>
  <c r="D16" i="17"/>
  <c r="C16" i="17"/>
  <c r="H16" i="17" s="1"/>
  <c r="G17" i="17"/>
  <c r="F17" i="17"/>
  <c r="E17" i="17"/>
  <c r="D17" i="17"/>
  <c r="C17" i="17"/>
  <c r="H17" i="17" s="1"/>
  <c r="G18" i="17"/>
  <c r="F18" i="17"/>
  <c r="E18" i="17"/>
  <c r="D18" i="17"/>
  <c r="I18" i="17" s="1"/>
  <c r="C18" i="17"/>
  <c r="H18" i="17" s="1"/>
  <c r="G26" i="17"/>
  <c r="F26" i="17"/>
  <c r="E26" i="17"/>
  <c r="J26" i="17" s="1"/>
  <c r="D26" i="17"/>
  <c r="C26" i="17"/>
  <c r="H26" i="17" s="1"/>
  <c r="G27" i="17"/>
  <c r="F27" i="17"/>
  <c r="K27" i="17" s="1"/>
  <c r="E27" i="17"/>
  <c r="D27" i="17"/>
  <c r="I27" i="17" s="1"/>
  <c r="C27" i="17"/>
  <c r="H27" i="17" s="1"/>
  <c r="G28" i="17"/>
  <c r="F28" i="17"/>
  <c r="E28" i="17"/>
  <c r="D28" i="17"/>
  <c r="C28" i="17"/>
  <c r="H28" i="17" s="1"/>
  <c r="G29" i="17"/>
  <c r="F29" i="17"/>
  <c r="K29" i="17" s="1"/>
  <c r="E29" i="17"/>
  <c r="D29" i="17"/>
  <c r="I29" i="17" s="1"/>
  <c r="C29" i="17"/>
  <c r="H29" i="17" s="1"/>
  <c r="G30" i="17"/>
  <c r="F30" i="17"/>
  <c r="E30" i="17"/>
  <c r="J30" i="17" s="1"/>
  <c r="D30" i="17"/>
  <c r="C30" i="17"/>
  <c r="H30" i="17" s="1"/>
  <c r="G32" i="17"/>
  <c r="F32" i="17"/>
  <c r="K32" i="17" s="1"/>
  <c r="E32" i="17"/>
  <c r="D32" i="17"/>
  <c r="I32" i="17" s="1"/>
  <c r="C32" i="17"/>
  <c r="H32" i="17" s="1"/>
  <c r="G33" i="17"/>
  <c r="F33" i="17"/>
  <c r="E33" i="17"/>
  <c r="D33" i="17"/>
  <c r="C33" i="17"/>
  <c r="H33" i="17" s="1"/>
  <c r="G34" i="17"/>
  <c r="F34" i="17"/>
  <c r="K34" i="17" s="1"/>
  <c r="E34" i="17"/>
  <c r="D34" i="17"/>
  <c r="I34" i="17" s="1"/>
  <c r="C34" i="17"/>
  <c r="H34" i="17" s="1"/>
  <c r="G35" i="17"/>
  <c r="F35" i="17"/>
  <c r="E35" i="17"/>
  <c r="J35" i="17" s="1"/>
  <c r="D35" i="17"/>
  <c r="C35" i="17"/>
  <c r="H35" i="17" s="1"/>
  <c r="G36" i="17"/>
  <c r="F36" i="17"/>
  <c r="K36" i="17" s="1"/>
  <c r="E36" i="17"/>
  <c r="D36" i="17"/>
  <c r="I36" i="17" s="1"/>
  <c r="C36" i="17"/>
  <c r="H36" i="17" s="1"/>
  <c r="G20" i="17"/>
  <c r="F20" i="17"/>
  <c r="E20" i="17"/>
  <c r="D20" i="17"/>
  <c r="C20" i="17"/>
  <c r="H20" i="17" s="1"/>
  <c r="G21" i="17"/>
  <c r="F21" i="17"/>
  <c r="E21" i="17"/>
  <c r="D21" i="17"/>
  <c r="I21" i="17" s="1"/>
  <c r="C21" i="17"/>
  <c r="H21" i="17" s="1"/>
  <c r="G22" i="17"/>
  <c r="F22" i="17"/>
  <c r="E22" i="17"/>
  <c r="J22" i="17" s="1"/>
  <c r="D22" i="17"/>
  <c r="I22" i="17" s="1"/>
  <c r="C22" i="17"/>
  <c r="H22" i="17" s="1"/>
  <c r="G23" i="17"/>
  <c r="F23" i="17"/>
  <c r="K23" i="17" s="1"/>
  <c r="E23" i="17"/>
  <c r="D23" i="17"/>
  <c r="I23" i="17" s="1"/>
  <c r="C23" i="17"/>
  <c r="H23" i="17" s="1"/>
  <c r="G24" i="17"/>
  <c r="F24" i="17"/>
  <c r="E24" i="17"/>
  <c r="D24" i="17"/>
  <c r="C24" i="17"/>
  <c r="H24" i="17" s="1"/>
  <c r="G8" i="17"/>
  <c r="F8" i="17"/>
  <c r="E8" i="17"/>
  <c r="D8" i="17"/>
  <c r="C8" i="17"/>
  <c r="G9" i="17"/>
  <c r="F9" i="17"/>
  <c r="E9" i="17"/>
  <c r="D9" i="17"/>
  <c r="I9" i="17" s="1"/>
  <c r="C9" i="17"/>
  <c r="H9" i="17" s="1"/>
  <c r="G10" i="17"/>
  <c r="F10" i="17"/>
  <c r="K10" i="17" s="1"/>
  <c r="E10" i="17"/>
  <c r="J10" i="17" s="1"/>
  <c r="D10" i="17"/>
  <c r="I10" i="17" s="1"/>
  <c r="C10" i="17"/>
  <c r="H10" i="17" s="1"/>
  <c r="G11" i="17"/>
  <c r="F11" i="17"/>
  <c r="E11" i="17"/>
  <c r="D11" i="17"/>
  <c r="C11" i="17"/>
  <c r="H11" i="17" s="1"/>
  <c r="G12" i="17"/>
  <c r="F12" i="17"/>
  <c r="E12" i="17"/>
  <c r="D12" i="17"/>
  <c r="I12" i="17" s="1"/>
  <c r="C12" i="17"/>
  <c r="H12" i="17" s="1"/>
  <c r="I13" i="21" l="1"/>
  <c r="I21" i="21"/>
  <c r="I53" i="21"/>
  <c r="H7" i="21"/>
  <c r="H31" i="21"/>
  <c r="H57" i="21"/>
  <c r="I17" i="21"/>
  <c r="I73" i="21"/>
  <c r="I30" i="21"/>
  <c r="I6" i="21"/>
  <c r="H69" i="21"/>
  <c r="H51" i="21"/>
  <c r="I33" i="21"/>
  <c r="I9" i="21"/>
  <c r="H63" i="21"/>
  <c r="I65" i="21"/>
  <c r="I41" i="21"/>
  <c r="I34" i="21"/>
  <c r="I22" i="21"/>
  <c r="I10" i="21"/>
  <c r="I58" i="21"/>
  <c r="H75" i="21"/>
  <c r="I26" i="21"/>
  <c r="H37" i="21"/>
  <c r="H25" i="21"/>
  <c r="I70" i="21"/>
  <c r="I29" i="21"/>
  <c r="I5" i="21"/>
  <c r="I61" i="21"/>
  <c r="I14" i="21"/>
  <c r="I3" i="21"/>
  <c r="H45" i="21"/>
  <c r="I18" i="21"/>
  <c r="I2" i="21"/>
  <c r="J12" i="17"/>
  <c r="I11" i="17"/>
  <c r="K9" i="17"/>
  <c r="I24" i="17"/>
  <c r="K22" i="17"/>
  <c r="I20" i="17"/>
  <c r="K35" i="17"/>
  <c r="I33" i="17"/>
  <c r="K30" i="17"/>
  <c r="I28" i="17"/>
  <c r="K26" i="17"/>
  <c r="I17" i="17"/>
  <c r="K12" i="17"/>
  <c r="K21" i="17"/>
  <c r="J20" i="17"/>
  <c r="J33" i="17"/>
  <c r="J28" i="17"/>
  <c r="J17" i="17"/>
  <c r="I16" i="17"/>
  <c r="K11" i="17"/>
  <c r="K24" i="17"/>
  <c r="K20" i="17"/>
  <c r="I35" i="17"/>
  <c r="K33" i="17"/>
  <c r="I30" i="17"/>
  <c r="K28" i="17"/>
  <c r="I26" i="17"/>
  <c r="K17" i="17"/>
  <c r="H19" i="21"/>
  <c r="L11" i="17"/>
  <c r="L9" i="17"/>
  <c r="L24" i="17"/>
  <c r="J23" i="17"/>
  <c r="L22" i="17"/>
  <c r="J21" i="17"/>
  <c r="L20" i="17"/>
  <c r="J36" i="17"/>
  <c r="L35" i="17"/>
  <c r="J34" i="17"/>
  <c r="L33" i="17"/>
  <c r="J32" i="17"/>
  <c r="L30" i="17"/>
  <c r="J29" i="17"/>
  <c r="L28" i="17"/>
  <c r="J27" i="17"/>
  <c r="L26" i="17"/>
  <c r="J18" i="17"/>
  <c r="L17" i="17"/>
  <c r="J16" i="17"/>
  <c r="L15" i="17"/>
  <c r="J14" i="17"/>
  <c r="K18" i="17"/>
  <c r="K16" i="17"/>
  <c r="K14" i="17"/>
  <c r="L12" i="17"/>
  <c r="J11" i="17"/>
  <c r="L10" i="17"/>
  <c r="J9" i="17"/>
  <c r="J24" i="17"/>
  <c r="L23" i="17"/>
  <c r="L21" i="17"/>
  <c r="L36" i="17"/>
  <c r="L34" i="17"/>
  <c r="L32" i="17"/>
  <c r="L29" i="17"/>
  <c r="L27" i="17"/>
  <c r="L18" i="17"/>
  <c r="L16" i="17"/>
  <c r="L14" i="17"/>
  <c r="F31" i="17"/>
  <c r="D19" i="17"/>
  <c r="C25" i="17"/>
  <c r="H25" i="17" s="1"/>
  <c r="G25" i="17"/>
  <c r="E37" i="17"/>
  <c r="C31" i="17"/>
  <c r="H31" i="17" s="1"/>
  <c r="G31" i="17"/>
  <c r="E19" i="17"/>
  <c r="D37" i="17"/>
  <c r="D25" i="17"/>
  <c r="F37" i="17"/>
  <c r="D31" i="17"/>
  <c r="F19" i="17"/>
  <c r="F25" i="17"/>
  <c r="E25" i="17"/>
  <c r="C37" i="17"/>
  <c r="H37" i="17" s="1"/>
  <c r="G37" i="17"/>
  <c r="E31" i="17"/>
  <c r="J31" i="17" s="1"/>
  <c r="C19" i="17"/>
  <c r="H19" i="17" s="1"/>
  <c r="G19" i="17"/>
  <c r="F13" i="17"/>
  <c r="E13" i="17"/>
  <c r="C13" i="17"/>
  <c r="H13" i="17" s="1"/>
  <c r="G13" i="17"/>
  <c r="D13" i="17"/>
  <c r="G2" i="17"/>
  <c r="F2" i="17"/>
  <c r="K2" i="17" s="1"/>
  <c r="E2" i="17"/>
  <c r="D2" i="17"/>
  <c r="C2" i="17"/>
  <c r="H2" i="17" s="1"/>
  <c r="G3" i="17"/>
  <c r="F3" i="17"/>
  <c r="E3" i="17"/>
  <c r="D3" i="17"/>
  <c r="C3" i="17"/>
  <c r="H3" i="17" s="1"/>
  <c r="G4" i="17"/>
  <c r="F4" i="17"/>
  <c r="E4" i="17"/>
  <c r="J4" i="17" s="1"/>
  <c r="D4" i="17"/>
  <c r="I4" i="17" s="1"/>
  <c r="C4" i="17"/>
  <c r="H4" i="17" s="1"/>
  <c r="G5" i="17"/>
  <c r="F5" i="17"/>
  <c r="E5" i="17"/>
  <c r="D5" i="17"/>
  <c r="C5" i="17"/>
  <c r="H5" i="17" s="1"/>
  <c r="G6" i="17"/>
  <c r="L6" i="17" s="1"/>
  <c r="F6" i="17"/>
  <c r="K6" i="17" s="1"/>
  <c r="E6" i="17"/>
  <c r="D6" i="17"/>
  <c r="C6" i="17"/>
  <c r="H6" i="17" s="1"/>
  <c r="I19" i="21" l="1"/>
  <c r="I45" i="21"/>
  <c r="I25" i="21"/>
  <c r="I51" i="21"/>
  <c r="I57" i="21"/>
  <c r="I75" i="21"/>
  <c r="I7" i="21"/>
  <c r="I37" i="21"/>
  <c r="I63" i="21"/>
  <c r="I69" i="21"/>
  <c r="I31" i="21"/>
  <c r="I3" i="17"/>
  <c r="L2" i="17"/>
  <c r="J13" i="17"/>
  <c r="I25" i="17"/>
  <c r="L5" i="17"/>
  <c r="J3" i="17"/>
  <c r="I13" i="17"/>
  <c r="K13" i="17"/>
  <c r="K19" i="17"/>
  <c r="K3" i="17"/>
  <c r="I31" i="17"/>
  <c r="J19" i="17"/>
  <c r="L25" i="17"/>
  <c r="I6" i="17"/>
  <c r="J5" i="17"/>
  <c r="K4" i="17"/>
  <c r="L3" i="17"/>
  <c r="I2" i="17"/>
  <c r="L13" i="17"/>
  <c r="L19" i="17"/>
  <c r="J25" i="17"/>
  <c r="K37" i="17"/>
  <c r="J37" i="17"/>
  <c r="J6" i="17"/>
  <c r="K5" i="17"/>
  <c r="L4" i="17"/>
  <c r="J2" i="17"/>
  <c r="L37" i="17"/>
  <c r="K25" i="17"/>
  <c r="I37" i="17"/>
  <c r="L31" i="17"/>
  <c r="I19" i="17"/>
  <c r="I5" i="17"/>
  <c r="K31" i="17"/>
  <c r="F7" i="17"/>
  <c r="C7" i="17"/>
  <c r="H7" i="17" s="1"/>
  <c r="G7" i="17"/>
  <c r="D7" i="17"/>
  <c r="E7" i="17"/>
  <c r="J7" i="17" l="1"/>
  <c r="I7" i="17"/>
  <c r="K7" i="17"/>
  <c r="L7" i="17"/>
</calcChain>
</file>

<file path=xl/sharedStrings.xml><?xml version="1.0" encoding="utf-8"?>
<sst xmlns="http://schemas.openxmlformats.org/spreadsheetml/2006/main" count="3533" uniqueCount="179">
  <si>
    <t>Geography</t>
  </si>
  <si>
    <t>Sector</t>
  </si>
  <si>
    <t>LoadSource</t>
  </si>
  <si>
    <t>Allocation</t>
  </si>
  <si>
    <t>Agency</t>
  </si>
  <si>
    <t>Unit</t>
  </si>
  <si>
    <t>2025 WIP2_Amount</t>
  </si>
  <si>
    <t>2017 Progress V9_Amount</t>
  </si>
  <si>
    <t>2009 Progress_Amount</t>
  </si>
  <si>
    <t>2005 Progress_Amount</t>
  </si>
  <si>
    <t>1985 Progress_Amount</t>
  </si>
  <si>
    <t>2025 WIP2_NLoadEOS</t>
  </si>
  <si>
    <t>2017 Progress V9_NLoadEOS</t>
  </si>
  <si>
    <t>2009 Progress_NLoadEOS</t>
  </si>
  <si>
    <t>2005 Progress_NLoadEOS</t>
  </si>
  <si>
    <t>1985 Progress_NLoadEOS</t>
  </si>
  <si>
    <t>2025 WIP2_PLoadEOS</t>
  </si>
  <si>
    <t>2017 Progress V9_PLoadEOS</t>
  </si>
  <si>
    <t>2009 Progress_PLoadEOS</t>
  </si>
  <si>
    <t>2005 Progress_PLoadEOS</t>
  </si>
  <si>
    <t>1985 Progress_PLoadEOS</t>
  </si>
  <si>
    <t>2025 WIP2_SLoadEOS</t>
  </si>
  <si>
    <t>2017 Progress V9_SLoadEOS</t>
  </si>
  <si>
    <t>2009 Progress_SLoadEOS</t>
  </si>
  <si>
    <t>2005 Progress_SLoadEOS</t>
  </si>
  <si>
    <t>1985 Progress_SLoadEOS</t>
  </si>
  <si>
    <t>2025 WIP2_NLoadEOT</t>
  </si>
  <si>
    <t>2017 Progress V9_NLoadEOT</t>
  </si>
  <si>
    <t>2009 Progress_NLoadEOT</t>
  </si>
  <si>
    <t>2005 Progress_NLoadEOT</t>
  </si>
  <si>
    <t>1985 Progress_NLoadEOT</t>
  </si>
  <si>
    <t>2025 WIP2_PLoadEOT</t>
  </si>
  <si>
    <t>2017 Progress V9_PLoadEOT</t>
  </si>
  <si>
    <t>2009 Progress_PLoadEOT</t>
  </si>
  <si>
    <t>2005 Progress_PLoadEOT</t>
  </si>
  <si>
    <t>1985 Progress_PLoadEOT</t>
  </si>
  <si>
    <t>2025 WIP2_SLoadEOT</t>
  </si>
  <si>
    <t>2017 Progress V9_SLoadEOT</t>
  </si>
  <si>
    <t>2009 Progress_SLoadEOT</t>
  </si>
  <si>
    <t>2005 Progress_SLoadEOT</t>
  </si>
  <si>
    <t>1985 Progress_SLoadEOT</t>
  </si>
  <si>
    <t>Agriculture</t>
  </si>
  <si>
    <t>Ag Open Space</t>
  </si>
  <si>
    <t>Load Allocation</t>
  </si>
  <si>
    <t>All Agencies</t>
  </si>
  <si>
    <t>acres</t>
  </si>
  <si>
    <t>Double Cropped Land</t>
  </si>
  <si>
    <t>Full Season Soybeans</t>
  </si>
  <si>
    <t>Grain with Manure</t>
  </si>
  <si>
    <t>Grain without Manure</t>
  </si>
  <si>
    <t>Legume Hay</t>
  </si>
  <si>
    <t>Non-Permitted Feeding Space</t>
  </si>
  <si>
    <t>Other Agronomic Crops</t>
  </si>
  <si>
    <t>Other Hay</t>
  </si>
  <si>
    <t>Pasture</t>
  </si>
  <si>
    <t>Permitted Feeding Space</t>
  </si>
  <si>
    <t>Waste Load Allocation</t>
  </si>
  <si>
    <t>Riparian Pasture Deposition</t>
  </si>
  <si>
    <t>Silage with Manure</t>
  </si>
  <si>
    <t>Silage without Manure</t>
  </si>
  <si>
    <t>Small Grains and Grains</t>
  </si>
  <si>
    <t>Specialty Crop High</t>
  </si>
  <si>
    <t>Specialty Crop Low</t>
  </si>
  <si>
    <t>Developed</t>
  </si>
  <si>
    <t>CSS Buildings and Other</t>
  </si>
  <si>
    <t>CSS Construction</t>
  </si>
  <si>
    <t>CSS Roads</t>
  </si>
  <si>
    <t>CSS Tree Canopy over Impervious</t>
  </si>
  <si>
    <t>CSS Tree Canopy over Turf Grass</t>
  </si>
  <si>
    <t>CSS Turf Grass</t>
  </si>
  <si>
    <t>MS4 Buildings and Other</t>
  </si>
  <si>
    <t>MS4 Roads</t>
  </si>
  <si>
    <t>MS4 Tree Canopy over Impervious</t>
  </si>
  <si>
    <t>MS4 Tree Canopy over Turf Grass</t>
  </si>
  <si>
    <t>MS4 Turf Grass</t>
  </si>
  <si>
    <t>Non-Regulated Buildings and Other</t>
  </si>
  <si>
    <t>Non-Regulated Roads</t>
  </si>
  <si>
    <t>Non-Regulated Tree Canopy over Impervious</t>
  </si>
  <si>
    <t>Non-Regulated Tree Canopy over Turf Grass</t>
  </si>
  <si>
    <t>Non-Regulated Turf Grass</t>
  </si>
  <si>
    <t>Regulated Construction</t>
  </si>
  <si>
    <t>Natural</t>
  </si>
  <si>
    <t>CSS Forest</t>
  </si>
  <si>
    <t>CSS Mixed Open</t>
  </si>
  <si>
    <t>Harvested Forest</t>
  </si>
  <si>
    <t>Headwater or Isolated Wetland</t>
  </si>
  <si>
    <t>Mixed Open</t>
  </si>
  <si>
    <t>Non-tidal Floodplain Wetland</t>
  </si>
  <si>
    <t>Shoreline</t>
  </si>
  <si>
    <t>miles</t>
  </si>
  <si>
    <t>Stream Bed and Bank</t>
  </si>
  <si>
    <t>True Forest</t>
  </si>
  <si>
    <t>Water</t>
  </si>
  <si>
    <t>Septic</t>
  </si>
  <si>
    <t>Rapid Infiltration Basin</t>
  </si>
  <si>
    <t>systems</t>
  </si>
  <si>
    <t>Wastewater</t>
  </si>
  <si>
    <t>Combined Sewer Overflow</t>
  </si>
  <si>
    <t>Industrial Wastewater Treatment Plant</t>
  </si>
  <si>
    <t>Municipal Wastewater Treatment Plant</t>
  </si>
  <si>
    <t>Maryland</t>
  </si>
  <si>
    <t>Virginia</t>
  </si>
  <si>
    <t>Chesapeake Bay Watershed</t>
  </si>
  <si>
    <t>Washington, DC</t>
  </si>
  <si>
    <t>Prince Georges, MD</t>
  </si>
  <si>
    <t>Montgomery, MD</t>
  </si>
  <si>
    <t>Frederick, MD</t>
  </si>
  <si>
    <t>Charles, MD</t>
  </si>
  <si>
    <t>Northern Virginia</t>
  </si>
  <si>
    <t>VA Specified WIP 2_SLoadEOT</t>
  </si>
  <si>
    <t>VA Specified WIP 2_PLoadEOT</t>
  </si>
  <si>
    <t>VA Specified WIP 2_NLoadEOT</t>
  </si>
  <si>
    <t>VA Specified WIP 2_SLoadEOS</t>
  </si>
  <si>
    <t>VA Specified WIP 2_PLoadEOS</t>
  </si>
  <si>
    <t>VA Specified WIP 2_NLoadEOS</t>
  </si>
  <si>
    <t>VA Specified WIP 2_Amount</t>
  </si>
  <si>
    <t>Row Labels</t>
  </si>
  <si>
    <t>Grand Total</t>
  </si>
  <si>
    <t>Sum of 2025 WIP2_Amount</t>
  </si>
  <si>
    <t>Sum of 2017 Progress V9_Amount</t>
  </si>
  <si>
    <t>Sum of 2009 Progress_Amount</t>
  </si>
  <si>
    <t>Sum of 2005 Progress_Amount</t>
  </si>
  <si>
    <t>Sum of 1985 Progress_Amount</t>
  </si>
  <si>
    <t>Sum of 2025 WIP2_NLoadEOT</t>
  </si>
  <si>
    <t>Sum of 2017 Progress V9_NLoadEOT</t>
  </si>
  <si>
    <t>Sum of 2009 Progress_NLoadEOT</t>
  </si>
  <si>
    <t>Sum of 2005 Progress_NLoadEOT</t>
  </si>
  <si>
    <t>Sum of 1985 Progress_NLoadEOT</t>
  </si>
  <si>
    <t>Sum of 2025 WIP2_PLoadEOT</t>
  </si>
  <si>
    <t>Sum of 2017 Progress V9_PLoadEOT</t>
  </si>
  <si>
    <t>Sum of 2009 Progress_PLoadEOT</t>
  </si>
  <si>
    <t>Sum of 2005 Progress_PLoadEOT</t>
  </si>
  <si>
    <t>Sum of 1985 Progress_PLoadEOT</t>
  </si>
  <si>
    <t>Sum of VA Specified WIP 2_Amount</t>
  </si>
  <si>
    <t>Sum of VA Specified WIP 2_NLoadEOT</t>
  </si>
  <si>
    <t>Sum of VA Specified WIP 2_PLoadEOT</t>
  </si>
  <si>
    <t>State</t>
  </si>
  <si>
    <t>MD_COG</t>
  </si>
  <si>
    <t>WIP 2_N Load EOT</t>
  </si>
  <si>
    <t xml:space="preserve"> 2017 Progress V9_N Load EOT</t>
  </si>
  <si>
    <t xml:space="preserve"> 2009 Progress_N Load EOT</t>
  </si>
  <si>
    <t xml:space="preserve"> 2005 Progress_N Load EOT</t>
  </si>
  <si>
    <t xml:space="preserve"> 1985 Progress_N Load EOT</t>
  </si>
  <si>
    <t>WIP 2_ P Load EOT</t>
  </si>
  <si>
    <t xml:space="preserve"> 2017 Progress V9_P Load EOT</t>
  </si>
  <si>
    <t xml:space="preserve"> 2009 Progress_P Load EOT</t>
  </si>
  <si>
    <t xml:space="preserve"> 2005 Progress_P Load EOT</t>
  </si>
  <si>
    <t xml:space="preserve"> 1985 Progress_P Load EOT</t>
  </si>
  <si>
    <t>Chesapeake Bay WSHD</t>
  </si>
  <si>
    <t>Source</t>
  </si>
  <si>
    <t>ALL</t>
  </si>
  <si>
    <t>2005</t>
  </si>
  <si>
    <t>2009</t>
  </si>
  <si>
    <t>2017</t>
  </si>
  <si>
    <t>2025</t>
  </si>
  <si>
    <t>NVRC</t>
  </si>
  <si>
    <r>
      <rPr>
        <b/>
        <sz val="8"/>
        <color theme="4" tint="-0.499984740745262"/>
        <rFont val="Calibri"/>
        <family val="2"/>
      </rPr>
      <t>Δ</t>
    </r>
    <r>
      <rPr>
        <b/>
        <sz val="8"/>
        <color theme="4" tint="-0.499984740745262"/>
        <rFont val="Arial"/>
        <family val="2"/>
      </rPr>
      <t xml:space="preserve"> (2009-2017)</t>
    </r>
  </si>
  <si>
    <r>
      <rPr>
        <b/>
        <sz val="8"/>
        <color theme="4" tint="-0.499984740745262"/>
        <rFont val="Calibri"/>
        <family val="2"/>
      </rPr>
      <t>Δ</t>
    </r>
    <r>
      <rPr>
        <b/>
        <sz val="8"/>
        <color theme="4" tint="-0.499984740745262"/>
        <rFont val="Arial"/>
        <family val="2"/>
      </rPr>
      <t xml:space="preserve"> (2009-2025 WIP2)</t>
    </r>
  </si>
  <si>
    <t>Percent Progress</t>
  </si>
  <si>
    <t>Percent Progress-Since 2009</t>
  </si>
  <si>
    <t>Percent Progress to WIP2 Goals</t>
  </si>
  <si>
    <t>Bay Watershed</t>
  </si>
  <si>
    <t>MD-COG</t>
  </si>
  <si>
    <t>Note</t>
  </si>
  <si>
    <r>
      <rPr>
        <b/>
        <sz val="8"/>
        <color theme="4" tint="-0.499984740745262"/>
        <rFont val="Calibri"/>
        <family val="2"/>
      </rPr>
      <t>Δ</t>
    </r>
    <r>
      <rPr>
        <b/>
        <sz val="8"/>
        <color theme="4" tint="-0.499984740745262"/>
        <rFont val="Arial"/>
        <family val="2"/>
      </rPr>
      <t xml:space="preserve"> (2017-2025 WIP2)</t>
    </r>
  </si>
  <si>
    <t>Geography - Local</t>
  </si>
  <si>
    <t>* NVRC  = COG's Northern Virginia members</t>
  </si>
  <si>
    <t>* MD-COG load data = Frederick, Montgomery, Prince George's, and Charles counties</t>
  </si>
  <si>
    <t>Geography - Regional</t>
  </si>
  <si>
    <t>* DC load Data = District of Columbia</t>
  </si>
  <si>
    <t xml:space="preserve">* CB load data = Entire Chesapeake Bay watershed </t>
  </si>
  <si>
    <t>The time series charts are shown as percentages of the 1985 loads, so as to normalize between loads of varying amounts.  The 1985 loads are not shown in the comparison charts, although the red lines in these graphs represents 100 % of 1985 loads.</t>
  </si>
  <si>
    <t>All data was downloaded from the Bay Program's CAST website: CAST.ChesapeakeBay.net</t>
  </si>
  <si>
    <t>All  graphs show the following time series:  1985, 2005, 2009, and 2017 Progress scenarios and 2025 based on the states' WIP II input decks run on the Phase 6 model (Virginia data  uses VA WIP II scenario)</t>
  </si>
  <si>
    <t>All data is computed at the EOT = Edge of Tide (i.e. delivered loads) scale</t>
  </si>
  <si>
    <t>Loads were computed as either all source sectors together or individually for the wastewater, developed (urban) and agriculture sectors</t>
  </si>
  <si>
    <t>Graphs (shown in the Combined TP and Combined TN tabs)</t>
  </si>
  <si>
    <r>
      <t>The spreadsheet tab</t>
    </r>
    <r>
      <rPr>
        <b/>
        <sz val="8"/>
        <rFont val="Arial"/>
        <family val="2"/>
      </rPr>
      <t xml:space="preserve"> %WIP2 Progress</t>
    </r>
    <r>
      <rPr>
        <sz val="8"/>
        <rFont val="Arial"/>
        <family val="2"/>
      </rPr>
      <t xml:space="preserve"> shows all the overall geography and sector loads. It also computes percent progress since 2009 (2009 - 2017/2009) and percent progress remaining toward the WIP II goal (2017-2025/2025). </t>
    </r>
  </si>
  <si>
    <t>* MD and  VA load data = Bay watershed portions of the states of Maryland and Virginia, repectively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</si>
</sst>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8"/>
      <name val="Arial"/>
      <family val="2"/>
    </font>
    <font>
      <b/>
      <sz val="8"/>
      <name val="Arial"/>
      <family val="2"/>
    </font>
    <font>
      <sz val="8"/>
      <color rgb="FFFF0000"/>
      <name val="Arial"/>
      <family val="2"/>
    </font>
    <font>
      <b/>
      <sz val="8"/>
      <color theme="4" tint="-0.499984740745262"/>
      <name val="Arial"/>
      <family val="2"/>
    </font>
    <font>
      <b/>
      <sz val="7"/>
      <name val="Arial"/>
      <family val="2"/>
    </font>
    <font>
      <b/>
      <sz val="8"/>
      <color theme="4" tint="-0.499984740745262"/>
      <name val="Calibri"/>
      <family val="2"/>
    </font>
    <font>
      <b/>
      <sz val="8"/>
      <color rgb="FFFF0000"/>
      <name val="Arial"/>
      <family val="2"/>
    </font>
  </fonts>
  <fills count="6">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4">
    <xf numFmtId="0" fontId="0" fillId="0" borderId="0" xfId="0" applyNumberFormat="1" applyFont="1" applyFill="1" applyBorder="1"/>
    <xf numFmtId="0" fontId="1" fillId="0" borderId="0" xfId="0" applyFont="1"/>
    <xf numFmtId="2" fontId="0" fillId="0" borderId="0" xfId="0" applyNumberFormat="1" applyAlignment="1">
      <alignment horizontal="right"/>
    </xf>
    <xf numFmtId="0" fontId="0" fillId="0" borderId="0" xfId="0" pivotButton="1" applyNumberFormat="1" applyFont="1" applyFill="1" applyBorder="1"/>
    <xf numFmtId="0" fontId="0" fillId="0" borderId="0" xfId="0" applyNumberFormat="1" applyFont="1" applyFill="1" applyBorder="1" applyAlignment="1">
      <alignment horizontal="left"/>
    </xf>
    <xf numFmtId="0" fontId="0" fillId="0" borderId="0" xfId="0" applyNumberFormat="1" applyFont="1" applyFill="1" applyBorder="1" applyAlignment="1">
      <alignment horizontal="left" indent="1"/>
    </xf>
    <xf numFmtId="0" fontId="2" fillId="0" borderId="0" xfId="0" applyNumberFormat="1" applyFont="1" applyFill="1" applyBorder="1"/>
    <xf numFmtId="4" fontId="0" fillId="0" borderId="0" xfId="0" applyNumberFormat="1" applyFont="1" applyFill="1" applyBorder="1"/>
    <xf numFmtId="4" fontId="0" fillId="0" borderId="1" xfId="0" applyNumberFormat="1" applyFont="1" applyFill="1" applyBorder="1"/>
    <xf numFmtId="4" fontId="0" fillId="3" borderId="1" xfId="0" applyNumberFormat="1" applyFont="1" applyFill="1" applyBorder="1"/>
    <xf numFmtId="4" fontId="0" fillId="4" borderId="1" xfId="0" applyNumberFormat="1" applyFont="1" applyFill="1" applyBorder="1"/>
    <xf numFmtId="4" fontId="0" fillId="2" borderId="1" xfId="0" applyNumberFormat="1" applyFont="1" applyFill="1" applyBorder="1"/>
    <xf numFmtId="4" fontId="3" fillId="0" borderId="1" xfId="0" applyNumberFormat="1" applyFont="1" applyFill="1" applyBorder="1"/>
    <xf numFmtId="3" fontId="3" fillId="0" borderId="1" xfId="0" applyNumberFormat="1" applyFont="1" applyFill="1" applyBorder="1"/>
    <xf numFmtId="3" fontId="0" fillId="3" borderId="1" xfId="0" applyNumberFormat="1" applyFont="1" applyFill="1" applyBorder="1"/>
    <xf numFmtId="3" fontId="0" fillId="0" borderId="1" xfId="0" applyNumberFormat="1" applyFont="1" applyFill="1" applyBorder="1"/>
    <xf numFmtId="3" fontId="0" fillId="4" borderId="1" xfId="0" applyNumberFormat="1" applyFont="1" applyFill="1" applyBorder="1"/>
    <xf numFmtId="3" fontId="0" fillId="2" borderId="1" xfId="0" applyNumberFormat="1" applyFont="1" applyFill="1" applyBorder="1"/>
    <xf numFmtId="3" fontId="0" fillId="0" borderId="0" xfId="0" applyNumberFormat="1" applyFont="1" applyFill="1" applyBorder="1"/>
    <xf numFmtId="4" fontId="4" fillId="3" borderId="1" xfId="0" applyNumberFormat="1" applyFont="1" applyFill="1" applyBorder="1"/>
    <xf numFmtId="4" fontId="4" fillId="0" borderId="1" xfId="0" applyNumberFormat="1" applyFont="1" applyFill="1" applyBorder="1"/>
    <xf numFmtId="4" fontId="4" fillId="4" borderId="1" xfId="0" applyNumberFormat="1" applyFont="1" applyFill="1" applyBorder="1"/>
    <xf numFmtId="4" fontId="4" fillId="2" borderId="1" xfId="0" applyNumberFormat="1" applyFont="1" applyFill="1" applyBorder="1"/>
    <xf numFmtId="9" fontId="0" fillId="0" borderId="0" xfId="0" applyNumberFormat="1" applyFont="1" applyFill="1" applyBorder="1"/>
    <xf numFmtId="9" fontId="0" fillId="3" borderId="1" xfId="0" applyNumberFormat="1" applyFont="1" applyFill="1" applyBorder="1"/>
    <xf numFmtId="9" fontId="0" fillId="0" borderId="1" xfId="0" applyNumberFormat="1" applyFont="1" applyFill="1" applyBorder="1"/>
    <xf numFmtId="9" fontId="0" fillId="4" borderId="1" xfId="0" applyNumberFormat="1" applyFont="1" applyFill="1" applyBorder="1"/>
    <xf numFmtId="9" fontId="0" fillId="2" borderId="1" xfId="0" applyNumberFormat="1" applyFont="1" applyFill="1" applyBorder="1"/>
    <xf numFmtId="4" fontId="4" fillId="5" borderId="1" xfId="0" applyNumberFormat="1" applyFont="1" applyFill="1" applyBorder="1"/>
    <xf numFmtId="4" fontId="0" fillId="5" borderId="1" xfId="0" applyNumberFormat="1" applyFont="1" applyFill="1" applyBorder="1"/>
    <xf numFmtId="3" fontId="0" fillId="5" borderId="1" xfId="0" applyNumberFormat="1" applyFont="1" applyFill="1" applyBorder="1"/>
    <xf numFmtId="9" fontId="0" fillId="5" borderId="1" xfId="0" applyNumberFormat="1" applyFont="1" applyFill="1" applyBorder="1"/>
    <xf numFmtId="49" fontId="3" fillId="0" borderId="1" xfId="0" applyNumberFormat="1" applyFont="1" applyFill="1" applyBorder="1"/>
    <xf numFmtId="0" fontId="3" fillId="0" borderId="1" xfId="0" applyNumberFormat="1" applyFont="1" applyFill="1" applyBorder="1"/>
    <xf numFmtId="10" fontId="3" fillId="0" borderId="1" xfId="0" applyNumberFormat="1" applyFont="1" applyFill="1" applyBorder="1"/>
    <xf numFmtId="10" fontId="0" fillId="3" borderId="1" xfId="0" applyNumberFormat="1" applyFont="1" applyFill="1" applyBorder="1"/>
    <xf numFmtId="10" fontId="0" fillId="5" borderId="1" xfId="0" applyNumberFormat="1" applyFont="1" applyFill="1" applyBorder="1"/>
    <xf numFmtId="10" fontId="0" fillId="0" borderId="1" xfId="0" applyNumberFormat="1" applyFont="1" applyFill="1" applyBorder="1"/>
    <xf numFmtId="10" fontId="0" fillId="4" borderId="1" xfId="0" applyNumberFormat="1" applyFont="1" applyFill="1" applyBorder="1"/>
    <xf numFmtId="10" fontId="0" fillId="2" borderId="1" xfId="0" applyNumberFormat="1" applyFont="1" applyFill="1" applyBorder="1"/>
    <xf numFmtId="10" fontId="0" fillId="0" borderId="0" xfId="0" applyNumberFormat="1" applyFont="1" applyFill="1" applyBorder="1"/>
    <xf numFmtId="0" fontId="3" fillId="0" borderId="1" xfId="0" applyNumberFormat="1" applyFont="1" applyFill="1" applyBorder="1" applyAlignment="1">
      <alignment horizontal="right"/>
    </xf>
    <xf numFmtId="0" fontId="6" fillId="5" borderId="0" xfId="0" applyNumberFormat="1" applyFont="1" applyFill="1" applyBorder="1" applyAlignment="1">
      <alignment horizontal="center"/>
    </xf>
    <xf numFmtId="0" fontId="1" fillId="0" borderId="0" xfId="0" applyNumberFormat="1" applyFont="1" applyFill="1" applyBorder="1"/>
  </cellXfs>
  <cellStyles count="1">
    <cellStyle name="Normal" xfId="0" builtinId="0" customBuiltin="1"/>
  </cellStyles>
  <dxfs count="0"/>
  <tableStyles count="0" defaultTableStyle="TableStyleMedium2" defaultPivotStyle="PivotStyleLight16"/>
  <colors>
    <mruColors>
      <color rgb="FF0066FF"/>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pivotCacheDefinition" Target="pivotCache/pivotCacheDefinition3.xml"/><Relationship Id="rId3" Type="http://schemas.openxmlformats.org/officeDocument/2006/relationships/worksheet" Target="worksheets/sheet3.xml"/><Relationship Id="rId21" Type="http://schemas.openxmlformats.org/officeDocument/2006/relationships/pivotCacheDefinition" Target="pivotCache/pivotCacheDefinition6.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pivotCacheDefinition" Target="pivotCache/pivotCacheDefinition2.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pivotCacheDefinition" Target="pivotCache/pivotCacheDefinition1.xml"/><Relationship Id="rId20" Type="http://schemas.openxmlformats.org/officeDocument/2006/relationships/pivotCacheDefinition" Target="pivotCache/pivotCacheDefinition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pivotCacheDefinition" Target="pivotCache/pivotCacheDefinition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29.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_rels/chart30.xml.rels><?xml version="1.0" encoding="UTF-8" standalone="yes"?>
<Relationships xmlns="http://schemas.openxmlformats.org/package/2006/relationships"><Relationship Id="rId2" Type="http://schemas.microsoft.com/office/2011/relationships/chartColorStyle" Target="colors30.xml"/><Relationship Id="rId1" Type="http://schemas.microsoft.com/office/2011/relationships/chartStyle" Target="style30.xml"/></Relationships>
</file>

<file path=xl/charts/_rels/chart31.xml.rels><?xml version="1.0" encoding="UTF-8" standalone="yes"?>
<Relationships xmlns="http://schemas.openxmlformats.org/package/2006/relationships"><Relationship Id="rId2" Type="http://schemas.microsoft.com/office/2011/relationships/chartColorStyle" Target="colors31.xml"/><Relationship Id="rId1" Type="http://schemas.microsoft.com/office/2011/relationships/chartStyle" Target="style31.xml"/></Relationships>
</file>

<file path=xl/charts/_rels/chart32.xml.rels><?xml version="1.0" encoding="UTF-8" standalone="yes"?>
<Relationships xmlns="http://schemas.openxmlformats.org/package/2006/relationships"><Relationship Id="rId2" Type="http://schemas.microsoft.com/office/2011/relationships/chartColorStyle" Target="colors32.xml"/><Relationship Id="rId1" Type="http://schemas.microsoft.com/office/2011/relationships/chartStyle" Target="style32.xml"/></Relationships>
</file>

<file path=xl/charts/_rels/chart33.xml.rels><?xml version="1.0" encoding="UTF-8" standalone="yes"?>
<Relationships xmlns="http://schemas.openxmlformats.org/package/2006/relationships"><Relationship Id="rId2" Type="http://schemas.microsoft.com/office/2011/relationships/chartColorStyle" Target="colors33.xml"/><Relationship Id="rId1" Type="http://schemas.microsoft.com/office/2011/relationships/chartStyle" Target="style33.xml"/></Relationships>
</file>

<file path=xl/charts/_rels/chart34.xml.rels><?xml version="1.0" encoding="UTF-8" standalone="yes"?>
<Relationships xmlns="http://schemas.openxmlformats.org/package/2006/relationships"><Relationship Id="rId2" Type="http://schemas.microsoft.com/office/2011/relationships/chartColorStyle" Target="colors34.xml"/><Relationship Id="rId1" Type="http://schemas.microsoft.com/office/2011/relationships/chartStyle" Target="style34.xml"/></Relationships>
</file>

<file path=xl/charts/_rels/chart35.xml.rels><?xml version="1.0" encoding="UTF-8" standalone="yes"?>
<Relationships xmlns="http://schemas.openxmlformats.org/package/2006/relationships"><Relationship Id="rId2" Type="http://schemas.microsoft.com/office/2011/relationships/chartColorStyle" Target="colors35.xml"/><Relationship Id="rId1" Type="http://schemas.microsoft.com/office/2011/relationships/chartStyle" Target="style35.xml"/></Relationships>
</file>

<file path=xl/charts/_rels/chart36.xml.rels><?xml version="1.0" encoding="UTF-8" standalone="yes"?>
<Relationships xmlns="http://schemas.openxmlformats.org/package/2006/relationships"><Relationship Id="rId2" Type="http://schemas.microsoft.com/office/2011/relationships/chartColorStyle" Target="colors36.xml"/><Relationship Id="rId1" Type="http://schemas.microsoft.com/office/2011/relationships/chartStyle" Target="style36.xml"/></Relationships>
</file>

<file path=xl/charts/_rels/chart37.xml.rels><?xml version="1.0" encoding="UTF-8" standalone="yes"?>
<Relationships xmlns="http://schemas.openxmlformats.org/package/2006/relationships"><Relationship Id="rId2" Type="http://schemas.microsoft.com/office/2011/relationships/chartColorStyle" Target="colors37.xml"/><Relationship Id="rId1" Type="http://schemas.microsoft.com/office/2011/relationships/chartStyle" Target="style37.xml"/></Relationships>
</file>

<file path=xl/charts/_rels/chart38.xml.rels><?xml version="1.0" encoding="UTF-8" standalone="yes"?>
<Relationships xmlns="http://schemas.openxmlformats.org/package/2006/relationships"><Relationship Id="rId2" Type="http://schemas.microsoft.com/office/2011/relationships/chartColorStyle" Target="colors38.xml"/><Relationship Id="rId1" Type="http://schemas.microsoft.com/office/2011/relationships/chartStyle" Target="style38.xml"/></Relationships>
</file>

<file path=xl/charts/_rels/chart39.xml.rels><?xml version="1.0" encoding="UTF-8" standalone="yes"?>
<Relationships xmlns="http://schemas.openxmlformats.org/package/2006/relationships"><Relationship Id="rId2" Type="http://schemas.microsoft.com/office/2011/relationships/chartColorStyle" Target="colors39.xml"/><Relationship Id="rId1" Type="http://schemas.microsoft.com/office/2011/relationships/chartStyle" Target="style39.xml"/></Relationships>
</file>

<file path=xl/charts/_rels/chart40.xml.rels><?xml version="1.0" encoding="UTF-8" standalone="yes"?>
<Relationships xmlns="http://schemas.openxmlformats.org/package/2006/relationships"><Relationship Id="rId2" Type="http://schemas.microsoft.com/office/2011/relationships/chartColorStyle" Target="colors40.xml"/><Relationship Id="rId1" Type="http://schemas.microsoft.com/office/2011/relationships/chartStyle" Target="style40.xml"/></Relationships>
</file>

<file path=xl/charts/_rels/chart41.xml.rels><?xml version="1.0" encoding="UTF-8" standalone="yes"?>
<Relationships xmlns="http://schemas.openxmlformats.org/package/2006/relationships"><Relationship Id="rId2" Type="http://schemas.microsoft.com/office/2011/relationships/chartColorStyle" Target="colors41.xml"/><Relationship Id="rId1" Type="http://schemas.microsoft.com/office/2011/relationships/chartStyle" Target="style41.xml"/></Relationships>
</file>

<file path=xl/charts/_rels/chart42.xml.rels><?xml version="1.0" encoding="UTF-8" standalone="yes"?>
<Relationships xmlns="http://schemas.openxmlformats.org/package/2006/relationships"><Relationship Id="rId2" Type="http://schemas.microsoft.com/office/2011/relationships/chartColorStyle" Target="colors42.xml"/><Relationship Id="rId1" Type="http://schemas.microsoft.com/office/2011/relationships/chartStyle" Target="style42.xml"/></Relationships>
</file>

<file path=xl/charts/_rels/chart43.xml.rels><?xml version="1.0" encoding="UTF-8" standalone="yes"?>
<Relationships xmlns="http://schemas.openxmlformats.org/package/2006/relationships"><Relationship Id="rId2" Type="http://schemas.microsoft.com/office/2011/relationships/chartColorStyle" Target="colors43.xml"/><Relationship Id="rId1" Type="http://schemas.microsoft.com/office/2011/relationships/chartStyle" Target="style43.xml"/></Relationships>
</file>

<file path=xl/charts/_rels/chart44.xml.rels><?xml version="1.0" encoding="UTF-8" standalone="yes"?>
<Relationships xmlns="http://schemas.openxmlformats.org/package/2006/relationships"><Relationship Id="rId2" Type="http://schemas.microsoft.com/office/2011/relationships/chartColorStyle" Target="colors44.xml"/><Relationship Id="rId1" Type="http://schemas.microsoft.com/office/2011/relationships/chartStyle" Target="style44.xml"/></Relationships>
</file>

<file path=xl/charts/_rels/chart45.xml.rels><?xml version="1.0" encoding="UTF-8" standalone="yes"?>
<Relationships xmlns="http://schemas.openxmlformats.org/package/2006/relationships"><Relationship Id="rId2" Type="http://schemas.microsoft.com/office/2011/relationships/chartColorStyle" Target="colors45.xml"/><Relationship Id="rId1" Type="http://schemas.microsoft.com/office/2011/relationships/chartStyle" Target="style45.xml"/></Relationships>
</file>

<file path=xl/charts/_rels/chart46.xml.rels><?xml version="1.0" encoding="UTF-8" standalone="yes"?>
<Relationships xmlns="http://schemas.openxmlformats.org/package/2006/relationships"><Relationship Id="rId2" Type="http://schemas.microsoft.com/office/2011/relationships/chartColorStyle" Target="colors46.xml"/><Relationship Id="rId1" Type="http://schemas.microsoft.com/office/2011/relationships/chartStyle" Target="style46.xml"/></Relationships>
</file>

<file path=xl/charts/_rels/chart47.xml.rels><?xml version="1.0" encoding="UTF-8" standalone="yes"?>
<Relationships xmlns="http://schemas.openxmlformats.org/package/2006/relationships"><Relationship Id="rId2" Type="http://schemas.microsoft.com/office/2011/relationships/chartColorStyle" Target="colors47.xml"/><Relationship Id="rId1" Type="http://schemas.microsoft.com/office/2011/relationships/chartStyle" Target="style47.xml"/></Relationships>
</file>

<file path=xl/charts/_rels/chart48.xml.rels><?xml version="1.0" encoding="UTF-8" standalone="yes"?>
<Relationships xmlns="http://schemas.openxmlformats.org/package/2006/relationships"><Relationship Id="rId2" Type="http://schemas.microsoft.com/office/2011/relationships/chartColorStyle" Target="colors48.xml"/><Relationship Id="rId1" Type="http://schemas.microsoft.com/office/2011/relationships/chartStyle" Target="style48.xml"/></Relationships>
</file>

<file path=xl/charts/_rels/chart49.xml.rels><?xml version="1.0" encoding="UTF-8" standalone="yes"?>
<Relationships xmlns="http://schemas.openxmlformats.org/package/2006/relationships"><Relationship Id="rId2" Type="http://schemas.microsoft.com/office/2011/relationships/chartColorStyle" Target="colors49.xml"/><Relationship Id="rId1" Type="http://schemas.microsoft.com/office/2011/relationships/chartStyle" Target="style49.xml"/></Relationships>
</file>

<file path=xl/charts/_rels/chart50.xml.rels><?xml version="1.0" encoding="UTF-8" standalone="yes"?>
<Relationships xmlns="http://schemas.openxmlformats.org/package/2006/relationships"><Relationship Id="rId2" Type="http://schemas.microsoft.com/office/2011/relationships/chartColorStyle" Target="colors50.xml"/><Relationship Id="rId1" Type="http://schemas.microsoft.com/office/2011/relationships/chartStyle" Target="style50.xml"/></Relationships>
</file>

<file path=xl/charts/_rels/chart51.xml.rels><?xml version="1.0" encoding="UTF-8" standalone="yes"?>
<Relationships xmlns="http://schemas.openxmlformats.org/package/2006/relationships"><Relationship Id="rId2" Type="http://schemas.microsoft.com/office/2011/relationships/chartColorStyle" Target="colors51.xml"/><Relationship Id="rId1" Type="http://schemas.microsoft.com/office/2011/relationships/chartStyle" Target="style51.xml"/></Relationships>
</file>

<file path=xl/charts/_rels/chart52.xml.rels><?xml version="1.0" encoding="UTF-8" standalone="yes"?>
<Relationships xmlns="http://schemas.openxmlformats.org/package/2006/relationships"><Relationship Id="rId2" Type="http://schemas.microsoft.com/office/2011/relationships/chartColorStyle" Target="colors52.xml"/><Relationship Id="rId1" Type="http://schemas.microsoft.com/office/2011/relationships/chartStyle" Target="style52.xml"/></Relationships>
</file>

<file path=xl/charts/_rels/chart53.xml.rels><?xml version="1.0" encoding="UTF-8" standalone="yes"?>
<Relationships xmlns="http://schemas.openxmlformats.org/package/2006/relationships"><Relationship Id="rId2" Type="http://schemas.microsoft.com/office/2011/relationships/chartColorStyle" Target="colors53.xml"/><Relationship Id="rId1" Type="http://schemas.microsoft.com/office/2011/relationships/chartStyle" Target="style53.xml"/></Relationships>
</file>

<file path=xl/charts/_rels/chart54.xml.rels><?xml version="1.0" encoding="UTF-8" standalone="yes"?>
<Relationships xmlns="http://schemas.openxmlformats.org/package/2006/relationships"><Relationship Id="rId2" Type="http://schemas.microsoft.com/office/2011/relationships/chartColorStyle" Target="colors54.xml"/><Relationship Id="rId1" Type="http://schemas.microsoft.com/office/2011/relationships/chartStyle" Target="style54.xml"/></Relationships>
</file>

<file path=xl/charts/_rels/chart55.xml.rels><?xml version="1.0" encoding="UTF-8" standalone="yes"?>
<Relationships xmlns="http://schemas.openxmlformats.org/package/2006/relationships"><Relationship Id="rId2" Type="http://schemas.microsoft.com/office/2011/relationships/chartColorStyle" Target="colors55.xml"/><Relationship Id="rId1" Type="http://schemas.microsoft.com/office/2011/relationships/chartStyle" Target="style55.xml"/></Relationships>
</file>

<file path=xl/charts/_rels/chart56.xml.rels><?xml version="1.0" encoding="UTF-8" standalone="yes"?>
<Relationships xmlns="http://schemas.openxmlformats.org/package/2006/relationships"><Relationship Id="rId2" Type="http://schemas.microsoft.com/office/2011/relationships/chartColorStyle" Target="colors56.xml"/><Relationship Id="rId1" Type="http://schemas.microsoft.com/office/2011/relationships/chartStyle" Target="style56.xml"/></Relationships>
</file>

<file path=xl/charts/_rels/chart57.xml.rels><?xml version="1.0" encoding="UTF-8" standalone="yes"?>
<Relationships xmlns="http://schemas.openxmlformats.org/package/2006/relationships"><Relationship Id="rId2" Type="http://schemas.microsoft.com/office/2011/relationships/chartColorStyle" Target="colors57.xml"/><Relationship Id="rId1" Type="http://schemas.microsoft.com/office/2011/relationships/chartStyle" Target="style57.xml"/></Relationships>
</file>

<file path=xl/charts/_rels/chart58.xml.rels><?xml version="1.0" encoding="UTF-8" standalone="yes"?>
<Relationships xmlns="http://schemas.openxmlformats.org/package/2006/relationships"><Relationship Id="rId2" Type="http://schemas.microsoft.com/office/2011/relationships/chartColorStyle" Target="colors58.xml"/><Relationship Id="rId1" Type="http://schemas.microsoft.com/office/2011/relationships/chartStyle" Target="style58.xml"/></Relationships>
</file>

<file path=xl/charts/_rels/chart59.xml.rels><?xml version="1.0" encoding="UTF-8" standalone="yes"?>
<Relationships xmlns="http://schemas.openxmlformats.org/package/2006/relationships"><Relationship Id="rId2" Type="http://schemas.microsoft.com/office/2011/relationships/chartColorStyle" Target="colors59.xml"/><Relationship Id="rId1" Type="http://schemas.microsoft.com/office/2011/relationships/chartStyle" Target="style59.xml"/></Relationships>
</file>

<file path=xl/charts/_rels/chart60.xml.rels><?xml version="1.0" encoding="UTF-8" standalone="yes"?>
<Relationships xmlns="http://schemas.openxmlformats.org/package/2006/relationships"><Relationship Id="rId2" Type="http://schemas.microsoft.com/office/2011/relationships/chartColorStyle" Target="colors60.xml"/><Relationship Id="rId1" Type="http://schemas.microsoft.com/office/2011/relationships/chartStyle" Target="style6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NVRC ALL Sectors 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0"/>
          <c:tx>
            <c:strRef>
              <c:f>'Combined TP'!$B$7</c:f>
              <c:strCache>
                <c:ptCount val="1"/>
                <c:pt idx="0">
                  <c:v>ALL</c:v>
                </c:pt>
              </c:strCache>
            </c:strRef>
          </c:tx>
          <c:spPr>
            <a:solidFill>
              <a:schemeClr val="accent6"/>
            </a:solidFill>
            <a:ln>
              <a:noFill/>
            </a:ln>
            <a:effectLst/>
          </c:spPr>
          <c:invertIfNegative val="0"/>
          <c:cat>
            <c:strRef>
              <c:f>'Combined TP'!$H$1:$L$1</c:f>
              <c:strCache>
                <c:ptCount val="5"/>
                <c:pt idx="0">
                  <c:v>1985</c:v>
                </c:pt>
                <c:pt idx="1">
                  <c:v>2005</c:v>
                </c:pt>
                <c:pt idx="2">
                  <c:v>2009</c:v>
                </c:pt>
                <c:pt idx="3">
                  <c:v>2017</c:v>
                </c:pt>
                <c:pt idx="4">
                  <c:v>2025</c:v>
                </c:pt>
              </c:strCache>
            </c:strRef>
          </c:cat>
          <c:val>
            <c:numRef>
              <c:f>'Combined TP'!$H$7:$L$7</c:f>
              <c:numCache>
                <c:formatCode>0%</c:formatCode>
                <c:ptCount val="5"/>
                <c:pt idx="0">
                  <c:v>1</c:v>
                </c:pt>
                <c:pt idx="1">
                  <c:v>1.0144558074662582</c:v>
                </c:pt>
                <c:pt idx="2">
                  <c:v>1.3245250548738805</c:v>
                </c:pt>
                <c:pt idx="3">
                  <c:v>0.91686475077852381</c:v>
                </c:pt>
                <c:pt idx="4">
                  <c:v>1.0901801211185236</c:v>
                </c:pt>
              </c:numCache>
            </c:numRef>
          </c:val>
          <c:extLst>
            <c:ext xmlns:c16="http://schemas.microsoft.com/office/drawing/2014/chart" uri="{C3380CC4-5D6E-409C-BE32-E72D297353CC}">
              <c16:uniqueId val="{00000000-227A-45DC-9AC5-4928FA89A994}"/>
            </c:ext>
          </c:extLst>
        </c:ser>
        <c:dLbls>
          <c:showLegendKey val="0"/>
          <c:showVal val="0"/>
          <c:showCatName val="0"/>
          <c:showSerName val="0"/>
          <c:showPercent val="0"/>
          <c:showBubbleSize val="0"/>
        </c:dLbls>
        <c:gapWidth val="219"/>
        <c:overlap val="-27"/>
        <c:axId val="431160064"/>
        <c:axId val="576876832"/>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DC All Sectors 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0"/>
          <c:tx>
            <c:strRef>
              <c:f>'Combined TP'!$B$13</c:f>
              <c:strCache>
                <c:ptCount val="1"/>
                <c:pt idx="0">
                  <c:v>ALL</c:v>
                </c:pt>
              </c:strCache>
            </c:strRef>
          </c:tx>
          <c:spPr>
            <a:solidFill>
              <a:schemeClr val="accent6"/>
            </a:solidFill>
            <a:ln>
              <a:noFill/>
            </a:ln>
            <a:effectLst/>
          </c:spPr>
          <c:invertIfNegative val="0"/>
          <c:cat>
            <c:strRef>
              <c:f>'Combined TP'!$H$1:$L$1</c:f>
              <c:strCache>
                <c:ptCount val="5"/>
                <c:pt idx="0">
                  <c:v>1985</c:v>
                </c:pt>
                <c:pt idx="1">
                  <c:v>2005</c:v>
                </c:pt>
                <c:pt idx="2">
                  <c:v>2009</c:v>
                </c:pt>
                <c:pt idx="3">
                  <c:v>2017</c:v>
                </c:pt>
                <c:pt idx="4">
                  <c:v>2025</c:v>
                </c:pt>
              </c:strCache>
            </c:strRef>
          </c:cat>
          <c:val>
            <c:numRef>
              <c:f>'Combined TP'!$H$13:$L$13</c:f>
              <c:numCache>
                <c:formatCode>0%</c:formatCode>
                <c:ptCount val="5"/>
                <c:pt idx="0">
                  <c:v>1</c:v>
                </c:pt>
                <c:pt idx="1">
                  <c:v>1.190399881010398</c:v>
                </c:pt>
                <c:pt idx="2">
                  <c:v>0.80652472201621683</c:v>
                </c:pt>
                <c:pt idx="3">
                  <c:v>0.85011485126467456</c:v>
                </c:pt>
                <c:pt idx="4">
                  <c:v>1.5729819822625715</c:v>
                </c:pt>
              </c:numCache>
            </c:numRef>
          </c:val>
          <c:extLst>
            <c:ext xmlns:c16="http://schemas.microsoft.com/office/drawing/2014/chart" uri="{C3380CC4-5D6E-409C-BE32-E72D297353CC}">
              <c16:uniqueId val="{00000000-1C06-4D1D-9244-82650617F02D}"/>
            </c:ext>
          </c:extLst>
        </c:ser>
        <c:dLbls>
          <c:showLegendKey val="0"/>
          <c:showVal val="0"/>
          <c:showCatName val="0"/>
          <c:showSerName val="0"/>
          <c:showPercent val="0"/>
          <c:showBubbleSize val="0"/>
        </c:dLbls>
        <c:gapWidth val="219"/>
        <c:overlap val="-27"/>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MD COG All Sectors 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0"/>
          <c:tx>
            <c:strRef>
              <c:f>'Combined TP'!$B$19</c:f>
              <c:strCache>
                <c:ptCount val="1"/>
                <c:pt idx="0">
                  <c:v>ALL</c:v>
                </c:pt>
              </c:strCache>
            </c:strRef>
          </c:tx>
          <c:spPr>
            <a:solidFill>
              <a:schemeClr val="accent6"/>
            </a:solidFill>
            <a:ln>
              <a:noFill/>
            </a:ln>
            <a:effectLst/>
          </c:spPr>
          <c:invertIfNegative val="0"/>
          <c:cat>
            <c:strRef>
              <c:f>'Combined TP'!$H$1:$L$1</c:f>
              <c:strCache>
                <c:ptCount val="5"/>
                <c:pt idx="0">
                  <c:v>1985</c:v>
                </c:pt>
                <c:pt idx="1">
                  <c:v>2005</c:v>
                </c:pt>
                <c:pt idx="2">
                  <c:v>2009</c:v>
                </c:pt>
                <c:pt idx="3">
                  <c:v>2017</c:v>
                </c:pt>
                <c:pt idx="4">
                  <c:v>2025</c:v>
                </c:pt>
              </c:strCache>
            </c:strRef>
          </c:cat>
          <c:val>
            <c:numRef>
              <c:f>'Combined TP'!$H$19:$L$19</c:f>
              <c:numCache>
                <c:formatCode>0%</c:formatCode>
                <c:ptCount val="5"/>
                <c:pt idx="0">
                  <c:v>1</c:v>
                </c:pt>
                <c:pt idx="1">
                  <c:v>0.62018461694274396</c:v>
                </c:pt>
                <c:pt idx="2">
                  <c:v>0.55331452511068646</c:v>
                </c:pt>
                <c:pt idx="3">
                  <c:v>0.49518158947013963</c:v>
                </c:pt>
                <c:pt idx="4">
                  <c:v>0.53146914190250272</c:v>
                </c:pt>
              </c:numCache>
            </c:numRef>
          </c:val>
          <c:extLst>
            <c:ext xmlns:c16="http://schemas.microsoft.com/office/drawing/2014/chart" uri="{C3380CC4-5D6E-409C-BE32-E72D297353CC}">
              <c16:uniqueId val="{00000000-7CFB-4FA1-8B59-C039E33BF062}"/>
            </c:ext>
          </c:extLst>
        </c:ser>
        <c:dLbls>
          <c:showLegendKey val="0"/>
          <c:showVal val="0"/>
          <c:showCatName val="0"/>
          <c:showSerName val="0"/>
          <c:showPercent val="0"/>
          <c:showBubbleSize val="0"/>
        </c:dLbls>
        <c:gapWidth val="219"/>
        <c:overlap val="-27"/>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Bay Watershed All Sectors 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0"/>
          <c:tx>
            <c:strRef>
              <c:f>'Combined TP'!$B$25</c:f>
              <c:strCache>
                <c:ptCount val="1"/>
                <c:pt idx="0">
                  <c:v>ALL</c:v>
                </c:pt>
              </c:strCache>
            </c:strRef>
          </c:tx>
          <c:spPr>
            <a:solidFill>
              <a:schemeClr val="accent6"/>
            </a:solidFill>
            <a:ln>
              <a:noFill/>
            </a:ln>
            <a:effectLst/>
          </c:spPr>
          <c:invertIfNegative val="0"/>
          <c:cat>
            <c:strRef>
              <c:f>'Combined TP'!$H$1:$L$1</c:f>
              <c:strCache>
                <c:ptCount val="5"/>
                <c:pt idx="0">
                  <c:v>1985</c:v>
                </c:pt>
                <c:pt idx="1">
                  <c:v>2005</c:v>
                </c:pt>
                <c:pt idx="2">
                  <c:v>2009</c:v>
                </c:pt>
                <c:pt idx="3">
                  <c:v>2017</c:v>
                </c:pt>
                <c:pt idx="4">
                  <c:v>2025</c:v>
                </c:pt>
              </c:strCache>
            </c:strRef>
          </c:cat>
          <c:val>
            <c:numRef>
              <c:f>'Combined TP'!$H$25:$L$25</c:f>
              <c:numCache>
                <c:formatCode>0%</c:formatCode>
                <c:ptCount val="5"/>
                <c:pt idx="0">
                  <c:v>1</c:v>
                </c:pt>
                <c:pt idx="1">
                  <c:v>0.63557230097675077</c:v>
                </c:pt>
                <c:pt idx="2">
                  <c:v>0.58326357939984452</c:v>
                </c:pt>
                <c:pt idx="3">
                  <c:v>0.50708390059065589</c:v>
                </c:pt>
                <c:pt idx="4">
                  <c:v>0.44696474178741763</c:v>
                </c:pt>
              </c:numCache>
            </c:numRef>
          </c:val>
          <c:extLst>
            <c:ext xmlns:c16="http://schemas.microsoft.com/office/drawing/2014/chart" uri="{C3380CC4-5D6E-409C-BE32-E72D297353CC}">
              <c16:uniqueId val="{00000000-7687-48BF-B8B7-D1F2FF8285B7}"/>
            </c:ext>
          </c:extLst>
        </c:ser>
        <c:dLbls>
          <c:showLegendKey val="0"/>
          <c:showVal val="0"/>
          <c:showCatName val="0"/>
          <c:showSerName val="0"/>
          <c:showPercent val="0"/>
          <c:showBubbleSize val="0"/>
        </c:dLbls>
        <c:gapWidth val="219"/>
        <c:overlap val="-27"/>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MD All Sectors 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0"/>
          <c:tx>
            <c:strRef>
              <c:f>'Combined TP'!$B$31</c:f>
              <c:strCache>
                <c:ptCount val="1"/>
                <c:pt idx="0">
                  <c:v>ALL</c:v>
                </c:pt>
              </c:strCache>
            </c:strRef>
          </c:tx>
          <c:spPr>
            <a:solidFill>
              <a:schemeClr val="accent6"/>
            </a:solidFill>
            <a:ln>
              <a:noFill/>
            </a:ln>
            <a:effectLst/>
          </c:spPr>
          <c:invertIfNegative val="0"/>
          <c:cat>
            <c:strRef>
              <c:f>'Combined TP'!$H$1:$L$1</c:f>
              <c:strCache>
                <c:ptCount val="5"/>
                <c:pt idx="0">
                  <c:v>1985</c:v>
                </c:pt>
                <c:pt idx="1">
                  <c:v>2005</c:v>
                </c:pt>
                <c:pt idx="2">
                  <c:v>2009</c:v>
                </c:pt>
                <c:pt idx="3">
                  <c:v>2017</c:v>
                </c:pt>
                <c:pt idx="4">
                  <c:v>2025</c:v>
                </c:pt>
              </c:strCache>
            </c:strRef>
          </c:cat>
          <c:val>
            <c:numRef>
              <c:f>'Combined TP'!$H$31:$L$31</c:f>
              <c:numCache>
                <c:formatCode>0%</c:formatCode>
                <c:ptCount val="5"/>
                <c:pt idx="0">
                  <c:v>1</c:v>
                </c:pt>
                <c:pt idx="1">
                  <c:v>0.59616950526295354</c:v>
                </c:pt>
                <c:pt idx="2">
                  <c:v>0.54535900718890784</c:v>
                </c:pt>
                <c:pt idx="3">
                  <c:v>0.49381378054102504</c:v>
                </c:pt>
                <c:pt idx="4">
                  <c:v>0.46679804083358861</c:v>
                </c:pt>
              </c:numCache>
            </c:numRef>
          </c:val>
          <c:extLst>
            <c:ext xmlns:c16="http://schemas.microsoft.com/office/drawing/2014/chart" uri="{C3380CC4-5D6E-409C-BE32-E72D297353CC}">
              <c16:uniqueId val="{00000000-AA9D-4F14-BC36-D66277C5635E}"/>
            </c:ext>
          </c:extLst>
        </c:ser>
        <c:dLbls>
          <c:showLegendKey val="0"/>
          <c:showVal val="0"/>
          <c:showCatName val="0"/>
          <c:showSerName val="0"/>
          <c:showPercent val="0"/>
          <c:showBubbleSize val="0"/>
        </c:dLbls>
        <c:gapWidth val="219"/>
        <c:overlap val="-27"/>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VA All Sectors 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0"/>
          <c:tx>
            <c:strRef>
              <c:f>'Combined TP'!$B$37</c:f>
              <c:strCache>
                <c:ptCount val="1"/>
                <c:pt idx="0">
                  <c:v>ALL</c:v>
                </c:pt>
              </c:strCache>
            </c:strRef>
          </c:tx>
          <c:spPr>
            <a:solidFill>
              <a:schemeClr val="accent6"/>
            </a:solidFill>
            <a:ln>
              <a:noFill/>
            </a:ln>
            <a:effectLst/>
          </c:spPr>
          <c:invertIfNegative val="0"/>
          <c:cat>
            <c:strRef>
              <c:f>'Combined TP'!$H$1:$L$1</c:f>
              <c:strCache>
                <c:ptCount val="5"/>
                <c:pt idx="0">
                  <c:v>1985</c:v>
                </c:pt>
                <c:pt idx="1">
                  <c:v>2005</c:v>
                </c:pt>
                <c:pt idx="2">
                  <c:v>2009</c:v>
                </c:pt>
                <c:pt idx="3">
                  <c:v>2017</c:v>
                </c:pt>
                <c:pt idx="4">
                  <c:v>2025</c:v>
                </c:pt>
              </c:strCache>
            </c:strRef>
          </c:cat>
          <c:val>
            <c:numRef>
              <c:f>'Combined TP'!$H$37:$L$37</c:f>
              <c:numCache>
                <c:formatCode>0%</c:formatCode>
                <c:ptCount val="5"/>
                <c:pt idx="0">
                  <c:v>1</c:v>
                </c:pt>
                <c:pt idx="1">
                  <c:v>0.55847088521289745</c:v>
                </c:pt>
                <c:pt idx="2">
                  <c:v>0.51611870725211828</c:v>
                </c:pt>
                <c:pt idx="3">
                  <c:v>0.45158176605641975</c:v>
                </c:pt>
                <c:pt idx="4">
                  <c:v>0.39783728378731392</c:v>
                </c:pt>
              </c:numCache>
            </c:numRef>
          </c:val>
          <c:extLst>
            <c:ext xmlns:c16="http://schemas.microsoft.com/office/drawing/2014/chart" uri="{C3380CC4-5D6E-409C-BE32-E72D297353CC}">
              <c16:uniqueId val="{00000000-C6AA-4D95-953F-30135A00B049}"/>
            </c:ext>
          </c:extLst>
        </c:ser>
        <c:dLbls>
          <c:showLegendKey val="0"/>
          <c:showVal val="0"/>
          <c:showCatName val="0"/>
          <c:showSerName val="0"/>
          <c:showPercent val="0"/>
          <c:showBubbleSize val="0"/>
        </c:dLbls>
        <c:gapWidth val="219"/>
        <c:overlap val="-27"/>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Progress Comparison All Sectors</a:t>
            </a:r>
            <a:r>
              <a:rPr lang="en-US" baseline="0"/>
              <a:t> </a:t>
            </a:r>
            <a:r>
              <a:rPr lang="en-US"/>
              <a:t>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3"/>
          <c:order val="0"/>
          <c:tx>
            <c:strRef>
              <c:f>'Combined TP'!$A$25:$B$25</c:f>
              <c:strCache>
                <c:ptCount val="2"/>
                <c:pt idx="0">
                  <c:v>Bay Watershed</c:v>
                </c:pt>
                <c:pt idx="1">
                  <c:v>ALL</c:v>
                </c:pt>
              </c:strCache>
            </c:strRef>
          </c:tx>
          <c:spPr>
            <a:solidFill>
              <a:schemeClr val="accent4"/>
            </a:solidFill>
            <a:ln>
              <a:noFill/>
            </a:ln>
            <a:effectLst/>
          </c:spPr>
          <c:invertIfNegative val="0"/>
          <c:cat>
            <c:strRef>
              <c:f>'Combined TP'!$I$1:$L$1</c:f>
              <c:strCache>
                <c:ptCount val="4"/>
                <c:pt idx="0">
                  <c:v>2005</c:v>
                </c:pt>
                <c:pt idx="1">
                  <c:v>2009</c:v>
                </c:pt>
                <c:pt idx="2">
                  <c:v>2017</c:v>
                </c:pt>
                <c:pt idx="3">
                  <c:v>2025</c:v>
                </c:pt>
              </c:strCache>
            </c:strRef>
          </c:cat>
          <c:val>
            <c:numRef>
              <c:f>'Combined TP'!$I$25:$L$25</c:f>
              <c:numCache>
                <c:formatCode>0%</c:formatCode>
                <c:ptCount val="4"/>
                <c:pt idx="0">
                  <c:v>0.63557230097675077</c:v>
                </c:pt>
                <c:pt idx="1">
                  <c:v>0.58326357939984452</c:v>
                </c:pt>
                <c:pt idx="2">
                  <c:v>0.50708390059065589</c:v>
                </c:pt>
                <c:pt idx="3">
                  <c:v>0.44696474178741763</c:v>
                </c:pt>
              </c:numCache>
            </c:numRef>
          </c:val>
          <c:extLst>
            <c:ext xmlns:c16="http://schemas.microsoft.com/office/drawing/2014/chart" uri="{C3380CC4-5D6E-409C-BE32-E72D297353CC}">
              <c16:uniqueId val="{00000000-BB02-4958-9E7F-86BEEC9643D1}"/>
            </c:ext>
          </c:extLst>
        </c:ser>
        <c:ser>
          <c:idx val="4"/>
          <c:order val="1"/>
          <c:tx>
            <c:strRef>
              <c:f>'Combined TP'!$A$31:$B$31</c:f>
              <c:strCache>
                <c:ptCount val="2"/>
                <c:pt idx="0">
                  <c:v>Maryland</c:v>
                </c:pt>
                <c:pt idx="1">
                  <c:v>ALL</c:v>
                </c:pt>
              </c:strCache>
            </c:strRef>
          </c:tx>
          <c:spPr>
            <a:solidFill>
              <a:schemeClr val="accent5"/>
            </a:solidFill>
            <a:ln>
              <a:noFill/>
            </a:ln>
            <a:effectLst/>
          </c:spPr>
          <c:invertIfNegative val="0"/>
          <c:cat>
            <c:strRef>
              <c:f>'Combined TP'!$I$1:$L$1</c:f>
              <c:strCache>
                <c:ptCount val="4"/>
                <c:pt idx="0">
                  <c:v>2005</c:v>
                </c:pt>
                <c:pt idx="1">
                  <c:v>2009</c:v>
                </c:pt>
                <c:pt idx="2">
                  <c:v>2017</c:v>
                </c:pt>
                <c:pt idx="3">
                  <c:v>2025</c:v>
                </c:pt>
              </c:strCache>
            </c:strRef>
          </c:cat>
          <c:val>
            <c:numRef>
              <c:f>'Combined TP'!$I$31:$L$31</c:f>
              <c:numCache>
                <c:formatCode>0%</c:formatCode>
                <c:ptCount val="4"/>
                <c:pt idx="0">
                  <c:v>0.59616950526295354</c:v>
                </c:pt>
                <c:pt idx="1">
                  <c:v>0.54535900718890784</c:v>
                </c:pt>
                <c:pt idx="2">
                  <c:v>0.49381378054102504</c:v>
                </c:pt>
                <c:pt idx="3">
                  <c:v>0.46679804083358861</c:v>
                </c:pt>
              </c:numCache>
            </c:numRef>
          </c:val>
          <c:extLst>
            <c:ext xmlns:c16="http://schemas.microsoft.com/office/drawing/2014/chart" uri="{C3380CC4-5D6E-409C-BE32-E72D297353CC}">
              <c16:uniqueId val="{00000001-BB02-4958-9E7F-86BEEC9643D1}"/>
            </c:ext>
          </c:extLst>
        </c:ser>
        <c:ser>
          <c:idx val="5"/>
          <c:order val="2"/>
          <c:tx>
            <c:strRef>
              <c:f>'Combined TP'!$A$37:$B$37</c:f>
              <c:strCache>
                <c:ptCount val="2"/>
                <c:pt idx="0">
                  <c:v>Virginia</c:v>
                </c:pt>
                <c:pt idx="1">
                  <c:v>ALL</c:v>
                </c:pt>
              </c:strCache>
            </c:strRef>
          </c:tx>
          <c:spPr>
            <a:solidFill>
              <a:schemeClr val="accent6"/>
            </a:solidFill>
            <a:ln>
              <a:noFill/>
            </a:ln>
            <a:effectLst/>
          </c:spPr>
          <c:invertIfNegative val="0"/>
          <c:cat>
            <c:strRef>
              <c:f>'Combined TP'!$I$1:$L$1</c:f>
              <c:strCache>
                <c:ptCount val="4"/>
                <c:pt idx="0">
                  <c:v>2005</c:v>
                </c:pt>
                <c:pt idx="1">
                  <c:v>2009</c:v>
                </c:pt>
                <c:pt idx="2">
                  <c:v>2017</c:v>
                </c:pt>
                <c:pt idx="3">
                  <c:v>2025</c:v>
                </c:pt>
              </c:strCache>
            </c:strRef>
          </c:cat>
          <c:val>
            <c:numRef>
              <c:f>'Combined TP'!$I$37:$L$37</c:f>
              <c:numCache>
                <c:formatCode>0%</c:formatCode>
                <c:ptCount val="4"/>
                <c:pt idx="0">
                  <c:v>0.55847088521289745</c:v>
                </c:pt>
                <c:pt idx="1">
                  <c:v>0.51611870725211828</c:v>
                </c:pt>
                <c:pt idx="2">
                  <c:v>0.45158176605641975</c:v>
                </c:pt>
                <c:pt idx="3">
                  <c:v>0.39783728378731392</c:v>
                </c:pt>
              </c:numCache>
            </c:numRef>
          </c:val>
          <c:extLst>
            <c:ext xmlns:c16="http://schemas.microsoft.com/office/drawing/2014/chart" uri="{C3380CC4-5D6E-409C-BE32-E72D297353CC}">
              <c16:uniqueId val="{00000002-BB02-4958-9E7F-86BEEC9643D1}"/>
            </c:ext>
          </c:extLst>
        </c:ser>
        <c:ser>
          <c:idx val="1"/>
          <c:order val="3"/>
          <c:tx>
            <c:strRef>
              <c:f>'Combined TP'!$A$13:$B$13</c:f>
              <c:strCache>
                <c:ptCount val="2"/>
                <c:pt idx="0">
                  <c:v>Washington, DC</c:v>
                </c:pt>
                <c:pt idx="1">
                  <c:v>ALL</c:v>
                </c:pt>
              </c:strCache>
            </c:strRef>
          </c:tx>
          <c:spPr>
            <a:solidFill>
              <a:schemeClr val="accent2"/>
            </a:solidFill>
            <a:ln>
              <a:noFill/>
            </a:ln>
            <a:effectLst/>
          </c:spPr>
          <c:invertIfNegative val="0"/>
          <c:cat>
            <c:strRef>
              <c:f>'Combined TP'!$I$1:$L$1</c:f>
              <c:strCache>
                <c:ptCount val="4"/>
                <c:pt idx="0">
                  <c:v>2005</c:v>
                </c:pt>
                <c:pt idx="1">
                  <c:v>2009</c:v>
                </c:pt>
                <c:pt idx="2">
                  <c:v>2017</c:v>
                </c:pt>
                <c:pt idx="3">
                  <c:v>2025</c:v>
                </c:pt>
              </c:strCache>
            </c:strRef>
          </c:cat>
          <c:val>
            <c:numRef>
              <c:f>'Combined TP'!$I$13:$L$13</c:f>
              <c:numCache>
                <c:formatCode>0%</c:formatCode>
                <c:ptCount val="4"/>
                <c:pt idx="0">
                  <c:v>1.190399881010398</c:v>
                </c:pt>
                <c:pt idx="1">
                  <c:v>0.80652472201621683</c:v>
                </c:pt>
                <c:pt idx="2">
                  <c:v>0.85011485126467456</c:v>
                </c:pt>
                <c:pt idx="3">
                  <c:v>1.5729819822625715</c:v>
                </c:pt>
              </c:numCache>
            </c:numRef>
          </c:val>
          <c:extLst>
            <c:ext xmlns:c16="http://schemas.microsoft.com/office/drawing/2014/chart" uri="{C3380CC4-5D6E-409C-BE32-E72D297353CC}">
              <c16:uniqueId val="{00000003-BB02-4958-9E7F-86BEEC9643D1}"/>
            </c:ext>
          </c:extLst>
        </c:ser>
        <c:dLbls>
          <c:showLegendKey val="0"/>
          <c:showVal val="0"/>
          <c:showCatName val="0"/>
          <c:showSerName val="0"/>
          <c:showPercent val="0"/>
          <c:showBubbleSize val="0"/>
        </c:dLbls>
        <c:gapWidth val="150"/>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Progress Comparison All Sectors  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2"/>
          <c:order val="0"/>
          <c:tx>
            <c:strRef>
              <c:f>'Combined TP'!$A$19:$B$19</c:f>
              <c:strCache>
                <c:ptCount val="2"/>
                <c:pt idx="0">
                  <c:v>MD-COG</c:v>
                </c:pt>
                <c:pt idx="1">
                  <c:v>ALL</c:v>
                </c:pt>
              </c:strCache>
            </c:strRef>
          </c:tx>
          <c:spPr>
            <a:solidFill>
              <a:srgbClr val="0066FF"/>
            </a:solidFill>
            <a:ln>
              <a:noFill/>
            </a:ln>
            <a:effectLst/>
          </c:spPr>
          <c:invertIfNegative val="0"/>
          <c:cat>
            <c:strRef>
              <c:f>'Combined TP'!$I$1:$L$1</c:f>
              <c:strCache>
                <c:ptCount val="4"/>
                <c:pt idx="0">
                  <c:v>2005</c:v>
                </c:pt>
                <c:pt idx="1">
                  <c:v>2009</c:v>
                </c:pt>
                <c:pt idx="2">
                  <c:v>2017</c:v>
                </c:pt>
                <c:pt idx="3">
                  <c:v>2025</c:v>
                </c:pt>
              </c:strCache>
            </c:strRef>
          </c:cat>
          <c:val>
            <c:numRef>
              <c:f>'Combined TP'!$I$19:$L$19</c:f>
              <c:numCache>
                <c:formatCode>0%</c:formatCode>
                <c:ptCount val="4"/>
                <c:pt idx="0">
                  <c:v>0.62018461694274396</c:v>
                </c:pt>
                <c:pt idx="1">
                  <c:v>0.55331452511068646</c:v>
                </c:pt>
                <c:pt idx="2">
                  <c:v>0.49518158947013963</c:v>
                </c:pt>
                <c:pt idx="3">
                  <c:v>0.53146914190250272</c:v>
                </c:pt>
              </c:numCache>
            </c:numRef>
          </c:val>
          <c:extLst>
            <c:ext xmlns:c16="http://schemas.microsoft.com/office/drawing/2014/chart" uri="{C3380CC4-5D6E-409C-BE32-E72D297353CC}">
              <c16:uniqueId val="{00000000-81D6-479C-95BF-4C7212A50E7F}"/>
            </c:ext>
          </c:extLst>
        </c:ser>
        <c:ser>
          <c:idx val="0"/>
          <c:order val="1"/>
          <c:tx>
            <c:strRef>
              <c:f>'Combined TP'!$A$7:$B$7</c:f>
              <c:strCache>
                <c:ptCount val="2"/>
                <c:pt idx="0">
                  <c:v>NVRC</c:v>
                </c:pt>
                <c:pt idx="1">
                  <c:v>ALL</c:v>
                </c:pt>
              </c:strCache>
            </c:strRef>
          </c:tx>
          <c:spPr>
            <a:solidFill>
              <a:srgbClr val="92D050"/>
            </a:solidFill>
            <a:ln>
              <a:noFill/>
            </a:ln>
            <a:effectLst/>
          </c:spPr>
          <c:invertIfNegative val="0"/>
          <c:cat>
            <c:strRef>
              <c:f>'Combined TP'!$I$1:$L$1</c:f>
              <c:strCache>
                <c:ptCount val="4"/>
                <c:pt idx="0">
                  <c:v>2005</c:v>
                </c:pt>
                <c:pt idx="1">
                  <c:v>2009</c:v>
                </c:pt>
                <c:pt idx="2">
                  <c:v>2017</c:v>
                </c:pt>
                <c:pt idx="3">
                  <c:v>2025</c:v>
                </c:pt>
              </c:strCache>
            </c:strRef>
          </c:cat>
          <c:val>
            <c:numRef>
              <c:f>'Combined TP'!$I$7:$L$7</c:f>
              <c:numCache>
                <c:formatCode>0%</c:formatCode>
                <c:ptCount val="4"/>
                <c:pt idx="0">
                  <c:v>1.0144558074662582</c:v>
                </c:pt>
                <c:pt idx="1">
                  <c:v>1.3245250548738805</c:v>
                </c:pt>
                <c:pt idx="2">
                  <c:v>0.91686475077852381</c:v>
                </c:pt>
                <c:pt idx="3">
                  <c:v>1.0901801211185236</c:v>
                </c:pt>
              </c:numCache>
            </c:numRef>
          </c:val>
          <c:extLst>
            <c:ext xmlns:c16="http://schemas.microsoft.com/office/drawing/2014/chart" uri="{C3380CC4-5D6E-409C-BE32-E72D297353CC}">
              <c16:uniqueId val="{00000001-81D6-479C-95BF-4C7212A50E7F}"/>
            </c:ext>
          </c:extLst>
        </c:ser>
        <c:ser>
          <c:idx val="1"/>
          <c:order val="2"/>
          <c:tx>
            <c:strRef>
              <c:f>'Combined TP'!$A$13:$B$13</c:f>
              <c:strCache>
                <c:ptCount val="2"/>
                <c:pt idx="0">
                  <c:v>Washington, DC</c:v>
                </c:pt>
                <c:pt idx="1">
                  <c:v>ALL</c:v>
                </c:pt>
              </c:strCache>
            </c:strRef>
          </c:tx>
          <c:spPr>
            <a:solidFill>
              <a:schemeClr val="accent2"/>
            </a:solidFill>
            <a:ln>
              <a:noFill/>
            </a:ln>
            <a:effectLst/>
          </c:spPr>
          <c:invertIfNegative val="0"/>
          <c:cat>
            <c:strRef>
              <c:f>'Combined TP'!$I$1:$L$1</c:f>
              <c:strCache>
                <c:ptCount val="4"/>
                <c:pt idx="0">
                  <c:v>2005</c:v>
                </c:pt>
                <c:pt idx="1">
                  <c:v>2009</c:v>
                </c:pt>
                <c:pt idx="2">
                  <c:v>2017</c:v>
                </c:pt>
                <c:pt idx="3">
                  <c:v>2025</c:v>
                </c:pt>
              </c:strCache>
            </c:strRef>
          </c:cat>
          <c:val>
            <c:numRef>
              <c:f>'Combined TP'!$I$13:$L$13</c:f>
              <c:numCache>
                <c:formatCode>0%</c:formatCode>
                <c:ptCount val="4"/>
                <c:pt idx="0">
                  <c:v>1.190399881010398</c:v>
                </c:pt>
                <c:pt idx="1">
                  <c:v>0.80652472201621683</c:v>
                </c:pt>
                <c:pt idx="2">
                  <c:v>0.85011485126467456</c:v>
                </c:pt>
                <c:pt idx="3">
                  <c:v>1.5729819822625715</c:v>
                </c:pt>
              </c:numCache>
            </c:numRef>
          </c:val>
          <c:extLst>
            <c:ext xmlns:c16="http://schemas.microsoft.com/office/drawing/2014/chart" uri="{C3380CC4-5D6E-409C-BE32-E72D297353CC}">
              <c16:uniqueId val="{00000002-81D6-479C-95BF-4C7212A50E7F}"/>
            </c:ext>
          </c:extLst>
        </c:ser>
        <c:dLbls>
          <c:showLegendKey val="0"/>
          <c:showVal val="0"/>
          <c:showCatName val="0"/>
          <c:showSerName val="0"/>
          <c:showPercent val="0"/>
          <c:showBubbleSize val="0"/>
        </c:dLbls>
        <c:gapWidth val="150"/>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NVRC Wastewater 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0"/>
          <c:tx>
            <c:strRef>
              <c:f>'Combined TP'!$B$6</c:f>
              <c:strCache>
                <c:ptCount val="1"/>
                <c:pt idx="0">
                  <c:v>Wastewater</c:v>
                </c:pt>
              </c:strCache>
            </c:strRef>
          </c:tx>
          <c:spPr>
            <a:solidFill>
              <a:schemeClr val="accent6"/>
            </a:solidFill>
            <a:ln>
              <a:noFill/>
            </a:ln>
            <a:effectLst/>
          </c:spPr>
          <c:invertIfNegative val="0"/>
          <c:cat>
            <c:strRef>
              <c:f>'Combined TP'!$H$1:$L$1</c:f>
              <c:strCache>
                <c:ptCount val="5"/>
                <c:pt idx="0">
                  <c:v>1985</c:v>
                </c:pt>
                <c:pt idx="1">
                  <c:v>2005</c:v>
                </c:pt>
                <c:pt idx="2">
                  <c:v>2009</c:v>
                </c:pt>
                <c:pt idx="3">
                  <c:v>2017</c:v>
                </c:pt>
                <c:pt idx="4">
                  <c:v>2025</c:v>
                </c:pt>
              </c:strCache>
            </c:strRef>
          </c:cat>
          <c:val>
            <c:numRef>
              <c:f>'Combined TP'!$H$6:$L$6</c:f>
              <c:numCache>
                <c:formatCode>0%</c:formatCode>
                <c:ptCount val="5"/>
                <c:pt idx="0">
                  <c:v>1</c:v>
                </c:pt>
                <c:pt idx="1">
                  <c:v>0.82649363775855023</c:v>
                </c:pt>
                <c:pt idx="2">
                  <c:v>1.944014286706707</c:v>
                </c:pt>
                <c:pt idx="3">
                  <c:v>0.36173045512320867</c:v>
                </c:pt>
                <c:pt idx="4">
                  <c:v>1.0811256769910045</c:v>
                </c:pt>
              </c:numCache>
            </c:numRef>
          </c:val>
          <c:extLst>
            <c:ext xmlns:c16="http://schemas.microsoft.com/office/drawing/2014/chart" uri="{C3380CC4-5D6E-409C-BE32-E72D297353CC}">
              <c16:uniqueId val="{00000000-A7C7-4349-844F-684400C4D61A}"/>
            </c:ext>
          </c:extLst>
        </c:ser>
        <c:dLbls>
          <c:showLegendKey val="0"/>
          <c:showVal val="0"/>
          <c:showCatName val="0"/>
          <c:showSerName val="0"/>
          <c:showPercent val="0"/>
          <c:showBubbleSize val="0"/>
        </c:dLbls>
        <c:gapWidth val="219"/>
        <c:overlap val="-27"/>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DC Wastewater 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0"/>
          <c:tx>
            <c:strRef>
              <c:f>'Combined TP'!$B$12</c:f>
              <c:strCache>
                <c:ptCount val="1"/>
                <c:pt idx="0">
                  <c:v>Wastewater</c:v>
                </c:pt>
              </c:strCache>
            </c:strRef>
          </c:tx>
          <c:spPr>
            <a:solidFill>
              <a:schemeClr val="accent6"/>
            </a:solidFill>
            <a:ln>
              <a:noFill/>
            </a:ln>
            <a:effectLst/>
          </c:spPr>
          <c:invertIfNegative val="0"/>
          <c:cat>
            <c:strRef>
              <c:f>'Combined TP'!$H$1:$L$1</c:f>
              <c:strCache>
                <c:ptCount val="5"/>
                <c:pt idx="0">
                  <c:v>1985</c:v>
                </c:pt>
                <c:pt idx="1">
                  <c:v>2005</c:v>
                </c:pt>
                <c:pt idx="2">
                  <c:v>2009</c:v>
                </c:pt>
                <c:pt idx="3">
                  <c:v>2017</c:v>
                </c:pt>
                <c:pt idx="4">
                  <c:v>2025</c:v>
                </c:pt>
              </c:strCache>
            </c:strRef>
          </c:cat>
          <c:val>
            <c:numRef>
              <c:f>'Combined TP'!$H$12:$L$12</c:f>
              <c:numCache>
                <c:formatCode>0%</c:formatCode>
                <c:ptCount val="5"/>
                <c:pt idx="0">
                  <c:v>1</c:v>
                </c:pt>
                <c:pt idx="1">
                  <c:v>1.2123160301341978</c:v>
                </c:pt>
                <c:pt idx="2">
                  <c:v>0.74031134010728583</c:v>
                </c:pt>
                <c:pt idx="3">
                  <c:v>0.82396027901412294</c:v>
                </c:pt>
                <c:pt idx="4">
                  <c:v>1.7221698305960487</c:v>
                </c:pt>
              </c:numCache>
            </c:numRef>
          </c:val>
          <c:extLst>
            <c:ext xmlns:c16="http://schemas.microsoft.com/office/drawing/2014/chart" uri="{C3380CC4-5D6E-409C-BE32-E72D297353CC}">
              <c16:uniqueId val="{00000000-9E02-4EB1-9C7B-0ECADC64050C}"/>
            </c:ext>
          </c:extLst>
        </c:ser>
        <c:dLbls>
          <c:showLegendKey val="0"/>
          <c:showVal val="0"/>
          <c:showCatName val="0"/>
          <c:showSerName val="0"/>
          <c:showPercent val="0"/>
          <c:showBubbleSize val="0"/>
        </c:dLbls>
        <c:gapWidth val="219"/>
        <c:overlap val="-27"/>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MD COG </a:t>
            </a:r>
            <a:r>
              <a:rPr lang="en-US" sz="1400" b="0" i="0" u="none" strike="noStrike" baseline="0">
                <a:effectLst/>
              </a:rPr>
              <a:t>Wastewater </a:t>
            </a:r>
            <a:r>
              <a:rPr lang="en-US"/>
              <a:t>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0"/>
          <c:tx>
            <c:strRef>
              <c:f>'Combined TP'!$B$18</c:f>
              <c:strCache>
                <c:ptCount val="1"/>
                <c:pt idx="0">
                  <c:v>Wastewater</c:v>
                </c:pt>
              </c:strCache>
            </c:strRef>
          </c:tx>
          <c:spPr>
            <a:solidFill>
              <a:schemeClr val="accent6"/>
            </a:solidFill>
            <a:ln>
              <a:noFill/>
            </a:ln>
            <a:effectLst/>
          </c:spPr>
          <c:invertIfNegative val="0"/>
          <c:cat>
            <c:strRef>
              <c:f>'Combined TP'!$H$1:$L$1</c:f>
              <c:strCache>
                <c:ptCount val="5"/>
                <c:pt idx="0">
                  <c:v>1985</c:v>
                </c:pt>
                <c:pt idx="1">
                  <c:v>2005</c:v>
                </c:pt>
                <c:pt idx="2">
                  <c:v>2009</c:v>
                </c:pt>
                <c:pt idx="3">
                  <c:v>2017</c:v>
                </c:pt>
                <c:pt idx="4">
                  <c:v>2025</c:v>
                </c:pt>
              </c:strCache>
            </c:strRef>
          </c:cat>
          <c:val>
            <c:numRef>
              <c:f>'Combined TP'!$H$18:$L$18</c:f>
              <c:numCache>
                <c:formatCode>0%</c:formatCode>
                <c:ptCount val="5"/>
                <c:pt idx="0">
                  <c:v>1</c:v>
                </c:pt>
                <c:pt idx="1">
                  <c:v>0.3720711155014671</c:v>
                </c:pt>
                <c:pt idx="2">
                  <c:v>0.27967091556126134</c:v>
                </c:pt>
                <c:pt idx="3">
                  <c:v>0.20343474829797767</c:v>
                </c:pt>
                <c:pt idx="4">
                  <c:v>0.51568609000703203</c:v>
                </c:pt>
              </c:numCache>
            </c:numRef>
          </c:val>
          <c:extLst>
            <c:ext xmlns:c16="http://schemas.microsoft.com/office/drawing/2014/chart" uri="{C3380CC4-5D6E-409C-BE32-E72D297353CC}">
              <c16:uniqueId val="{00000000-C05D-44CB-B095-92A591790930}"/>
            </c:ext>
          </c:extLst>
        </c:ser>
        <c:dLbls>
          <c:showLegendKey val="0"/>
          <c:showVal val="0"/>
          <c:showCatName val="0"/>
          <c:showSerName val="0"/>
          <c:showPercent val="0"/>
          <c:showBubbleSize val="0"/>
        </c:dLbls>
        <c:gapWidth val="219"/>
        <c:overlap val="-27"/>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Bay Watershed </a:t>
            </a:r>
            <a:r>
              <a:rPr lang="en-US" sz="1400" b="0" i="0" u="none" strike="noStrike" baseline="0">
                <a:effectLst/>
              </a:rPr>
              <a:t>Wastewater </a:t>
            </a:r>
            <a:r>
              <a:rPr lang="en-US"/>
              <a:t>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0"/>
          <c:tx>
            <c:strRef>
              <c:f>'Combined TP'!$B$24</c:f>
              <c:strCache>
                <c:ptCount val="1"/>
                <c:pt idx="0">
                  <c:v>Wastewater</c:v>
                </c:pt>
              </c:strCache>
            </c:strRef>
          </c:tx>
          <c:spPr>
            <a:solidFill>
              <a:schemeClr val="accent6"/>
            </a:solidFill>
            <a:ln>
              <a:noFill/>
            </a:ln>
            <a:effectLst/>
          </c:spPr>
          <c:invertIfNegative val="0"/>
          <c:cat>
            <c:strRef>
              <c:f>'Combined TP'!$H$1:$L$1</c:f>
              <c:strCache>
                <c:ptCount val="5"/>
                <c:pt idx="0">
                  <c:v>1985</c:v>
                </c:pt>
                <c:pt idx="1">
                  <c:v>2005</c:v>
                </c:pt>
                <c:pt idx="2">
                  <c:v>2009</c:v>
                </c:pt>
                <c:pt idx="3">
                  <c:v>2017</c:v>
                </c:pt>
                <c:pt idx="4">
                  <c:v>2025</c:v>
                </c:pt>
              </c:strCache>
            </c:strRef>
          </c:cat>
          <c:val>
            <c:numRef>
              <c:f>'Combined TP'!$H$24:$L$24</c:f>
              <c:numCache>
                <c:formatCode>0%</c:formatCode>
                <c:ptCount val="5"/>
                <c:pt idx="0">
                  <c:v>1</c:v>
                </c:pt>
                <c:pt idx="1">
                  <c:v>0.38069459819931323</c:v>
                </c:pt>
                <c:pt idx="2">
                  <c:v>0.32235587402797072</c:v>
                </c:pt>
                <c:pt idx="3">
                  <c:v>0.18767229152888493</c:v>
                </c:pt>
                <c:pt idx="4">
                  <c:v>0.25400078634560619</c:v>
                </c:pt>
              </c:numCache>
            </c:numRef>
          </c:val>
          <c:extLst>
            <c:ext xmlns:c16="http://schemas.microsoft.com/office/drawing/2014/chart" uri="{C3380CC4-5D6E-409C-BE32-E72D297353CC}">
              <c16:uniqueId val="{00000000-0128-4B82-B0A9-2DE30AF036D4}"/>
            </c:ext>
          </c:extLst>
        </c:ser>
        <c:dLbls>
          <c:showLegendKey val="0"/>
          <c:showVal val="0"/>
          <c:showCatName val="0"/>
          <c:showSerName val="0"/>
          <c:showPercent val="0"/>
          <c:showBubbleSize val="0"/>
        </c:dLbls>
        <c:gapWidth val="219"/>
        <c:overlap val="-27"/>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MD </a:t>
            </a:r>
            <a:r>
              <a:rPr lang="en-US" sz="1400" b="0" i="0" u="none" strike="noStrike" baseline="0">
                <a:effectLst/>
              </a:rPr>
              <a:t>Wastewater</a:t>
            </a:r>
            <a:r>
              <a:rPr lang="en-US"/>
              <a:t> 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0"/>
          <c:tx>
            <c:strRef>
              <c:f>'Combined TP'!$B$30</c:f>
              <c:strCache>
                <c:ptCount val="1"/>
                <c:pt idx="0">
                  <c:v>Wastewater</c:v>
                </c:pt>
              </c:strCache>
            </c:strRef>
          </c:tx>
          <c:spPr>
            <a:solidFill>
              <a:schemeClr val="accent6"/>
            </a:solidFill>
            <a:ln>
              <a:noFill/>
            </a:ln>
            <a:effectLst/>
          </c:spPr>
          <c:invertIfNegative val="0"/>
          <c:cat>
            <c:strRef>
              <c:f>'Combined TP'!$H$1:$L$1</c:f>
              <c:strCache>
                <c:ptCount val="5"/>
                <c:pt idx="0">
                  <c:v>1985</c:v>
                </c:pt>
                <c:pt idx="1">
                  <c:v>2005</c:v>
                </c:pt>
                <c:pt idx="2">
                  <c:v>2009</c:v>
                </c:pt>
                <c:pt idx="3">
                  <c:v>2017</c:v>
                </c:pt>
                <c:pt idx="4">
                  <c:v>2025</c:v>
                </c:pt>
              </c:strCache>
            </c:strRef>
          </c:cat>
          <c:val>
            <c:numRef>
              <c:f>'Combined TP'!$H$30:$L$30</c:f>
              <c:numCache>
                <c:formatCode>0%</c:formatCode>
                <c:ptCount val="5"/>
                <c:pt idx="0">
                  <c:v>1</c:v>
                </c:pt>
                <c:pt idx="1">
                  <c:v>0.34495701526328548</c:v>
                </c:pt>
                <c:pt idx="2">
                  <c:v>0.29701851567191606</c:v>
                </c:pt>
                <c:pt idx="3">
                  <c:v>0.19404799085311161</c:v>
                </c:pt>
                <c:pt idx="4">
                  <c:v>0.2906942629824299</c:v>
                </c:pt>
              </c:numCache>
            </c:numRef>
          </c:val>
          <c:extLst>
            <c:ext xmlns:c16="http://schemas.microsoft.com/office/drawing/2014/chart" uri="{C3380CC4-5D6E-409C-BE32-E72D297353CC}">
              <c16:uniqueId val="{00000000-C453-4BE4-8C35-1A6ED4EC9A39}"/>
            </c:ext>
          </c:extLst>
        </c:ser>
        <c:dLbls>
          <c:showLegendKey val="0"/>
          <c:showVal val="0"/>
          <c:showCatName val="0"/>
          <c:showSerName val="0"/>
          <c:showPercent val="0"/>
          <c:showBubbleSize val="0"/>
        </c:dLbls>
        <c:gapWidth val="219"/>
        <c:overlap val="-27"/>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VA </a:t>
            </a:r>
            <a:r>
              <a:rPr lang="en-US" sz="1400" b="0" i="0" u="none" strike="noStrike" baseline="0">
                <a:effectLst/>
              </a:rPr>
              <a:t>Wastewater</a:t>
            </a:r>
            <a:r>
              <a:rPr lang="en-US"/>
              <a:t> 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0"/>
          <c:tx>
            <c:strRef>
              <c:f>'Combined TP'!$B$36</c:f>
              <c:strCache>
                <c:ptCount val="1"/>
                <c:pt idx="0">
                  <c:v>Wastewater</c:v>
                </c:pt>
              </c:strCache>
            </c:strRef>
          </c:tx>
          <c:spPr>
            <a:solidFill>
              <a:schemeClr val="accent6"/>
            </a:solidFill>
            <a:ln>
              <a:noFill/>
            </a:ln>
            <a:effectLst/>
          </c:spPr>
          <c:invertIfNegative val="0"/>
          <c:cat>
            <c:strRef>
              <c:f>'Combined TP'!$H$1:$L$1</c:f>
              <c:strCache>
                <c:ptCount val="5"/>
                <c:pt idx="0">
                  <c:v>1985</c:v>
                </c:pt>
                <c:pt idx="1">
                  <c:v>2005</c:v>
                </c:pt>
                <c:pt idx="2">
                  <c:v>2009</c:v>
                </c:pt>
                <c:pt idx="3">
                  <c:v>2017</c:v>
                </c:pt>
                <c:pt idx="4">
                  <c:v>2025</c:v>
                </c:pt>
              </c:strCache>
            </c:strRef>
          </c:cat>
          <c:val>
            <c:numRef>
              <c:f>'Combined TP'!$H$36:$L$36</c:f>
              <c:numCache>
                <c:formatCode>0%</c:formatCode>
                <c:ptCount val="5"/>
                <c:pt idx="0">
                  <c:v>1</c:v>
                </c:pt>
                <c:pt idx="1">
                  <c:v>0.28207577173935966</c:v>
                </c:pt>
                <c:pt idx="2">
                  <c:v>0.23058361897095334</c:v>
                </c:pt>
                <c:pt idx="3">
                  <c:v>0.12161813657687408</c:v>
                </c:pt>
                <c:pt idx="4">
                  <c:v>0.14779942813380362</c:v>
                </c:pt>
              </c:numCache>
            </c:numRef>
          </c:val>
          <c:extLst>
            <c:ext xmlns:c16="http://schemas.microsoft.com/office/drawing/2014/chart" uri="{C3380CC4-5D6E-409C-BE32-E72D297353CC}">
              <c16:uniqueId val="{00000000-AB3E-4D90-BBD3-97E9558743DE}"/>
            </c:ext>
          </c:extLst>
        </c:ser>
        <c:dLbls>
          <c:showLegendKey val="0"/>
          <c:showVal val="0"/>
          <c:showCatName val="0"/>
          <c:showSerName val="0"/>
          <c:showPercent val="0"/>
          <c:showBubbleSize val="0"/>
        </c:dLbls>
        <c:gapWidth val="219"/>
        <c:overlap val="-27"/>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NVRC </a:t>
            </a:r>
            <a:r>
              <a:rPr lang="en-US" sz="1400" b="0" i="0" u="none" strike="noStrike" baseline="0">
                <a:effectLst/>
              </a:rPr>
              <a:t>Developed </a:t>
            </a:r>
            <a:r>
              <a:rPr lang="en-US"/>
              <a:t>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0"/>
          <c:tx>
            <c:strRef>
              <c:f>'Combined TP'!$B$3</c:f>
              <c:strCache>
                <c:ptCount val="1"/>
                <c:pt idx="0">
                  <c:v>Developed</c:v>
                </c:pt>
              </c:strCache>
            </c:strRef>
          </c:tx>
          <c:spPr>
            <a:solidFill>
              <a:schemeClr val="accent6"/>
            </a:solidFill>
            <a:ln>
              <a:noFill/>
            </a:ln>
            <a:effectLst/>
          </c:spPr>
          <c:invertIfNegative val="0"/>
          <c:cat>
            <c:strRef>
              <c:f>'Combined TP'!$H$1:$L$1</c:f>
              <c:strCache>
                <c:ptCount val="5"/>
                <c:pt idx="0">
                  <c:v>1985</c:v>
                </c:pt>
                <c:pt idx="1">
                  <c:v>2005</c:v>
                </c:pt>
                <c:pt idx="2">
                  <c:v>2009</c:v>
                </c:pt>
                <c:pt idx="3">
                  <c:v>2017</c:v>
                </c:pt>
                <c:pt idx="4">
                  <c:v>2025</c:v>
                </c:pt>
              </c:strCache>
            </c:strRef>
          </c:cat>
          <c:val>
            <c:numRef>
              <c:f>'Combined TP'!$H$3:$L$3</c:f>
              <c:numCache>
                <c:formatCode>0%</c:formatCode>
                <c:ptCount val="5"/>
                <c:pt idx="0">
                  <c:v>1</c:v>
                </c:pt>
                <c:pt idx="1">
                  <c:v>1.6905901569747568</c:v>
                </c:pt>
                <c:pt idx="2">
                  <c:v>1.8432802308307699</c:v>
                </c:pt>
                <c:pt idx="3">
                  <c:v>2.0349974494807976</c:v>
                </c:pt>
                <c:pt idx="4">
                  <c:v>2.0493940421144918</c:v>
                </c:pt>
              </c:numCache>
            </c:numRef>
          </c:val>
          <c:extLst>
            <c:ext xmlns:c16="http://schemas.microsoft.com/office/drawing/2014/chart" uri="{C3380CC4-5D6E-409C-BE32-E72D297353CC}">
              <c16:uniqueId val="{00000000-3988-4B1B-A191-56FE2FF6D48D}"/>
            </c:ext>
          </c:extLst>
        </c:ser>
        <c:dLbls>
          <c:showLegendKey val="0"/>
          <c:showVal val="0"/>
          <c:showCatName val="0"/>
          <c:showSerName val="0"/>
          <c:showPercent val="0"/>
          <c:showBubbleSize val="0"/>
        </c:dLbls>
        <c:gapWidth val="219"/>
        <c:overlap val="-27"/>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DC </a:t>
            </a:r>
            <a:r>
              <a:rPr lang="en-US" sz="1400" b="0" i="0" u="none" strike="noStrike" baseline="0">
                <a:effectLst/>
              </a:rPr>
              <a:t>Developed </a:t>
            </a:r>
            <a:r>
              <a:rPr lang="en-US"/>
              <a:t>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0"/>
          <c:tx>
            <c:strRef>
              <c:f>'Combined TP'!$B$9</c:f>
              <c:strCache>
                <c:ptCount val="1"/>
                <c:pt idx="0">
                  <c:v>Developed</c:v>
                </c:pt>
              </c:strCache>
            </c:strRef>
          </c:tx>
          <c:spPr>
            <a:solidFill>
              <a:schemeClr val="accent6"/>
            </a:solidFill>
            <a:ln>
              <a:noFill/>
            </a:ln>
            <a:effectLst/>
          </c:spPr>
          <c:invertIfNegative val="0"/>
          <c:cat>
            <c:strRef>
              <c:f>'Combined TP'!$H$1:$L$1</c:f>
              <c:strCache>
                <c:ptCount val="5"/>
                <c:pt idx="0">
                  <c:v>1985</c:v>
                </c:pt>
                <c:pt idx="1">
                  <c:v>2005</c:v>
                </c:pt>
                <c:pt idx="2">
                  <c:v>2009</c:v>
                </c:pt>
                <c:pt idx="3">
                  <c:v>2017</c:v>
                </c:pt>
                <c:pt idx="4">
                  <c:v>2025</c:v>
                </c:pt>
              </c:strCache>
            </c:strRef>
          </c:cat>
          <c:val>
            <c:numRef>
              <c:f>'Combined TP'!$H$9:$L$9</c:f>
              <c:numCache>
                <c:formatCode>0%</c:formatCode>
                <c:ptCount val="5"/>
                <c:pt idx="0">
                  <c:v>1</c:v>
                </c:pt>
                <c:pt idx="1">
                  <c:v>1.1176936456265207</c:v>
                </c:pt>
                <c:pt idx="2">
                  <c:v>1.1068261721217039</c:v>
                </c:pt>
                <c:pt idx="3">
                  <c:v>0.96841903131880902</c:v>
                </c:pt>
                <c:pt idx="4">
                  <c:v>1.0973262285585459</c:v>
                </c:pt>
              </c:numCache>
            </c:numRef>
          </c:val>
          <c:extLst>
            <c:ext xmlns:c16="http://schemas.microsoft.com/office/drawing/2014/chart" uri="{C3380CC4-5D6E-409C-BE32-E72D297353CC}">
              <c16:uniqueId val="{00000000-B7AC-4A8B-ACF6-FC4162D33485}"/>
            </c:ext>
          </c:extLst>
        </c:ser>
        <c:dLbls>
          <c:showLegendKey val="0"/>
          <c:showVal val="0"/>
          <c:showCatName val="0"/>
          <c:showSerName val="0"/>
          <c:showPercent val="0"/>
          <c:showBubbleSize val="0"/>
        </c:dLbls>
        <c:gapWidth val="219"/>
        <c:overlap val="-27"/>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MD COG </a:t>
            </a:r>
            <a:r>
              <a:rPr lang="en-US" sz="1400" b="0" i="0" u="none" strike="noStrike" baseline="0">
                <a:effectLst/>
              </a:rPr>
              <a:t> Developed </a:t>
            </a:r>
            <a:r>
              <a:rPr lang="en-US"/>
              <a:t>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0"/>
          <c:tx>
            <c:strRef>
              <c:f>'Combined TP'!$B$15</c:f>
              <c:strCache>
                <c:ptCount val="1"/>
                <c:pt idx="0">
                  <c:v>Developed</c:v>
                </c:pt>
              </c:strCache>
            </c:strRef>
          </c:tx>
          <c:spPr>
            <a:solidFill>
              <a:schemeClr val="accent6"/>
            </a:solidFill>
            <a:ln>
              <a:noFill/>
            </a:ln>
            <a:effectLst/>
          </c:spPr>
          <c:invertIfNegative val="0"/>
          <c:cat>
            <c:strRef>
              <c:f>'Combined TP'!$H$1:$L$1</c:f>
              <c:strCache>
                <c:ptCount val="5"/>
                <c:pt idx="0">
                  <c:v>1985</c:v>
                </c:pt>
                <c:pt idx="1">
                  <c:v>2005</c:v>
                </c:pt>
                <c:pt idx="2">
                  <c:v>2009</c:v>
                </c:pt>
                <c:pt idx="3">
                  <c:v>2017</c:v>
                </c:pt>
                <c:pt idx="4">
                  <c:v>2025</c:v>
                </c:pt>
              </c:strCache>
            </c:strRef>
          </c:cat>
          <c:val>
            <c:numRef>
              <c:f>'Combined TP'!$H$15:$L$15</c:f>
              <c:numCache>
                <c:formatCode>0%</c:formatCode>
                <c:ptCount val="5"/>
                <c:pt idx="0">
                  <c:v>1</c:v>
                </c:pt>
                <c:pt idx="1">
                  <c:v>1.1834181959341241</c:v>
                </c:pt>
                <c:pt idx="2">
                  <c:v>1.1334500643048142</c:v>
                </c:pt>
                <c:pt idx="3">
                  <c:v>1.0999692495500029</c:v>
                </c:pt>
                <c:pt idx="4">
                  <c:v>0.81952226892234659</c:v>
                </c:pt>
              </c:numCache>
            </c:numRef>
          </c:val>
          <c:extLst>
            <c:ext xmlns:c16="http://schemas.microsoft.com/office/drawing/2014/chart" uri="{C3380CC4-5D6E-409C-BE32-E72D297353CC}">
              <c16:uniqueId val="{00000000-FE33-40F3-97DC-DD109F9E72FD}"/>
            </c:ext>
          </c:extLst>
        </c:ser>
        <c:dLbls>
          <c:showLegendKey val="0"/>
          <c:showVal val="0"/>
          <c:showCatName val="0"/>
          <c:showSerName val="0"/>
          <c:showPercent val="0"/>
          <c:showBubbleSize val="0"/>
        </c:dLbls>
        <c:gapWidth val="219"/>
        <c:overlap val="-27"/>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Bay Watershed </a:t>
            </a:r>
            <a:r>
              <a:rPr lang="en-US" sz="1400" b="0" i="0" u="none" strike="noStrike" baseline="0">
                <a:effectLst/>
              </a:rPr>
              <a:t> Developed </a:t>
            </a:r>
            <a:r>
              <a:rPr lang="en-US"/>
              <a:t>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0"/>
          <c:tx>
            <c:strRef>
              <c:f>'Combined TP'!$B$21</c:f>
              <c:strCache>
                <c:ptCount val="1"/>
                <c:pt idx="0">
                  <c:v>Developed</c:v>
                </c:pt>
              </c:strCache>
            </c:strRef>
          </c:tx>
          <c:spPr>
            <a:solidFill>
              <a:schemeClr val="accent6"/>
            </a:solidFill>
            <a:ln>
              <a:noFill/>
            </a:ln>
            <a:effectLst/>
          </c:spPr>
          <c:invertIfNegative val="0"/>
          <c:cat>
            <c:strRef>
              <c:f>'Combined TP'!$H$1:$L$1</c:f>
              <c:strCache>
                <c:ptCount val="5"/>
                <c:pt idx="0">
                  <c:v>1985</c:v>
                </c:pt>
                <c:pt idx="1">
                  <c:v>2005</c:v>
                </c:pt>
                <c:pt idx="2">
                  <c:v>2009</c:v>
                </c:pt>
                <c:pt idx="3">
                  <c:v>2017</c:v>
                </c:pt>
                <c:pt idx="4">
                  <c:v>2025</c:v>
                </c:pt>
              </c:strCache>
            </c:strRef>
          </c:cat>
          <c:val>
            <c:numRef>
              <c:f>'Combined TP'!$H$21:$L$21</c:f>
              <c:numCache>
                <c:formatCode>0%</c:formatCode>
                <c:ptCount val="5"/>
                <c:pt idx="0">
                  <c:v>1</c:v>
                </c:pt>
                <c:pt idx="1">
                  <c:v>1.4030122586147089</c:v>
                </c:pt>
                <c:pt idx="2">
                  <c:v>1.4244130529911478</c:v>
                </c:pt>
                <c:pt idx="3">
                  <c:v>1.4605486358648023</c:v>
                </c:pt>
                <c:pt idx="4">
                  <c:v>1.1607087370263218</c:v>
                </c:pt>
              </c:numCache>
            </c:numRef>
          </c:val>
          <c:extLst>
            <c:ext xmlns:c16="http://schemas.microsoft.com/office/drawing/2014/chart" uri="{C3380CC4-5D6E-409C-BE32-E72D297353CC}">
              <c16:uniqueId val="{00000000-9235-40AF-B2F8-F417A71F6297}"/>
            </c:ext>
          </c:extLst>
        </c:ser>
        <c:dLbls>
          <c:showLegendKey val="0"/>
          <c:showVal val="0"/>
          <c:showCatName val="0"/>
          <c:showSerName val="0"/>
          <c:showPercent val="0"/>
          <c:showBubbleSize val="0"/>
        </c:dLbls>
        <c:gapWidth val="219"/>
        <c:overlap val="-27"/>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MD </a:t>
            </a:r>
            <a:r>
              <a:rPr lang="en-US" sz="1400" b="0" i="0" u="none" strike="noStrike" baseline="0">
                <a:effectLst/>
              </a:rPr>
              <a:t> Developed </a:t>
            </a:r>
            <a:r>
              <a:rPr lang="en-US"/>
              <a:t> 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0"/>
          <c:tx>
            <c:strRef>
              <c:f>'Combined TP'!$B$27</c:f>
              <c:strCache>
                <c:ptCount val="1"/>
                <c:pt idx="0">
                  <c:v>Developed</c:v>
                </c:pt>
              </c:strCache>
            </c:strRef>
          </c:tx>
          <c:spPr>
            <a:solidFill>
              <a:schemeClr val="accent6"/>
            </a:solidFill>
            <a:ln>
              <a:noFill/>
            </a:ln>
            <a:effectLst/>
          </c:spPr>
          <c:invertIfNegative val="0"/>
          <c:cat>
            <c:strRef>
              <c:f>'Combined TP'!$H$1:$L$1</c:f>
              <c:strCache>
                <c:ptCount val="5"/>
                <c:pt idx="0">
                  <c:v>1985</c:v>
                </c:pt>
                <c:pt idx="1">
                  <c:v>2005</c:v>
                </c:pt>
                <c:pt idx="2">
                  <c:v>2009</c:v>
                </c:pt>
                <c:pt idx="3">
                  <c:v>2017</c:v>
                </c:pt>
                <c:pt idx="4">
                  <c:v>2025</c:v>
                </c:pt>
              </c:strCache>
            </c:strRef>
          </c:cat>
          <c:val>
            <c:numRef>
              <c:f>'Combined TP'!$H$27:$L$27</c:f>
              <c:numCache>
                <c:formatCode>0%</c:formatCode>
                <c:ptCount val="5"/>
                <c:pt idx="0">
                  <c:v>1</c:v>
                </c:pt>
                <c:pt idx="1">
                  <c:v>1.2041852674842604</c:v>
                </c:pt>
                <c:pt idx="2">
                  <c:v>1.1352585109422699</c:v>
                </c:pt>
                <c:pt idx="3">
                  <c:v>1.1155637029773871</c:v>
                </c:pt>
                <c:pt idx="4">
                  <c:v>0.77294717047081862</c:v>
                </c:pt>
              </c:numCache>
            </c:numRef>
          </c:val>
          <c:extLst>
            <c:ext xmlns:c16="http://schemas.microsoft.com/office/drawing/2014/chart" uri="{C3380CC4-5D6E-409C-BE32-E72D297353CC}">
              <c16:uniqueId val="{00000000-DA2A-4EFB-A899-853F54A36833}"/>
            </c:ext>
          </c:extLst>
        </c:ser>
        <c:dLbls>
          <c:showLegendKey val="0"/>
          <c:showVal val="0"/>
          <c:showCatName val="0"/>
          <c:showSerName val="0"/>
          <c:showPercent val="0"/>
          <c:showBubbleSize val="0"/>
        </c:dLbls>
        <c:gapWidth val="219"/>
        <c:overlap val="-27"/>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VA Developed 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0"/>
          <c:tx>
            <c:strRef>
              <c:f>'Combined TP'!$B$33</c:f>
              <c:strCache>
                <c:ptCount val="1"/>
                <c:pt idx="0">
                  <c:v>Developed</c:v>
                </c:pt>
              </c:strCache>
            </c:strRef>
          </c:tx>
          <c:spPr>
            <a:solidFill>
              <a:schemeClr val="accent6"/>
            </a:solidFill>
            <a:ln>
              <a:noFill/>
            </a:ln>
            <a:effectLst/>
          </c:spPr>
          <c:invertIfNegative val="0"/>
          <c:cat>
            <c:strRef>
              <c:f>'Combined TP'!$H$1:$L$1</c:f>
              <c:strCache>
                <c:ptCount val="5"/>
                <c:pt idx="0">
                  <c:v>1985</c:v>
                </c:pt>
                <c:pt idx="1">
                  <c:v>2005</c:v>
                </c:pt>
                <c:pt idx="2">
                  <c:v>2009</c:v>
                </c:pt>
                <c:pt idx="3">
                  <c:v>2017</c:v>
                </c:pt>
                <c:pt idx="4">
                  <c:v>2025</c:v>
                </c:pt>
              </c:strCache>
            </c:strRef>
          </c:cat>
          <c:val>
            <c:numRef>
              <c:f>'Combined TP'!$H$33:$L$33</c:f>
              <c:numCache>
                <c:formatCode>0%</c:formatCode>
                <c:ptCount val="5"/>
                <c:pt idx="0">
                  <c:v>1</c:v>
                </c:pt>
                <c:pt idx="1">
                  <c:v>1.6027295413439484</c:v>
                </c:pt>
                <c:pt idx="2">
                  <c:v>1.6755371947570099</c:v>
                </c:pt>
                <c:pt idx="3">
                  <c:v>1.7934482565309426</c:v>
                </c:pt>
                <c:pt idx="4">
                  <c:v>1.6482216481576832</c:v>
                </c:pt>
              </c:numCache>
            </c:numRef>
          </c:val>
          <c:extLst>
            <c:ext xmlns:c16="http://schemas.microsoft.com/office/drawing/2014/chart" uri="{C3380CC4-5D6E-409C-BE32-E72D297353CC}">
              <c16:uniqueId val="{00000000-6F23-4344-A069-1723B962A1D5}"/>
            </c:ext>
          </c:extLst>
        </c:ser>
        <c:dLbls>
          <c:showLegendKey val="0"/>
          <c:showVal val="0"/>
          <c:showCatName val="0"/>
          <c:showSerName val="0"/>
          <c:showPercent val="0"/>
          <c:showBubbleSize val="0"/>
        </c:dLbls>
        <c:gapWidth val="219"/>
        <c:overlap val="-27"/>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Progress Comparison Wastewater 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2"/>
          <c:order val="0"/>
          <c:tx>
            <c:strRef>
              <c:f>'Combined TP'!$A$18:$B$18</c:f>
              <c:strCache>
                <c:ptCount val="2"/>
                <c:pt idx="0">
                  <c:v>MD-COG</c:v>
                </c:pt>
                <c:pt idx="1">
                  <c:v>Wastewater</c:v>
                </c:pt>
              </c:strCache>
            </c:strRef>
          </c:tx>
          <c:spPr>
            <a:solidFill>
              <a:srgbClr val="0066FF"/>
            </a:solidFill>
            <a:ln>
              <a:noFill/>
            </a:ln>
            <a:effectLst/>
          </c:spPr>
          <c:invertIfNegative val="0"/>
          <c:cat>
            <c:strRef>
              <c:f>'Combined TP'!$I$1:$L$1</c:f>
              <c:strCache>
                <c:ptCount val="4"/>
                <c:pt idx="0">
                  <c:v>2005</c:v>
                </c:pt>
                <c:pt idx="1">
                  <c:v>2009</c:v>
                </c:pt>
                <c:pt idx="2">
                  <c:v>2017</c:v>
                </c:pt>
                <c:pt idx="3">
                  <c:v>2025</c:v>
                </c:pt>
              </c:strCache>
            </c:strRef>
          </c:cat>
          <c:val>
            <c:numRef>
              <c:f>'Combined TP'!$I$18:$L$18</c:f>
              <c:numCache>
                <c:formatCode>0%</c:formatCode>
                <c:ptCount val="4"/>
                <c:pt idx="0">
                  <c:v>0.3720711155014671</c:v>
                </c:pt>
                <c:pt idx="1">
                  <c:v>0.27967091556126134</c:v>
                </c:pt>
                <c:pt idx="2">
                  <c:v>0.20343474829797767</c:v>
                </c:pt>
                <c:pt idx="3">
                  <c:v>0.51568609000703203</c:v>
                </c:pt>
              </c:numCache>
            </c:numRef>
          </c:val>
          <c:extLst>
            <c:ext xmlns:c16="http://schemas.microsoft.com/office/drawing/2014/chart" uri="{C3380CC4-5D6E-409C-BE32-E72D297353CC}">
              <c16:uniqueId val="{00000000-F3BB-403F-AC1B-760C4988FF26}"/>
            </c:ext>
          </c:extLst>
        </c:ser>
        <c:ser>
          <c:idx val="0"/>
          <c:order val="1"/>
          <c:tx>
            <c:strRef>
              <c:f>'Combined TP'!$A$6:$B$6</c:f>
              <c:strCache>
                <c:ptCount val="2"/>
                <c:pt idx="0">
                  <c:v>NVRC</c:v>
                </c:pt>
                <c:pt idx="1">
                  <c:v>Wastewater</c:v>
                </c:pt>
              </c:strCache>
            </c:strRef>
          </c:tx>
          <c:spPr>
            <a:solidFill>
              <a:srgbClr val="92D050"/>
            </a:solidFill>
            <a:ln>
              <a:noFill/>
            </a:ln>
            <a:effectLst/>
          </c:spPr>
          <c:invertIfNegative val="0"/>
          <c:cat>
            <c:strRef>
              <c:f>'Combined TP'!$I$1:$L$1</c:f>
              <c:strCache>
                <c:ptCount val="4"/>
                <c:pt idx="0">
                  <c:v>2005</c:v>
                </c:pt>
                <c:pt idx="1">
                  <c:v>2009</c:v>
                </c:pt>
                <c:pt idx="2">
                  <c:v>2017</c:v>
                </c:pt>
                <c:pt idx="3">
                  <c:v>2025</c:v>
                </c:pt>
              </c:strCache>
            </c:strRef>
          </c:cat>
          <c:val>
            <c:numRef>
              <c:f>'Combined TP'!$I$6:$L$6</c:f>
              <c:numCache>
                <c:formatCode>0%</c:formatCode>
                <c:ptCount val="4"/>
                <c:pt idx="0">
                  <c:v>0.82649363775855023</c:v>
                </c:pt>
                <c:pt idx="1">
                  <c:v>1.944014286706707</c:v>
                </c:pt>
                <c:pt idx="2">
                  <c:v>0.36173045512320867</c:v>
                </c:pt>
                <c:pt idx="3">
                  <c:v>1.0811256769910045</c:v>
                </c:pt>
              </c:numCache>
            </c:numRef>
          </c:val>
          <c:extLst>
            <c:ext xmlns:c16="http://schemas.microsoft.com/office/drawing/2014/chart" uri="{C3380CC4-5D6E-409C-BE32-E72D297353CC}">
              <c16:uniqueId val="{00000001-F3BB-403F-AC1B-760C4988FF26}"/>
            </c:ext>
          </c:extLst>
        </c:ser>
        <c:ser>
          <c:idx val="1"/>
          <c:order val="2"/>
          <c:tx>
            <c:strRef>
              <c:f>'Combined TP'!$A$12:$B$12</c:f>
              <c:strCache>
                <c:ptCount val="2"/>
                <c:pt idx="0">
                  <c:v>Washington, DC</c:v>
                </c:pt>
                <c:pt idx="1">
                  <c:v>Wastewater</c:v>
                </c:pt>
              </c:strCache>
            </c:strRef>
          </c:tx>
          <c:spPr>
            <a:solidFill>
              <a:schemeClr val="accent2"/>
            </a:solidFill>
            <a:ln>
              <a:noFill/>
            </a:ln>
            <a:effectLst/>
          </c:spPr>
          <c:invertIfNegative val="0"/>
          <c:cat>
            <c:strRef>
              <c:f>'Combined TP'!$I$1:$L$1</c:f>
              <c:strCache>
                <c:ptCount val="4"/>
                <c:pt idx="0">
                  <c:v>2005</c:v>
                </c:pt>
                <c:pt idx="1">
                  <c:v>2009</c:v>
                </c:pt>
                <c:pt idx="2">
                  <c:v>2017</c:v>
                </c:pt>
                <c:pt idx="3">
                  <c:v>2025</c:v>
                </c:pt>
              </c:strCache>
            </c:strRef>
          </c:cat>
          <c:val>
            <c:numRef>
              <c:f>'Combined TP'!$I$12:$L$12</c:f>
              <c:numCache>
                <c:formatCode>0%</c:formatCode>
                <c:ptCount val="4"/>
                <c:pt idx="0">
                  <c:v>1.2123160301341978</c:v>
                </c:pt>
                <c:pt idx="1">
                  <c:v>0.74031134010728583</c:v>
                </c:pt>
                <c:pt idx="2">
                  <c:v>0.82396027901412294</c:v>
                </c:pt>
                <c:pt idx="3">
                  <c:v>1.7221698305960487</c:v>
                </c:pt>
              </c:numCache>
            </c:numRef>
          </c:val>
          <c:extLst>
            <c:ext xmlns:c16="http://schemas.microsoft.com/office/drawing/2014/chart" uri="{C3380CC4-5D6E-409C-BE32-E72D297353CC}">
              <c16:uniqueId val="{00000002-F3BB-403F-AC1B-760C4988FF26}"/>
            </c:ext>
          </c:extLst>
        </c:ser>
        <c:dLbls>
          <c:showLegendKey val="0"/>
          <c:showVal val="0"/>
          <c:showCatName val="0"/>
          <c:showSerName val="0"/>
          <c:showPercent val="0"/>
          <c:showBubbleSize val="0"/>
        </c:dLbls>
        <c:gapWidth val="150"/>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Progress Comparison Developed 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2"/>
          <c:order val="0"/>
          <c:tx>
            <c:strRef>
              <c:f>'Combined TP'!$A$15:$B$15</c:f>
              <c:strCache>
                <c:ptCount val="2"/>
                <c:pt idx="0">
                  <c:v>MD-COG</c:v>
                </c:pt>
                <c:pt idx="1">
                  <c:v>Developed</c:v>
                </c:pt>
              </c:strCache>
            </c:strRef>
          </c:tx>
          <c:spPr>
            <a:solidFill>
              <a:srgbClr val="0066FF"/>
            </a:solidFill>
            <a:ln>
              <a:noFill/>
            </a:ln>
            <a:effectLst/>
          </c:spPr>
          <c:invertIfNegative val="0"/>
          <c:cat>
            <c:strRef>
              <c:f>'Combined TP'!$I$1:$L$1</c:f>
              <c:strCache>
                <c:ptCount val="4"/>
                <c:pt idx="0">
                  <c:v>2005</c:v>
                </c:pt>
                <c:pt idx="1">
                  <c:v>2009</c:v>
                </c:pt>
                <c:pt idx="2">
                  <c:v>2017</c:v>
                </c:pt>
                <c:pt idx="3">
                  <c:v>2025</c:v>
                </c:pt>
              </c:strCache>
            </c:strRef>
          </c:cat>
          <c:val>
            <c:numRef>
              <c:f>'Combined TP'!$I$15:$L$15</c:f>
              <c:numCache>
                <c:formatCode>0%</c:formatCode>
                <c:ptCount val="4"/>
                <c:pt idx="0">
                  <c:v>1.1834181959341241</c:v>
                </c:pt>
                <c:pt idx="1">
                  <c:v>1.1334500643048142</c:v>
                </c:pt>
                <c:pt idx="2">
                  <c:v>1.0999692495500029</c:v>
                </c:pt>
                <c:pt idx="3">
                  <c:v>0.81952226892234659</c:v>
                </c:pt>
              </c:numCache>
            </c:numRef>
          </c:val>
          <c:extLst>
            <c:ext xmlns:c16="http://schemas.microsoft.com/office/drawing/2014/chart" uri="{C3380CC4-5D6E-409C-BE32-E72D297353CC}">
              <c16:uniqueId val="{00000000-A67D-4955-8B54-4E4BA5D0D74F}"/>
            </c:ext>
          </c:extLst>
        </c:ser>
        <c:ser>
          <c:idx val="0"/>
          <c:order val="1"/>
          <c:tx>
            <c:strRef>
              <c:f>'Combined TP'!$A$3:$B$3</c:f>
              <c:strCache>
                <c:ptCount val="2"/>
                <c:pt idx="0">
                  <c:v>NVRC</c:v>
                </c:pt>
                <c:pt idx="1">
                  <c:v>Developed</c:v>
                </c:pt>
              </c:strCache>
            </c:strRef>
          </c:tx>
          <c:spPr>
            <a:solidFill>
              <a:srgbClr val="92D050"/>
            </a:solidFill>
            <a:ln>
              <a:noFill/>
            </a:ln>
            <a:effectLst/>
          </c:spPr>
          <c:invertIfNegative val="0"/>
          <c:cat>
            <c:strRef>
              <c:f>'Combined TP'!$I$1:$L$1</c:f>
              <c:strCache>
                <c:ptCount val="4"/>
                <c:pt idx="0">
                  <c:v>2005</c:v>
                </c:pt>
                <c:pt idx="1">
                  <c:v>2009</c:v>
                </c:pt>
                <c:pt idx="2">
                  <c:v>2017</c:v>
                </c:pt>
                <c:pt idx="3">
                  <c:v>2025</c:v>
                </c:pt>
              </c:strCache>
            </c:strRef>
          </c:cat>
          <c:val>
            <c:numRef>
              <c:f>'Combined TP'!$I$3:$L$3</c:f>
              <c:numCache>
                <c:formatCode>0%</c:formatCode>
                <c:ptCount val="4"/>
                <c:pt idx="0">
                  <c:v>1.6905901569747568</c:v>
                </c:pt>
                <c:pt idx="1">
                  <c:v>1.8432802308307699</c:v>
                </c:pt>
                <c:pt idx="2">
                  <c:v>2.0349974494807976</c:v>
                </c:pt>
                <c:pt idx="3">
                  <c:v>2.0493940421144918</c:v>
                </c:pt>
              </c:numCache>
            </c:numRef>
          </c:val>
          <c:extLst>
            <c:ext xmlns:c16="http://schemas.microsoft.com/office/drawing/2014/chart" uri="{C3380CC4-5D6E-409C-BE32-E72D297353CC}">
              <c16:uniqueId val="{00000001-A67D-4955-8B54-4E4BA5D0D74F}"/>
            </c:ext>
          </c:extLst>
        </c:ser>
        <c:ser>
          <c:idx val="1"/>
          <c:order val="2"/>
          <c:tx>
            <c:strRef>
              <c:f>'Combined TP'!$A$9:$B$9</c:f>
              <c:strCache>
                <c:ptCount val="2"/>
                <c:pt idx="0">
                  <c:v>Washington, DC</c:v>
                </c:pt>
                <c:pt idx="1">
                  <c:v>Developed</c:v>
                </c:pt>
              </c:strCache>
            </c:strRef>
          </c:tx>
          <c:spPr>
            <a:solidFill>
              <a:schemeClr val="accent2"/>
            </a:solidFill>
            <a:ln>
              <a:noFill/>
            </a:ln>
            <a:effectLst/>
          </c:spPr>
          <c:invertIfNegative val="0"/>
          <c:cat>
            <c:strRef>
              <c:f>'Combined TP'!$I$1:$L$1</c:f>
              <c:strCache>
                <c:ptCount val="4"/>
                <c:pt idx="0">
                  <c:v>2005</c:v>
                </c:pt>
                <c:pt idx="1">
                  <c:v>2009</c:v>
                </c:pt>
                <c:pt idx="2">
                  <c:v>2017</c:v>
                </c:pt>
                <c:pt idx="3">
                  <c:v>2025</c:v>
                </c:pt>
              </c:strCache>
            </c:strRef>
          </c:cat>
          <c:val>
            <c:numRef>
              <c:f>'Combined TP'!$I$9:$L$9</c:f>
              <c:numCache>
                <c:formatCode>0%</c:formatCode>
                <c:ptCount val="4"/>
                <c:pt idx="0">
                  <c:v>1.1176936456265207</c:v>
                </c:pt>
                <c:pt idx="1">
                  <c:v>1.1068261721217039</c:v>
                </c:pt>
                <c:pt idx="2">
                  <c:v>0.96841903131880902</c:v>
                </c:pt>
                <c:pt idx="3">
                  <c:v>1.0973262285585459</c:v>
                </c:pt>
              </c:numCache>
            </c:numRef>
          </c:val>
          <c:extLst>
            <c:ext xmlns:c16="http://schemas.microsoft.com/office/drawing/2014/chart" uri="{C3380CC4-5D6E-409C-BE32-E72D297353CC}">
              <c16:uniqueId val="{00000002-A67D-4955-8B54-4E4BA5D0D74F}"/>
            </c:ext>
          </c:extLst>
        </c:ser>
        <c:dLbls>
          <c:showLegendKey val="0"/>
          <c:showVal val="0"/>
          <c:showCatName val="0"/>
          <c:showSerName val="0"/>
          <c:showPercent val="0"/>
          <c:showBubbleSize val="0"/>
        </c:dLbls>
        <c:gapWidth val="150"/>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Progress Comparison Agriculture 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3"/>
          <c:order val="0"/>
          <c:tx>
            <c:strRef>
              <c:f>'Combined TP'!$A$20:$B$20</c:f>
              <c:strCache>
                <c:ptCount val="2"/>
                <c:pt idx="0">
                  <c:v>Bay Watershed</c:v>
                </c:pt>
                <c:pt idx="1">
                  <c:v>Agriculture</c:v>
                </c:pt>
              </c:strCache>
            </c:strRef>
          </c:tx>
          <c:spPr>
            <a:solidFill>
              <a:schemeClr val="accent4"/>
            </a:solidFill>
            <a:ln>
              <a:noFill/>
            </a:ln>
            <a:effectLst/>
          </c:spPr>
          <c:invertIfNegative val="0"/>
          <c:cat>
            <c:strRef>
              <c:f>'Combined TP'!$I$1:$L$1</c:f>
              <c:strCache>
                <c:ptCount val="4"/>
                <c:pt idx="0">
                  <c:v>2005</c:v>
                </c:pt>
                <c:pt idx="1">
                  <c:v>2009</c:v>
                </c:pt>
                <c:pt idx="2">
                  <c:v>2017</c:v>
                </c:pt>
                <c:pt idx="3">
                  <c:v>2025</c:v>
                </c:pt>
              </c:strCache>
            </c:strRef>
          </c:cat>
          <c:val>
            <c:numRef>
              <c:f>'Combined TP'!$I$20:$L$20</c:f>
              <c:numCache>
                <c:formatCode>0%</c:formatCode>
                <c:ptCount val="4"/>
                <c:pt idx="0">
                  <c:v>0.66223942366139488</c:v>
                </c:pt>
                <c:pt idx="1">
                  <c:v>0.58647251827879132</c:v>
                </c:pt>
                <c:pt idx="2">
                  <c:v>0.5441078191138784</c:v>
                </c:pt>
                <c:pt idx="3">
                  <c:v>0.33047941779813794</c:v>
                </c:pt>
              </c:numCache>
            </c:numRef>
          </c:val>
          <c:extLst>
            <c:ext xmlns:c16="http://schemas.microsoft.com/office/drawing/2014/chart" uri="{C3380CC4-5D6E-409C-BE32-E72D297353CC}">
              <c16:uniqueId val="{00000000-2028-434A-8A82-247EDDA911E2}"/>
            </c:ext>
          </c:extLst>
        </c:ser>
        <c:ser>
          <c:idx val="4"/>
          <c:order val="1"/>
          <c:tx>
            <c:strRef>
              <c:f>'Combined TP'!$A$26:$B$26</c:f>
              <c:strCache>
                <c:ptCount val="2"/>
                <c:pt idx="0">
                  <c:v>Maryland</c:v>
                </c:pt>
                <c:pt idx="1">
                  <c:v>Agriculture</c:v>
                </c:pt>
              </c:strCache>
            </c:strRef>
          </c:tx>
          <c:spPr>
            <a:solidFill>
              <a:schemeClr val="accent5"/>
            </a:solidFill>
            <a:ln>
              <a:noFill/>
            </a:ln>
            <a:effectLst/>
          </c:spPr>
          <c:invertIfNegative val="0"/>
          <c:cat>
            <c:strRef>
              <c:f>'Combined TP'!$I$1:$L$1</c:f>
              <c:strCache>
                <c:ptCount val="4"/>
                <c:pt idx="0">
                  <c:v>2005</c:v>
                </c:pt>
                <c:pt idx="1">
                  <c:v>2009</c:v>
                </c:pt>
                <c:pt idx="2">
                  <c:v>2017</c:v>
                </c:pt>
                <c:pt idx="3">
                  <c:v>2025</c:v>
                </c:pt>
              </c:strCache>
            </c:strRef>
          </c:cat>
          <c:val>
            <c:numRef>
              <c:f>'Combined TP'!$I$26:$L$26</c:f>
              <c:numCache>
                <c:formatCode>0%</c:formatCode>
                <c:ptCount val="4"/>
                <c:pt idx="0">
                  <c:v>0.44997911409901542</c:v>
                </c:pt>
                <c:pt idx="1">
                  <c:v>0.37110941829820621</c:v>
                </c:pt>
                <c:pt idx="2">
                  <c:v>0.34157394263417962</c:v>
                </c:pt>
                <c:pt idx="3">
                  <c:v>0.27970171669970928</c:v>
                </c:pt>
              </c:numCache>
            </c:numRef>
          </c:val>
          <c:extLst>
            <c:ext xmlns:c16="http://schemas.microsoft.com/office/drawing/2014/chart" uri="{C3380CC4-5D6E-409C-BE32-E72D297353CC}">
              <c16:uniqueId val="{00000001-2028-434A-8A82-247EDDA911E2}"/>
            </c:ext>
          </c:extLst>
        </c:ser>
        <c:ser>
          <c:idx val="5"/>
          <c:order val="2"/>
          <c:tx>
            <c:strRef>
              <c:f>'Combined TP'!$A$32:$B$32</c:f>
              <c:strCache>
                <c:ptCount val="2"/>
                <c:pt idx="0">
                  <c:v>Virginia</c:v>
                </c:pt>
                <c:pt idx="1">
                  <c:v>Agriculture</c:v>
                </c:pt>
              </c:strCache>
            </c:strRef>
          </c:tx>
          <c:spPr>
            <a:solidFill>
              <a:schemeClr val="accent6"/>
            </a:solidFill>
            <a:ln>
              <a:noFill/>
            </a:ln>
            <a:effectLst/>
          </c:spPr>
          <c:invertIfNegative val="0"/>
          <c:cat>
            <c:strRef>
              <c:f>'Combined TP'!$I$1:$L$1</c:f>
              <c:strCache>
                <c:ptCount val="4"/>
                <c:pt idx="0">
                  <c:v>2005</c:v>
                </c:pt>
                <c:pt idx="1">
                  <c:v>2009</c:v>
                </c:pt>
                <c:pt idx="2">
                  <c:v>2017</c:v>
                </c:pt>
                <c:pt idx="3">
                  <c:v>2025</c:v>
                </c:pt>
              </c:strCache>
            </c:strRef>
          </c:cat>
          <c:val>
            <c:numRef>
              <c:f>'Combined TP'!$I$32:$L$32</c:f>
              <c:numCache>
                <c:formatCode>0%</c:formatCode>
                <c:ptCount val="4"/>
                <c:pt idx="0">
                  <c:v>0.7286122569091289</c:v>
                </c:pt>
                <c:pt idx="1">
                  <c:v>0.66570382241123727</c:v>
                </c:pt>
                <c:pt idx="2">
                  <c:v>0.64500833188924822</c:v>
                </c:pt>
                <c:pt idx="3">
                  <c:v>0.35601298030754225</c:v>
                </c:pt>
              </c:numCache>
            </c:numRef>
          </c:val>
          <c:extLst>
            <c:ext xmlns:c16="http://schemas.microsoft.com/office/drawing/2014/chart" uri="{C3380CC4-5D6E-409C-BE32-E72D297353CC}">
              <c16:uniqueId val="{00000002-2028-434A-8A82-247EDDA911E2}"/>
            </c:ext>
          </c:extLst>
        </c:ser>
        <c:dLbls>
          <c:showLegendKey val="0"/>
          <c:showVal val="0"/>
          <c:showCatName val="0"/>
          <c:showSerName val="0"/>
          <c:showPercent val="0"/>
          <c:showBubbleSize val="0"/>
        </c:dLbls>
        <c:gapWidth val="150"/>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NVRC </a:t>
            </a:r>
            <a:r>
              <a:rPr lang="en-US" sz="1400" b="0" i="0" u="none" strike="noStrike" baseline="0">
                <a:effectLst/>
              </a:rPr>
              <a:t>Agriculture </a:t>
            </a:r>
            <a:r>
              <a:rPr lang="en-US"/>
              <a:t>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0"/>
          <c:tx>
            <c:strRef>
              <c:f>'Combined TP'!$B$2</c:f>
              <c:strCache>
                <c:ptCount val="1"/>
                <c:pt idx="0">
                  <c:v>Agriculture</c:v>
                </c:pt>
              </c:strCache>
            </c:strRef>
          </c:tx>
          <c:spPr>
            <a:solidFill>
              <a:schemeClr val="accent6"/>
            </a:solidFill>
            <a:ln>
              <a:noFill/>
            </a:ln>
            <a:effectLst/>
          </c:spPr>
          <c:invertIfNegative val="0"/>
          <c:cat>
            <c:strRef>
              <c:f>'Combined TP'!$H$1:$L$1</c:f>
              <c:strCache>
                <c:ptCount val="5"/>
                <c:pt idx="0">
                  <c:v>1985</c:v>
                </c:pt>
                <c:pt idx="1">
                  <c:v>2005</c:v>
                </c:pt>
                <c:pt idx="2">
                  <c:v>2009</c:v>
                </c:pt>
                <c:pt idx="3">
                  <c:v>2017</c:v>
                </c:pt>
                <c:pt idx="4">
                  <c:v>2025</c:v>
                </c:pt>
              </c:strCache>
            </c:strRef>
          </c:cat>
          <c:val>
            <c:numRef>
              <c:f>'Combined TP'!$H$2:$L$2</c:f>
              <c:numCache>
                <c:formatCode>0%</c:formatCode>
                <c:ptCount val="5"/>
                <c:pt idx="0">
                  <c:v>1</c:v>
                </c:pt>
                <c:pt idx="1">
                  <c:v>0.59312653134042015</c:v>
                </c:pt>
                <c:pt idx="2">
                  <c:v>0.49522444823835277</c:v>
                </c:pt>
                <c:pt idx="3">
                  <c:v>0.40217209966576523</c:v>
                </c:pt>
                <c:pt idx="4">
                  <c:v>0.24399664650035421</c:v>
                </c:pt>
              </c:numCache>
            </c:numRef>
          </c:val>
          <c:extLst>
            <c:ext xmlns:c16="http://schemas.microsoft.com/office/drawing/2014/chart" uri="{C3380CC4-5D6E-409C-BE32-E72D297353CC}">
              <c16:uniqueId val="{00000000-BEC5-4E63-B72D-44C212D6F939}"/>
            </c:ext>
          </c:extLst>
        </c:ser>
        <c:dLbls>
          <c:showLegendKey val="0"/>
          <c:showVal val="0"/>
          <c:showCatName val="0"/>
          <c:showSerName val="0"/>
          <c:showPercent val="0"/>
          <c:showBubbleSize val="0"/>
        </c:dLbls>
        <c:gapWidth val="219"/>
        <c:overlap val="-27"/>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DC </a:t>
            </a:r>
            <a:r>
              <a:rPr lang="en-US" sz="1400" b="0" i="0" u="none" strike="noStrike" baseline="0">
                <a:effectLst/>
              </a:rPr>
              <a:t>Agriculture </a:t>
            </a:r>
            <a:r>
              <a:rPr lang="en-US"/>
              <a:t>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0"/>
          <c:tx>
            <c:strRef>
              <c:f>'Combined TP'!$B$8</c:f>
              <c:strCache>
                <c:ptCount val="1"/>
                <c:pt idx="0">
                  <c:v>Agriculture</c:v>
                </c:pt>
              </c:strCache>
            </c:strRef>
          </c:tx>
          <c:spPr>
            <a:solidFill>
              <a:schemeClr val="accent6"/>
            </a:solidFill>
            <a:ln>
              <a:noFill/>
            </a:ln>
            <a:effectLst/>
          </c:spPr>
          <c:invertIfNegative val="0"/>
          <c:cat>
            <c:strRef>
              <c:f>'Combined TP'!$H$1:$L$1</c:f>
              <c:strCache>
                <c:ptCount val="5"/>
                <c:pt idx="0">
                  <c:v>1985</c:v>
                </c:pt>
                <c:pt idx="1">
                  <c:v>2005</c:v>
                </c:pt>
                <c:pt idx="2">
                  <c:v>2009</c:v>
                </c:pt>
                <c:pt idx="3">
                  <c:v>2017</c:v>
                </c:pt>
                <c:pt idx="4">
                  <c:v>2025</c:v>
                </c:pt>
              </c:strCache>
            </c:strRef>
          </c:cat>
          <c:val>
            <c:numRef>
              <c:f>'Combined TP'!$H$8:$L$8</c:f>
              <c:numCache>
                <c:formatCode>0%</c:formatCode>
                <c:ptCount val="5"/>
              </c:numCache>
            </c:numRef>
          </c:val>
          <c:extLst>
            <c:ext xmlns:c16="http://schemas.microsoft.com/office/drawing/2014/chart" uri="{C3380CC4-5D6E-409C-BE32-E72D297353CC}">
              <c16:uniqueId val="{00000000-0C17-4C7D-88FF-7F9610AEDCC5}"/>
            </c:ext>
          </c:extLst>
        </c:ser>
        <c:dLbls>
          <c:showLegendKey val="0"/>
          <c:showVal val="0"/>
          <c:showCatName val="0"/>
          <c:showSerName val="0"/>
          <c:showPercent val="0"/>
          <c:showBubbleSize val="0"/>
        </c:dLbls>
        <c:gapWidth val="219"/>
        <c:overlap val="-27"/>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MD COG </a:t>
            </a:r>
            <a:r>
              <a:rPr lang="en-US" sz="1400" b="0" i="0" u="none" strike="noStrike" baseline="0">
                <a:effectLst/>
              </a:rPr>
              <a:t>Agriculture </a:t>
            </a:r>
            <a:r>
              <a:rPr lang="en-US"/>
              <a:t>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0"/>
          <c:tx>
            <c:strRef>
              <c:f>'Combined TP'!$B$14</c:f>
              <c:strCache>
                <c:ptCount val="1"/>
                <c:pt idx="0">
                  <c:v>Agriculture</c:v>
                </c:pt>
              </c:strCache>
            </c:strRef>
          </c:tx>
          <c:spPr>
            <a:solidFill>
              <a:schemeClr val="accent6"/>
            </a:solidFill>
            <a:ln>
              <a:noFill/>
            </a:ln>
            <a:effectLst/>
          </c:spPr>
          <c:invertIfNegative val="0"/>
          <c:cat>
            <c:strRef>
              <c:f>'Combined TP'!$H$1:$L$1</c:f>
              <c:strCache>
                <c:ptCount val="5"/>
                <c:pt idx="0">
                  <c:v>1985</c:v>
                </c:pt>
                <c:pt idx="1">
                  <c:v>2005</c:v>
                </c:pt>
                <c:pt idx="2">
                  <c:v>2009</c:v>
                </c:pt>
                <c:pt idx="3">
                  <c:v>2017</c:v>
                </c:pt>
                <c:pt idx="4">
                  <c:v>2025</c:v>
                </c:pt>
              </c:strCache>
            </c:strRef>
          </c:cat>
          <c:val>
            <c:numRef>
              <c:f>'Combined TP'!$H$14:$L$14</c:f>
              <c:numCache>
                <c:formatCode>0%</c:formatCode>
                <c:ptCount val="5"/>
                <c:pt idx="0">
                  <c:v>1</c:v>
                </c:pt>
                <c:pt idx="1">
                  <c:v>0.44120976292511188</c:v>
                </c:pt>
                <c:pt idx="2">
                  <c:v>0.35614682161294342</c:v>
                </c:pt>
                <c:pt idx="3">
                  <c:v>0.29103583838915159</c:v>
                </c:pt>
                <c:pt idx="4">
                  <c:v>0.22653879002224928</c:v>
                </c:pt>
              </c:numCache>
            </c:numRef>
          </c:val>
          <c:extLst>
            <c:ext xmlns:c16="http://schemas.microsoft.com/office/drawing/2014/chart" uri="{C3380CC4-5D6E-409C-BE32-E72D297353CC}">
              <c16:uniqueId val="{00000000-4CB6-4E43-80F4-2A0D30377531}"/>
            </c:ext>
          </c:extLst>
        </c:ser>
        <c:dLbls>
          <c:showLegendKey val="0"/>
          <c:showVal val="0"/>
          <c:showCatName val="0"/>
          <c:showSerName val="0"/>
          <c:showPercent val="0"/>
          <c:showBubbleSize val="0"/>
        </c:dLbls>
        <c:gapWidth val="219"/>
        <c:overlap val="-27"/>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Bay Watershed </a:t>
            </a:r>
            <a:r>
              <a:rPr lang="en-US" sz="1400" b="0" i="0" u="none" strike="noStrike" baseline="0">
                <a:effectLst/>
              </a:rPr>
              <a:t> Agriculture </a:t>
            </a:r>
            <a:r>
              <a:rPr lang="en-US"/>
              <a:t>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0"/>
          <c:tx>
            <c:strRef>
              <c:f>'Combined TP'!$B$20</c:f>
              <c:strCache>
                <c:ptCount val="1"/>
                <c:pt idx="0">
                  <c:v>Agriculture</c:v>
                </c:pt>
              </c:strCache>
            </c:strRef>
          </c:tx>
          <c:spPr>
            <a:solidFill>
              <a:schemeClr val="accent6"/>
            </a:solidFill>
            <a:ln>
              <a:noFill/>
            </a:ln>
            <a:effectLst/>
          </c:spPr>
          <c:invertIfNegative val="0"/>
          <c:cat>
            <c:strRef>
              <c:f>'Combined TP'!$H$1:$L$1</c:f>
              <c:strCache>
                <c:ptCount val="5"/>
                <c:pt idx="0">
                  <c:v>1985</c:v>
                </c:pt>
                <c:pt idx="1">
                  <c:v>2005</c:v>
                </c:pt>
                <c:pt idx="2">
                  <c:v>2009</c:v>
                </c:pt>
                <c:pt idx="3">
                  <c:v>2017</c:v>
                </c:pt>
                <c:pt idx="4">
                  <c:v>2025</c:v>
                </c:pt>
              </c:strCache>
            </c:strRef>
          </c:cat>
          <c:val>
            <c:numRef>
              <c:f>'Combined TP'!$H$20:$L$20</c:f>
              <c:numCache>
                <c:formatCode>0%</c:formatCode>
                <c:ptCount val="5"/>
                <c:pt idx="0">
                  <c:v>1</c:v>
                </c:pt>
                <c:pt idx="1">
                  <c:v>0.66223942366139488</c:v>
                </c:pt>
                <c:pt idx="2">
                  <c:v>0.58647251827879132</c:v>
                </c:pt>
                <c:pt idx="3">
                  <c:v>0.5441078191138784</c:v>
                </c:pt>
                <c:pt idx="4">
                  <c:v>0.33047941779813794</c:v>
                </c:pt>
              </c:numCache>
            </c:numRef>
          </c:val>
          <c:extLst>
            <c:ext xmlns:c16="http://schemas.microsoft.com/office/drawing/2014/chart" uri="{C3380CC4-5D6E-409C-BE32-E72D297353CC}">
              <c16:uniqueId val="{00000000-E8FD-40B8-9DC5-EC7B9D56E587}"/>
            </c:ext>
          </c:extLst>
        </c:ser>
        <c:dLbls>
          <c:showLegendKey val="0"/>
          <c:showVal val="0"/>
          <c:showCatName val="0"/>
          <c:showSerName val="0"/>
          <c:showPercent val="0"/>
          <c:showBubbleSize val="0"/>
        </c:dLbls>
        <c:gapWidth val="219"/>
        <c:overlap val="-27"/>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MD </a:t>
            </a:r>
            <a:r>
              <a:rPr lang="en-US" sz="1400" b="0" i="0" u="none" strike="noStrike" baseline="0">
                <a:effectLst/>
              </a:rPr>
              <a:t> Agriculture </a:t>
            </a:r>
            <a:r>
              <a:rPr lang="en-US"/>
              <a:t> 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0"/>
          <c:tx>
            <c:strRef>
              <c:f>'Combined TP'!$B$26</c:f>
              <c:strCache>
                <c:ptCount val="1"/>
                <c:pt idx="0">
                  <c:v>Agriculture</c:v>
                </c:pt>
              </c:strCache>
            </c:strRef>
          </c:tx>
          <c:spPr>
            <a:solidFill>
              <a:schemeClr val="accent6"/>
            </a:solidFill>
            <a:ln>
              <a:noFill/>
            </a:ln>
            <a:effectLst/>
          </c:spPr>
          <c:invertIfNegative val="0"/>
          <c:cat>
            <c:strRef>
              <c:f>'Combined TP'!$H$1:$L$1</c:f>
              <c:strCache>
                <c:ptCount val="5"/>
                <c:pt idx="0">
                  <c:v>1985</c:v>
                </c:pt>
                <c:pt idx="1">
                  <c:v>2005</c:v>
                </c:pt>
                <c:pt idx="2">
                  <c:v>2009</c:v>
                </c:pt>
                <c:pt idx="3">
                  <c:v>2017</c:v>
                </c:pt>
                <c:pt idx="4">
                  <c:v>2025</c:v>
                </c:pt>
              </c:strCache>
            </c:strRef>
          </c:cat>
          <c:val>
            <c:numRef>
              <c:f>'Combined TP'!$H$26:$L$26</c:f>
              <c:numCache>
                <c:formatCode>0%</c:formatCode>
                <c:ptCount val="5"/>
                <c:pt idx="0">
                  <c:v>1</c:v>
                </c:pt>
                <c:pt idx="1">
                  <c:v>0.44997911409901542</c:v>
                </c:pt>
                <c:pt idx="2">
                  <c:v>0.37110941829820621</c:v>
                </c:pt>
                <c:pt idx="3">
                  <c:v>0.34157394263417962</c:v>
                </c:pt>
                <c:pt idx="4">
                  <c:v>0.27970171669970928</c:v>
                </c:pt>
              </c:numCache>
            </c:numRef>
          </c:val>
          <c:extLst>
            <c:ext xmlns:c16="http://schemas.microsoft.com/office/drawing/2014/chart" uri="{C3380CC4-5D6E-409C-BE32-E72D297353CC}">
              <c16:uniqueId val="{00000000-BA47-45AD-A275-98E6FB5A12B0}"/>
            </c:ext>
          </c:extLst>
        </c:ser>
        <c:dLbls>
          <c:showLegendKey val="0"/>
          <c:showVal val="0"/>
          <c:showCatName val="0"/>
          <c:showSerName val="0"/>
          <c:showPercent val="0"/>
          <c:showBubbleSize val="0"/>
        </c:dLbls>
        <c:gapWidth val="219"/>
        <c:overlap val="-27"/>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VA Agriculture 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0"/>
          <c:tx>
            <c:strRef>
              <c:f>'Combined TP'!$B$32</c:f>
              <c:strCache>
                <c:ptCount val="1"/>
                <c:pt idx="0">
                  <c:v>Agriculture</c:v>
                </c:pt>
              </c:strCache>
            </c:strRef>
          </c:tx>
          <c:spPr>
            <a:solidFill>
              <a:schemeClr val="accent6"/>
            </a:solidFill>
            <a:ln>
              <a:noFill/>
            </a:ln>
            <a:effectLst/>
          </c:spPr>
          <c:invertIfNegative val="0"/>
          <c:cat>
            <c:strRef>
              <c:f>'Combined TP'!$H$1:$L$1</c:f>
              <c:strCache>
                <c:ptCount val="5"/>
                <c:pt idx="0">
                  <c:v>1985</c:v>
                </c:pt>
                <c:pt idx="1">
                  <c:v>2005</c:v>
                </c:pt>
                <c:pt idx="2">
                  <c:v>2009</c:v>
                </c:pt>
                <c:pt idx="3">
                  <c:v>2017</c:v>
                </c:pt>
                <c:pt idx="4">
                  <c:v>2025</c:v>
                </c:pt>
              </c:strCache>
            </c:strRef>
          </c:cat>
          <c:val>
            <c:numRef>
              <c:f>'Combined TP'!$H$32:$L$32</c:f>
              <c:numCache>
                <c:formatCode>0%</c:formatCode>
                <c:ptCount val="5"/>
                <c:pt idx="0">
                  <c:v>1</c:v>
                </c:pt>
                <c:pt idx="1">
                  <c:v>0.7286122569091289</c:v>
                </c:pt>
                <c:pt idx="2">
                  <c:v>0.66570382241123727</c:v>
                </c:pt>
                <c:pt idx="3">
                  <c:v>0.64500833188924822</c:v>
                </c:pt>
                <c:pt idx="4">
                  <c:v>0.35601298030754225</c:v>
                </c:pt>
              </c:numCache>
            </c:numRef>
          </c:val>
          <c:extLst>
            <c:ext xmlns:c16="http://schemas.microsoft.com/office/drawing/2014/chart" uri="{C3380CC4-5D6E-409C-BE32-E72D297353CC}">
              <c16:uniqueId val="{00000000-3658-4B6B-B642-F1DD34FDEE9A}"/>
            </c:ext>
          </c:extLst>
        </c:ser>
        <c:dLbls>
          <c:showLegendKey val="0"/>
          <c:showVal val="0"/>
          <c:showCatName val="0"/>
          <c:showSerName val="0"/>
          <c:showPercent val="0"/>
          <c:showBubbleSize val="0"/>
        </c:dLbls>
        <c:gapWidth val="219"/>
        <c:overlap val="-27"/>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Progress Comparison Wastewater TP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3"/>
          <c:order val="0"/>
          <c:tx>
            <c:strRef>
              <c:f>'Combined TP'!$A$24:$B$24</c:f>
              <c:strCache>
                <c:ptCount val="2"/>
                <c:pt idx="0">
                  <c:v>Bay Watershed</c:v>
                </c:pt>
                <c:pt idx="1">
                  <c:v>Wastewater</c:v>
                </c:pt>
              </c:strCache>
            </c:strRef>
          </c:tx>
          <c:spPr>
            <a:solidFill>
              <a:schemeClr val="accent4"/>
            </a:solidFill>
            <a:ln>
              <a:noFill/>
            </a:ln>
            <a:effectLst/>
          </c:spPr>
          <c:invertIfNegative val="0"/>
          <c:cat>
            <c:strRef>
              <c:f>'Combined TP'!$I$1:$L$1</c:f>
              <c:strCache>
                <c:ptCount val="4"/>
                <c:pt idx="0">
                  <c:v>2005</c:v>
                </c:pt>
                <c:pt idx="1">
                  <c:v>2009</c:v>
                </c:pt>
                <c:pt idx="2">
                  <c:v>2017</c:v>
                </c:pt>
                <c:pt idx="3">
                  <c:v>2025</c:v>
                </c:pt>
              </c:strCache>
            </c:strRef>
          </c:cat>
          <c:val>
            <c:numRef>
              <c:f>'Combined TP'!$I$24:$L$24</c:f>
              <c:numCache>
                <c:formatCode>0%</c:formatCode>
                <c:ptCount val="4"/>
                <c:pt idx="0">
                  <c:v>0.38069459819931323</c:v>
                </c:pt>
                <c:pt idx="1">
                  <c:v>0.32235587402797072</c:v>
                </c:pt>
                <c:pt idx="2">
                  <c:v>0.18767229152888493</c:v>
                </c:pt>
                <c:pt idx="3">
                  <c:v>0.25400078634560619</c:v>
                </c:pt>
              </c:numCache>
            </c:numRef>
          </c:val>
          <c:extLst>
            <c:ext xmlns:c16="http://schemas.microsoft.com/office/drawing/2014/chart" uri="{C3380CC4-5D6E-409C-BE32-E72D297353CC}">
              <c16:uniqueId val="{00000000-A642-4DF9-B81F-B3E5D7E6FA54}"/>
            </c:ext>
          </c:extLst>
        </c:ser>
        <c:ser>
          <c:idx val="4"/>
          <c:order val="1"/>
          <c:tx>
            <c:strRef>
              <c:f>'Combined TP'!$A$30:$B$30</c:f>
              <c:strCache>
                <c:ptCount val="2"/>
                <c:pt idx="0">
                  <c:v>Maryland</c:v>
                </c:pt>
                <c:pt idx="1">
                  <c:v>Wastewater</c:v>
                </c:pt>
              </c:strCache>
            </c:strRef>
          </c:tx>
          <c:spPr>
            <a:solidFill>
              <a:schemeClr val="accent5"/>
            </a:solidFill>
            <a:ln>
              <a:noFill/>
            </a:ln>
            <a:effectLst/>
          </c:spPr>
          <c:invertIfNegative val="0"/>
          <c:cat>
            <c:strRef>
              <c:f>'Combined TP'!$I$1:$L$1</c:f>
              <c:strCache>
                <c:ptCount val="4"/>
                <c:pt idx="0">
                  <c:v>2005</c:v>
                </c:pt>
                <c:pt idx="1">
                  <c:v>2009</c:v>
                </c:pt>
                <c:pt idx="2">
                  <c:v>2017</c:v>
                </c:pt>
                <c:pt idx="3">
                  <c:v>2025</c:v>
                </c:pt>
              </c:strCache>
            </c:strRef>
          </c:cat>
          <c:val>
            <c:numRef>
              <c:f>'Combined TP'!$I$30:$L$30</c:f>
              <c:numCache>
                <c:formatCode>0%</c:formatCode>
                <c:ptCount val="4"/>
                <c:pt idx="0">
                  <c:v>0.34495701526328548</c:v>
                </c:pt>
                <c:pt idx="1">
                  <c:v>0.29701851567191606</c:v>
                </c:pt>
                <c:pt idx="2">
                  <c:v>0.19404799085311161</c:v>
                </c:pt>
                <c:pt idx="3">
                  <c:v>0.2906942629824299</c:v>
                </c:pt>
              </c:numCache>
            </c:numRef>
          </c:val>
          <c:extLst>
            <c:ext xmlns:c16="http://schemas.microsoft.com/office/drawing/2014/chart" uri="{C3380CC4-5D6E-409C-BE32-E72D297353CC}">
              <c16:uniqueId val="{00000001-A642-4DF9-B81F-B3E5D7E6FA54}"/>
            </c:ext>
          </c:extLst>
        </c:ser>
        <c:ser>
          <c:idx val="5"/>
          <c:order val="2"/>
          <c:tx>
            <c:strRef>
              <c:f>'Combined TP'!$A$36:$B$36</c:f>
              <c:strCache>
                <c:ptCount val="2"/>
                <c:pt idx="0">
                  <c:v>Virginia</c:v>
                </c:pt>
                <c:pt idx="1">
                  <c:v>Wastewater</c:v>
                </c:pt>
              </c:strCache>
            </c:strRef>
          </c:tx>
          <c:spPr>
            <a:solidFill>
              <a:schemeClr val="accent6"/>
            </a:solidFill>
            <a:ln>
              <a:noFill/>
            </a:ln>
            <a:effectLst/>
          </c:spPr>
          <c:invertIfNegative val="0"/>
          <c:cat>
            <c:strRef>
              <c:f>'Combined TP'!$I$1:$L$1</c:f>
              <c:strCache>
                <c:ptCount val="4"/>
                <c:pt idx="0">
                  <c:v>2005</c:v>
                </c:pt>
                <c:pt idx="1">
                  <c:v>2009</c:v>
                </c:pt>
                <c:pt idx="2">
                  <c:v>2017</c:v>
                </c:pt>
                <c:pt idx="3">
                  <c:v>2025</c:v>
                </c:pt>
              </c:strCache>
            </c:strRef>
          </c:cat>
          <c:val>
            <c:numRef>
              <c:f>'Combined TP'!$I$36:$L$36</c:f>
              <c:numCache>
                <c:formatCode>0%</c:formatCode>
                <c:ptCount val="4"/>
                <c:pt idx="0">
                  <c:v>0.28207577173935966</c:v>
                </c:pt>
                <c:pt idx="1">
                  <c:v>0.23058361897095334</c:v>
                </c:pt>
                <c:pt idx="2">
                  <c:v>0.12161813657687408</c:v>
                </c:pt>
                <c:pt idx="3">
                  <c:v>0.14779942813380362</c:v>
                </c:pt>
              </c:numCache>
            </c:numRef>
          </c:val>
          <c:extLst>
            <c:ext xmlns:c16="http://schemas.microsoft.com/office/drawing/2014/chart" uri="{C3380CC4-5D6E-409C-BE32-E72D297353CC}">
              <c16:uniqueId val="{00000002-A642-4DF9-B81F-B3E5D7E6FA54}"/>
            </c:ext>
          </c:extLst>
        </c:ser>
        <c:ser>
          <c:idx val="1"/>
          <c:order val="3"/>
          <c:tx>
            <c:strRef>
              <c:f>'Combined TP'!$A$12:$B$12</c:f>
              <c:strCache>
                <c:ptCount val="2"/>
                <c:pt idx="0">
                  <c:v>Washington, DC</c:v>
                </c:pt>
                <c:pt idx="1">
                  <c:v>Wastewater</c:v>
                </c:pt>
              </c:strCache>
            </c:strRef>
          </c:tx>
          <c:spPr>
            <a:solidFill>
              <a:schemeClr val="accent2"/>
            </a:solidFill>
            <a:ln>
              <a:noFill/>
            </a:ln>
            <a:effectLst/>
          </c:spPr>
          <c:invertIfNegative val="0"/>
          <c:cat>
            <c:strRef>
              <c:f>'Combined TP'!$I$1:$L$1</c:f>
              <c:strCache>
                <c:ptCount val="4"/>
                <c:pt idx="0">
                  <c:v>2005</c:v>
                </c:pt>
                <c:pt idx="1">
                  <c:v>2009</c:v>
                </c:pt>
                <c:pt idx="2">
                  <c:v>2017</c:v>
                </c:pt>
                <c:pt idx="3">
                  <c:v>2025</c:v>
                </c:pt>
              </c:strCache>
            </c:strRef>
          </c:cat>
          <c:val>
            <c:numRef>
              <c:f>'Combined TP'!$I$12:$L$12</c:f>
              <c:numCache>
                <c:formatCode>0%</c:formatCode>
                <c:ptCount val="4"/>
                <c:pt idx="0">
                  <c:v>1.2123160301341978</c:v>
                </c:pt>
                <c:pt idx="1">
                  <c:v>0.74031134010728583</c:v>
                </c:pt>
                <c:pt idx="2">
                  <c:v>0.82396027901412294</c:v>
                </c:pt>
                <c:pt idx="3">
                  <c:v>1.7221698305960487</c:v>
                </c:pt>
              </c:numCache>
            </c:numRef>
          </c:val>
          <c:extLst>
            <c:ext xmlns:c16="http://schemas.microsoft.com/office/drawing/2014/chart" uri="{C3380CC4-5D6E-409C-BE32-E72D297353CC}">
              <c16:uniqueId val="{00000003-A642-4DF9-B81F-B3E5D7E6FA54}"/>
            </c:ext>
          </c:extLst>
        </c:ser>
        <c:dLbls>
          <c:showLegendKey val="0"/>
          <c:showVal val="0"/>
          <c:showCatName val="0"/>
          <c:showSerName val="0"/>
          <c:showPercent val="0"/>
          <c:showBubbleSize val="0"/>
        </c:dLbls>
        <c:gapWidth val="150"/>
        <c:axId val="431160064"/>
        <c:axId val="576876832"/>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NVRC ALL Sectors 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5"/>
          <c:tx>
            <c:strRef>
              <c:f>'Combined TN'!$B$7</c:f>
              <c:strCache>
                <c:ptCount val="1"/>
                <c:pt idx="0">
                  <c:v>ALL</c:v>
                </c:pt>
              </c:strCache>
            </c:strRef>
          </c:tx>
          <c:spPr>
            <a:solidFill>
              <a:schemeClr val="accent6"/>
            </a:solidFill>
            <a:ln>
              <a:noFill/>
            </a:ln>
            <a:effectLst/>
          </c:spPr>
          <c:invertIfNegative val="0"/>
          <c:cat>
            <c:strRef>
              <c:f>'Combined TN'!$H$1:$L$1</c:f>
              <c:strCache>
                <c:ptCount val="5"/>
                <c:pt idx="0">
                  <c:v>1985</c:v>
                </c:pt>
                <c:pt idx="1">
                  <c:v>2005</c:v>
                </c:pt>
                <c:pt idx="2">
                  <c:v>2009</c:v>
                </c:pt>
                <c:pt idx="3">
                  <c:v>2017</c:v>
                </c:pt>
                <c:pt idx="4">
                  <c:v>2025</c:v>
                </c:pt>
              </c:strCache>
            </c:strRef>
          </c:cat>
          <c:val>
            <c:numRef>
              <c:f>'Combined TN'!$H$7:$L$7</c:f>
              <c:numCache>
                <c:formatCode>0%</c:formatCode>
                <c:ptCount val="5"/>
                <c:pt idx="0">
                  <c:v>1</c:v>
                </c:pt>
                <c:pt idx="1">
                  <c:v>0.61396345711909284</c:v>
                </c:pt>
                <c:pt idx="2">
                  <c:v>0.58552931050869972</c:v>
                </c:pt>
                <c:pt idx="3">
                  <c:v>0.46808011976914921</c:v>
                </c:pt>
                <c:pt idx="4">
                  <c:v>0.56668483187574548</c:v>
                </c:pt>
              </c:numCache>
            </c:numRef>
          </c:val>
          <c:extLst>
            <c:ext xmlns:c16="http://schemas.microsoft.com/office/drawing/2014/chart" uri="{C3380CC4-5D6E-409C-BE32-E72D297353CC}">
              <c16:uniqueId val="{00000005-959D-4908-8D70-621FCD9FFFAD}"/>
            </c:ext>
          </c:extLst>
        </c:ser>
        <c:dLbls>
          <c:showLegendKey val="0"/>
          <c:showVal val="0"/>
          <c:showCatName val="0"/>
          <c:showSerName val="0"/>
          <c:showPercent val="0"/>
          <c:showBubbleSize val="0"/>
        </c:dLbls>
        <c:gapWidth val="219"/>
        <c:overlap val="-27"/>
        <c:axId val="431160064"/>
        <c:axId val="576876832"/>
        <c:extLst>
          <c:ext xmlns:c15="http://schemas.microsoft.com/office/drawing/2012/chart" uri="{02D57815-91ED-43cb-92C2-25804820EDAC}">
            <c15:filteredBarSeries>
              <c15:ser>
                <c:idx val="0"/>
                <c:order val="0"/>
                <c:tx>
                  <c:strRef>
                    <c:extLst>
                      <c:ext uri="{02D57815-91ED-43cb-92C2-25804820EDAC}">
                        <c15:formulaRef>
                          <c15:sqref>'Combined TN'!$B$2</c15:sqref>
                        </c15:formulaRef>
                      </c:ext>
                    </c:extLst>
                    <c:strCache>
                      <c:ptCount val="1"/>
                      <c:pt idx="0">
                        <c:v>Agriculture</c:v>
                      </c:pt>
                    </c:strCache>
                  </c:strRef>
                </c:tx>
                <c:spPr>
                  <a:solidFill>
                    <a:schemeClr val="accent1"/>
                  </a:solidFill>
                  <a:ln>
                    <a:noFill/>
                  </a:ln>
                  <a:effectLst/>
                </c:spPr>
                <c:invertIfNegative val="0"/>
                <c:cat>
                  <c:strRef>
                    <c:extLst>
                      <c:ex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c:ext uri="{02D57815-91ED-43cb-92C2-25804820EDAC}">
                        <c15:formulaRef>
                          <c15:sqref>'Combined TN'!$I$2:$L$2</c15:sqref>
                        </c15:formulaRef>
                      </c:ext>
                    </c:extLst>
                    <c:numCache>
                      <c:formatCode>0%</c:formatCode>
                      <c:ptCount val="4"/>
                      <c:pt idx="0">
                        <c:v>0.71705142522611232</c:v>
                      </c:pt>
                      <c:pt idx="1">
                        <c:v>0.66056826256953649</c:v>
                      </c:pt>
                      <c:pt idx="2">
                        <c:v>0.55534074399980382</c:v>
                      </c:pt>
                      <c:pt idx="3">
                        <c:v>0.30992627520518795</c:v>
                      </c:pt>
                    </c:numCache>
                  </c:numRef>
                </c:val>
                <c:extLst>
                  <c:ext xmlns:c16="http://schemas.microsoft.com/office/drawing/2014/chart" uri="{C3380CC4-5D6E-409C-BE32-E72D297353CC}">
                    <c16:uniqueId val="{00000000-959D-4908-8D70-621FCD9FFFAD}"/>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'Combined TN'!$B$3</c15:sqref>
                        </c15:formulaRef>
                      </c:ext>
                    </c:extLst>
                    <c:strCache>
                      <c:ptCount val="1"/>
                      <c:pt idx="0">
                        <c:v>Developed</c:v>
                      </c:pt>
                    </c:strCache>
                  </c:strRef>
                </c:tx>
                <c:spPr>
                  <a:solidFill>
                    <a:schemeClr val="accent2"/>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TN'!$I$3:$L$3</c15:sqref>
                        </c15:formulaRef>
                      </c:ext>
                    </c:extLst>
                    <c:numCache>
                      <c:formatCode>0%</c:formatCode>
                      <c:ptCount val="4"/>
                      <c:pt idx="0">
                        <c:v>1.5544998872802054</c:v>
                      </c:pt>
                      <c:pt idx="1">
                        <c:v>1.6734855656010628</c:v>
                      </c:pt>
                      <c:pt idx="2">
                        <c:v>1.8327942656602907</c:v>
                      </c:pt>
                      <c:pt idx="3">
                        <c:v>1.7832881905128513</c:v>
                      </c:pt>
                    </c:numCache>
                  </c:numRef>
                </c:val>
                <c:extLst xmlns:c15="http://schemas.microsoft.com/office/drawing/2012/chart">
                  <c:ext xmlns:c16="http://schemas.microsoft.com/office/drawing/2014/chart" uri="{C3380CC4-5D6E-409C-BE32-E72D297353CC}">
                    <c16:uniqueId val="{00000001-959D-4908-8D70-621FCD9FFFAD}"/>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'Combined TN'!$B$4</c15:sqref>
                        </c15:formulaRef>
                      </c:ext>
                    </c:extLst>
                    <c:strCache>
                      <c:ptCount val="1"/>
                      <c:pt idx="0">
                        <c:v>Natural</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TN'!$I$4:$L$4</c15:sqref>
                        </c15:formulaRef>
                      </c:ext>
                    </c:extLst>
                    <c:numCache>
                      <c:formatCode>0%</c:formatCode>
                      <c:ptCount val="4"/>
                      <c:pt idx="0">
                        <c:v>0.90484539343391723</c:v>
                      </c:pt>
                      <c:pt idx="1">
                        <c:v>0.89770151864554759</c:v>
                      </c:pt>
                      <c:pt idx="2">
                        <c:v>0.87189657523838093</c:v>
                      </c:pt>
                      <c:pt idx="3">
                        <c:v>0.88770557516416904</c:v>
                      </c:pt>
                    </c:numCache>
                  </c:numRef>
                </c:val>
                <c:extLst xmlns:c15="http://schemas.microsoft.com/office/drawing/2012/chart">
                  <c:ext xmlns:c16="http://schemas.microsoft.com/office/drawing/2014/chart" uri="{C3380CC4-5D6E-409C-BE32-E72D297353CC}">
                    <c16:uniqueId val="{00000002-959D-4908-8D70-621FCD9FFFAD}"/>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'Combined TN'!$B$5</c15:sqref>
                        </c15:formulaRef>
                      </c:ext>
                    </c:extLst>
                    <c:strCache>
                      <c:ptCount val="1"/>
                      <c:pt idx="0">
                        <c:v>Septic</c:v>
                      </c:pt>
                    </c:strCache>
                  </c:strRef>
                </c:tx>
                <c:spPr>
                  <a:solidFill>
                    <a:schemeClr val="accent4"/>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TN'!$I$5:$L$5</c15:sqref>
                        </c15:formulaRef>
                      </c:ext>
                    </c:extLst>
                    <c:numCache>
                      <c:formatCode>0%</c:formatCode>
                      <c:ptCount val="4"/>
                      <c:pt idx="0">
                        <c:v>1.5943224942099341</c:v>
                      </c:pt>
                      <c:pt idx="1">
                        <c:v>1.7126050114266844</c:v>
                      </c:pt>
                      <c:pt idx="2">
                        <c:v>2.2083622344288876</c:v>
                      </c:pt>
                      <c:pt idx="3">
                        <c:v>2.630728755300574</c:v>
                      </c:pt>
                    </c:numCache>
                  </c:numRef>
                </c:val>
                <c:extLst xmlns:c15="http://schemas.microsoft.com/office/drawing/2012/chart">
                  <c:ext xmlns:c16="http://schemas.microsoft.com/office/drawing/2014/chart" uri="{C3380CC4-5D6E-409C-BE32-E72D297353CC}">
                    <c16:uniqueId val="{00000003-959D-4908-8D70-621FCD9FFFAD}"/>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'Combined TN'!$B$6</c15:sqref>
                        </c15:formulaRef>
                      </c:ext>
                    </c:extLst>
                    <c:strCache>
                      <c:ptCount val="1"/>
                      <c:pt idx="0">
                        <c:v>Wastewater</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TN'!$I$6:$L$6</c15:sqref>
                        </c15:formulaRef>
                      </c:ext>
                    </c:extLst>
                    <c:numCache>
                      <c:formatCode>0%</c:formatCode>
                      <c:ptCount val="4"/>
                      <c:pt idx="0">
                        <c:v>0.41812956258143263</c:v>
                      </c:pt>
                      <c:pt idx="1">
                        <c:v>0.36953025991250443</c:v>
                      </c:pt>
                      <c:pt idx="2">
                        <c:v>0.1921626221839467</c:v>
                      </c:pt>
                      <c:pt idx="3">
                        <c:v>0.37351091329446456</c:v>
                      </c:pt>
                    </c:numCache>
                  </c:numRef>
                </c:val>
                <c:extLst xmlns:c15="http://schemas.microsoft.com/office/drawing/2012/chart">
                  <c:ext xmlns:c16="http://schemas.microsoft.com/office/drawing/2014/chart" uri="{C3380CC4-5D6E-409C-BE32-E72D297353CC}">
                    <c16:uniqueId val="{00000004-959D-4908-8D70-621FCD9FFFAD}"/>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DC All Sectors 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5"/>
          <c:tx>
            <c:strRef>
              <c:f>'Combined TN'!$B$13</c:f>
              <c:strCache>
                <c:ptCount val="1"/>
                <c:pt idx="0">
                  <c:v>ALL</c:v>
                </c:pt>
              </c:strCache>
            </c:strRef>
          </c:tx>
          <c:spPr>
            <a:solidFill>
              <a:schemeClr val="accent6"/>
            </a:solidFill>
            <a:ln>
              <a:noFill/>
            </a:ln>
            <a:effectLst/>
          </c:spPr>
          <c:invertIfNegative val="0"/>
          <c:cat>
            <c:strRef>
              <c:f>'Combined TN'!$H$1:$L$1</c:f>
              <c:strCache>
                <c:ptCount val="5"/>
                <c:pt idx="0">
                  <c:v>1985</c:v>
                </c:pt>
                <c:pt idx="1">
                  <c:v>2005</c:v>
                </c:pt>
                <c:pt idx="2">
                  <c:v>2009</c:v>
                </c:pt>
                <c:pt idx="3">
                  <c:v>2017</c:v>
                </c:pt>
                <c:pt idx="4">
                  <c:v>2025</c:v>
                </c:pt>
              </c:strCache>
            </c:strRef>
          </c:cat>
          <c:val>
            <c:numRef>
              <c:f>'Combined TN'!$H$13:$L$13</c:f>
              <c:numCache>
                <c:formatCode>0%</c:formatCode>
                <c:ptCount val="5"/>
                <c:pt idx="0">
                  <c:v>1</c:v>
                </c:pt>
                <c:pt idx="1">
                  <c:v>0.41678676214527288</c:v>
                </c:pt>
                <c:pt idx="2">
                  <c:v>0.4266551039875266</c:v>
                </c:pt>
                <c:pt idx="3">
                  <c:v>0.23836416556939069</c:v>
                </c:pt>
                <c:pt idx="4">
                  <c:v>0.37532886322486325</c:v>
                </c:pt>
              </c:numCache>
            </c:numRef>
          </c:val>
          <c:extLst>
            <c:ext xmlns:c16="http://schemas.microsoft.com/office/drawing/2014/chart" uri="{C3380CC4-5D6E-409C-BE32-E72D297353CC}">
              <c16:uniqueId val="{00000000-8FC4-40CB-80DD-D0078373F980}"/>
            </c:ext>
          </c:extLst>
        </c:ser>
        <c:dLbls>
          <c:showLegendKey val="0"/>
          <c:showVal val="0"/>
          <c:showCatName val="0"/>
          <c:showSerName val="0"/>
          <c:showPercent val="0"/>
          <c:showBubbleSize val="0"/>
        </c:dLbls>
        <c:gapWidth val="219"/>
        <c:overlap val="-27"/>
        <c:axId val="431160064"/>
        <c:axId val="576876832"/>
        <c:extLst>
          <c:ext xmlns:c15="http://schemas.microsoft.com/office/drawing/2012/chart" uri="{02D57815-91ED-43cb-92C2-25804820EDAC}">
            <c15:filteredBarSeries>
              <c15:ser>
                <c:idx val="0"/>
                <c:order val="0"/>
                <c:tx>
                  <c:strRef>
                    <c:extLst>
                      <c:ext uri="{02D57815-91ED-43cb-92C2-25804820EDAC}">
                        <c15:formulaRef>
                          <c15:sqref>'Combined TN'!$B$2</c15:sqref>
                        </c15:formulaRef>
                      </c:ext>
                    </c:extLst>
                    <c:strCache>
                      <c:ptCount val="1"/>
                      <c:pt idx="0">
                        <c:v>Agriculture</c:v>
                      </c:pt>
                    </c:strCache>
                  </c:strRef>
                </c:tx>
                <c:spPr>
                  <a:solidFill>
                    <a:schemeClr val="accent1"/>
                  </a:solidFill>
                  <a:ln>
                    <a:noFill/>
                  </a:ln>
                  <a:effectLst/>
                </c:spPr>
                <c:invertIfNegative val="0"/>
                <c:cat>
                  <c:strRef>
                    <c:extLst>
                      <c:ex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c:ext uri="{02D57815-91ED-43cb-92C2-25804820EDAC}">
                        <c15:formulaRef>
                          <c15:sqref>'Combined TN'!$I$2:$L$2</c15:sqref>
                        </c15:formulaRef>
                      </c:ext>
                    </c:extLst>
                    <c:numCache>
                      <c:formatCode>0%</c:formatCode>
                      <c:ptCount val="4"/>
                      <c:pt idx="0">
                        <c:v>0.71705142522611232</c:v>
                      </c:pt>
                      <c:pt idx="1">
                        <c:v>0.66056826256953649</c:v>
                      </c:pt>
                      <c:pt idx="2">
                        <c:v>0.55534074399980382</c:v>
                      </c:pt>
                      <c:pt idx="3">
                        <c:v>0.30992627520518795</c:v>
                      </c:pt>
                    </c:numCache>
                  </c:numRef>
                </c:val>
                <c:extLst>
                  <c:ext xmlns:c16="http://schemas.microsoft.com/office/drawing/2014/chart" uri="{C3380CC4-5D6E-409C-BE32-E72D297353CC}">
                    <c16:uniqueId val="{00000001-8FC4-40CB-80DD-D0078373F980}"/>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'Combined TN'!$B$3</c15:sqref>
                        </c15:formulaRef>
                      </c:ext>
                    </c:extLst>
                    <c:strCache>
                      <c:ptCount val="1"/>
                      <c:pt idx="0">
                        <c:v>Developed</c:v>
                      </c:pt>
                    </c:strCache>
                  </c:strRef>
                </c:tx>
                <c:spPr>
                  <a:solidFill>
                    <a:schemeClr val="accent2"/>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TN'!$I$3:$L$3</c15:sqref>
                        </c15:formulaRef>
                      </c:ext>
                    </c:extLst>
                    <c:numCache>
                      <c:formatCode>0%</c:formatCode>
                      <c:ptCount val="4"/>
                      <c:pt idx="0">
                        <c:v>1.5544998872802054</c:v>
                      </c:pt>
                      <c:pt idx="1">
                        <c:v>1.6734855656010628</c:v>
                      </c:pt>
                      <c:pt idx="2">
                        <c:v>1.8327942656602907</c:v>
                      </c:pt>
                      <c:pt idx="3">
                        <c:v>1.7832881905128513</c:v>
                      </c:pt>
                    </c:numCache>
                  </c:numRef>
                </c:val>
                <c:extLst xmlns:c15="http://schemas.microsoft.com/office/drawing/2012/chart">
                  <c:ext xmlns:c16="http://schemas.microsoft.com/office/drawing/2014/chart" uri="{C3380CC4-5D6E-409C-BE32-E72D297353CC}">
                    <c16:uniqueId val="{00000002-8FC4-40CB-80DD-D0078373F980}"/>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'Combined TN'!$B$4</c15:sqref>
                        </c15:formulaRef>
                      </c:ext>
                    </c:extLst>
                    <c:strCache>
                      <c:ptCount val="1"/>
                      <c:pt idx="0">
                        <c:v>Natural</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TN'!$I$4:$L$4</c15:sqref>
                        </c15:formulaRef>
                      </c:ext>
                    </c:extLst>
                    <c:numCache>
                      <c:formatCode>0%</c:formatCode>
                      <c:ptCount val="4"/>
                      <c:pt idx="0">
                        <c:v>0.90484539343391723</c:v>
                      </c:pt>
                      <c:pt idx="1">
                        <c:v>0.89770151864554759</c:v>
                      </c:pt>
                      <c:pt idx="2">
                        <c:v>0.87189657523838093</c:v>
                      </c:pt>
                      <c:pt idx="3">
                        <c:v>0.88770557516416904</c:v>
                      </c:pt>
                    </c:numCache>
                  </c:numRef>
                </c:val>
                <c:extLst xmlns:c15="http://schemas.microsoft.com/office/drawing/2012/chart">
                  <c:ext xmlns:c16="http://schemas.microsoft.com/office/drawing/2014/chart" uri="{C3380CC4-5D6E-409C-BE32-E72D297353CC}">
                    <c16:uniqueId val="{00000003-8FC4-40CB-80DD-D0078373F980}"/>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'Combined TN'!$B$5</c15:sqref>
                        </c15:formulaRef>
                      </c:ext>
                    </c:extLst>
                    <c:strCache>
                      <c:ptCount val="1"/>
                      <c:pt idx="0">
                        <c:v>Septic</c:v>
                      </c:pt>
                    </c:strCache>
                  </c:strRef>
                </c:tx>
                <c:spPr>
                  <a:solidFill>
                    <a:schemeClr val="accent4"/>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TN'!$I$5:$L$5</c15:sqref>
                        </c15:formulaRef>
                      </c:ext>
                    </c:extLst>
                    <c:numCache>
                      <c:formatCode>0%</c:formatCode>
                      <c:ptCount val="4"/>
                      <c:pt idx="0">
                        <c:v>1.5943224942099341</c:v>
                      </c:pt>
                      <c:pt idx="1">
                        <c:v>1.7126050114266844</c:v>
                      </c:pt>
                      <c:pt idx="2">
                        <c:v>2.2083622344288876</c:v>
                      </c:pt>
                      <c:pt idx="3">
                        <c:v>2.630728755300574</c:v>
                      </c:pt>
                    </c:numCache>
                  </c:numRef>
                </c:val>
                <c:extLst xmlns:c15="http://schemas.microsoft.com/office/drawing/2012/chart">
                  <c:ext xmlns:c16="http://schemas.microsoft.com/office/drawing/2014/chart" uri="{C3380CC4-5D6E-409C-BE32-E72D297353CC}">
                    <c16:uniqueId val="{00000004-8FC4-40CB-80DD-D0078373F980}"/>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'Combined TN'!$B$6</c15:sqref>
                        </c15:formulaRef>
                      </c:ext>
                    </c:extLst>
                    <c:strCache>
                      <c:ptCount val="1"/>
                      <c:pt idx="0">
                        <c:v>Wastewater</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TN'!$I$6:$L$6</c15:sqref>
                        </c15:formulaRef>
                      </c:ext>
                    </c:extLst>
                    <c:numCache>
                      <c:formatCode>0%</c:formatCode>
                      <c:ptCount val="4"/>
                      <c:pt idx="0">
                        <c:v>0.41812956258143263</c:v>
                      </c:pt>
                      <c:pt idx="1">
                        <c:v>0.36953025991250443</c:v>
                      </c:pt>
                      <c:pt idx="2">
                        <c:v>0.1921626221839467</c:v>
                      </c:pt>
                      <c:pt idx="3">
                        <c:v>0.37351091329446456</c:v>
                      </c:pt>
                    </c:numCache>
                  </c:numRef>
                </c:val>
                <c:extLst xmlns:c15="http://schemas.microsoft.com/office/drawing/2012/chart">
                  <c:ext xmlns:c16="http://schemas.microsoft.com/office/drawing/2014/chart" uri="{C3380CC4-5D6E-409C-BE32-E72D297353CC}">
                    <c16:uniqueId val="{00000005-8FC4-40CB-80DD-D0078373F980}"/>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MD COG All Sectors 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5"/>
          <c:tx>
            <c:strRef>
              <c:f>'Combined TN'!$B$19</c:f>
              <c:strCache>
                <c:ptCount val="1"/>
                <c:pt idx="0">
                  <c:v>ALL</c:v>
                </c:pt>
              </c:strCache>
            </c:strRef>
          </c:tx>
          <c:spPr>
            <a:solidFill>
              <a:schemeClr val="accent6"/>
            </a:solidFill>
            <a:ln>
              <a:noFill/>
            </a:ln>
            <a:effectLst/>
          </c:spPr>
          <c:invertIfNegative val="0"/>
          <c:cat>
            <c:strRef>
              <c:f>'Combined TN'!$H$1:$L$1</c:f>
              <c:strCache>
                <c:ptCount val="5"/>
                <c:pt idx="0">
                  <c:v>1985</c:v>
                </c:pt>
                <c:pt idx="1">
                  <c:v>2005</c:v>
                </c:pt>
                <c:pt idx="2">
                  <c:v>2009</c:v>
                </c:pt>
                <c:pt idx="3">
                  <c:v>2017</c:v>
                </c:pt>
                <c:pt idx="4">
                  <c:v>2025</c:v>
                </c:pt>
              </c:strCache>
            </c:strRef>
          </c:cat>
          <c:val>
            <c:numRef>
              <c:f>'Combined TN'!$H$19:$L$19</c:f>
              <c:numCache>
                <c:formatCode>0%</c:formatCode>
                <c:ptCount val="5"/>
                <c:pt idx="0">
                  <c:v>1</c:v>
                </c:pt>
                <c:pt idx="1">
                  <c:v>0.66969415443329094</c:v>
                </c:pt>
                <c:pt idx="2">
                  <c:v>0.63448937412672768</c:v>
                </c:pt>
                <c:pt idx="3">
                  <c:v>0.54320509465048894</c:v>
                </c:pt>
                <c:pt idx="4">
                  <c:v>0.60527989023001794</c:v>
                </c:pt>
              </c:numCache>
            </c:numRef>
          </c:val>
          <c:extLst>
            <c:ext xmlns:c16="http://schemas.microsoft.com/office/drawing/2014/chart" uri="{C3380CC4-5D6E-409C-BE32-E72D297353CC}">
              <c16:uniqueId val="{00000000-DF03-4939-B3E8-ED56BE09F34B}"/>
            </c:ext>
          </c:extLst>
        </c:ser>
        <c:dLbls>
          <c:showLegendKey val="0"/>
          <c:showVal val="0"/>
          <c:showCatName val="0"/>
          <c:showSerName val="0"/>
          <c:showPercent val="0"/>
          <c:showBubbleSize val="0"/>
        </c:dLbls>
        <c:gapWidth val="219"/>
        <c:overlap val="-27"/>
        <c:axId val="431160064"/>
        <c:axId val="576876832"/>
        <c:extLst>
          <c:ext xmlns:c15="http://schemas.microsoft.com/office/drawing/2012/chart" uri="{02D57815-91ED-43cb-92C2-25804820EDAC}">
            <c15:filteredBarSeries>
              <c15:ser>
                <c:idx val="0"/>
                <c:order val="0"/>
                <c:tx>
                  <c:strRef>
                    <c:extLst>
                      <c:ext uri="{02D57815-91ED-43cb-92C2-25804820EDAC}">
                        <c15:formulaRef>
                          <c15:sqref>'Combined TN'!$B$2</c15:sqref>
                        </c15:formulaRef>
                      </c:ext>
                    </c:extLst>
                    <c:strCache>
                      <c:ptCount val="1"/>
                      <c:pt idx="0">
                        <c:v>Agriculture</c:v>
                      </c:pt>
                    </c:strCache>
                  </c:strRef>
                </c:tx>
                <c:spPr>
                  <a:solidFill>
                    <a:schemeClr val="accent1"/>
                  </a:solidFill>
                  <a:ln>
                    <a:noFill/>
                  </a:ln>
                  <a:effectLst/>
                </c:spPr>
                <c:invertIfNegative val="0"/>
                <c:cat>
                  <c:strRef>
                    <c:extLst>
                      <c:ex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c:ext uri="{02D57815-91ED-43cb-92C2-25804820EDAC}">
                        <c15:formulaRef>
                          <c15:sqref>'Combined TN'!$I$2:$L$2</c15:sqref>
                        </c15:formulaRef>
                      </c:ext>
                    </c:extLst>
                    <c:numCache>
                      <c:formatCode>0%</c:formatCode>
                      <c:ptCount val="4"/>
                      <c:pt idx="0">
                        <c:v>0.71705142522611232</c:v>
                      </c:pt>
                      <c:pt idx="1">
                        <c:v>0.66056826256953649</c:v>
                      </c:pt>
                      <c:pt idx="2">
                        <c:v>0.55534074399980382</c:v>
                      </c:pt>
                      <c:pt idx="3">
                        <c:v>0.30992627520518795</c:v>
                      </c:pt>
                    </c:numCache>
                  </c:numRef>
                </c:val>
                <c:extLst>
                  <c:ext xmlns:c16="http://schemas.microsoft.com/office/drawing/2014/chart" uri="{C3380CC4-5D6E-409C-BE32-E72D297353CC}">
                    <c16:uniqueId val="{00000001-DF03-4939-B3E8-ED56BE09F34B}"/>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'Combined TN'!$B$3</c15:sqref>
                        </c15:formulaRef>
                      </c:ext>
                    </c:extLst>
                    <c:strCache>
                      <c:ptCount val="1"/>
                      <c:pt idx="0">
                        <c:v>Developed</c:v>
                      </c:pt>
                    </c:strCache>
                  </c:strRef>
                </c:tx>
                <c:spPr>
                  <a:solidFill>
                    <a:schemeClr val="accent2"/>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TN'!$I$3:$L$3</c15:sqref>
                        </c15:formulaRef>
                      </c:ext>
                    </c:extLst>
                    <c:numCache>
                      <c:formatCode>0%</c:formatCode>
                      <c:ptCount val="4"/>
                      <c:pt idx="0">
                        <c:v>1.5544998872802054</c:v>
                      </c:pt>
                      <c:pt idx="1">
                        <c:v>1.6734855656010628</c:v>
                      </c:pt>
                      <c:pt idx="2">
                        <c:v>1.8327942656602907</c:v>
                      </c:pt>
                      <c:pt idx="3">
                        <c:v>1.7832881905128513</c:v>
                      </c:pt>
                    </c:numCache>
                  </c:numRef>
                </c:val>
                <c:extLst xmlns:c15="http://schemas.microsoft.com/office/drawing/2012/chart">
                  <c:ext xmlns:c16="http://schemas.microsoft.com/office/drawing/2014/chart" uri="{C3380CC4-5D6E-409C-BE32-E72D297353CC}">
                    <c16:uniqueId val="{00000002-DF03-4939-B3E8-ED56BE09F34B}"/>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'Combined TN'!$B$4</c15:sqref>
                        </c15:formulaRef>
                      </c:ext>
                    </c:extLst>
                    <c:strCache>
                      <c:ptCount val="1"/>
                      <c:pt idx="0">
                        <c:v>Natural</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TN'!$I$4:$L$4</c15:sqref>
                        </c15:formulaRef>
                      </c:ext>
                    </c:extLst>
                    <c:numCache>
                      <c:formatCode>0%</c:formatCode>
                      <c:ptCount val="4"/>
                      <c:pt idx="0">
                        <c:v>0.90484539343391723</c:v>
                      </c:pt>
                      <c:pt idx="1">
                        <c:v>0.89770151864554759</c:v>
                      </c:pt>
                      <c:pt idx="2">
                        <c:v>0.87189657523838093</c:v>
                      </c:pt>
                      <c:pt idx="3">
                        <c:v>0.88770557516416904</c:v>
                      </c:pt>
                    </c:numCache>
                  </c:numRef>
                </c:val>
                <c:extLst xmlns:c15="http://schemas.microsoft.com/office/drawing/2012/chart">
                  <c:ext xmlns:c16="http://schemas.microsoft.com/office/drawing/2014/chart" uri="{C3380CC4-5D6E-409C-BE32-E72D297353CC}">
                    <c16:uniqueId val="{00000003-DF03-4939-B3E8-ED56BE09F34B}"/>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'Combined TN'!$B$5</c15:sqref>
                        </c15:formulaRef>
                      </c:ext>
                    </c:extLst>
                    <c:strCache>
                      <c:ptCount val="1"/>
                      <c:pt idx="0">
                        <c:v>Septic</c:v>
                      </c:pt>
                    </c:strCache>
                  </c:strRef>
                </c:tx>
                <c:spPr>
                  <a:solidFill>
                    <a:schemeClr val="accent4"/>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TN'!$I$5:$L$5</c15:sqref>
                        </c15:formulaRef>
                      </c:ext>
                    </c:extLst>
                    <c:numCache>
                      <c:formatCode>0%</c:formatCode>
                      <c:ptCount val="4"/>
                      <c:pt idx="0">
                        <c:v>1.5943224942099341</c:v>
                      </c:pt>
                      <c:pt idx="1">
                        <c:v>1.7126050114266844</c:v>
                      </c:pt>
                      <c:pt idx="2">
                        <c:v>2.2083622344288876</c:v>
                      </c:pt>
                      <c:pt idx="3">
                        <c:v>2.630728755300574</c:v>
                      </c:pt>
                    </c:numCache>
                  </c:numRef>
                </c:val>
                <c:extLst xmlns:c15="http://schemas.microsoft.com/office/drawing/2012/chart">
                  <c:ext xmlns:c16="http://schemas.microsoft.com/office/drawing/2014/chart" uri="{C3380CC4-5D6E-409C-BE32-E72D297353CC}">
                    <c16:uniqueId val="{00000004-DF03-4939-B3E8-ED56BE09F34B}"/>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'Combined TN'!$B$6</c15:sqref>
                        </c15:formulaRef>
                      </c:ext>
                    </c:extLst>
                    <c:strCache>
                      <c:ptCount val="1"/>
                      <c:pt idx="0">
                        <c:v>Wastewater</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TN'!$I$6:$L$6</c15:sqref>
                        </c15:formulaRef>
                      </c:ext>
                    </c:extLst>
                    <c:numCache>
                      <c:formatCode>0%</c:formatCode>
                      <c:ptCount val="4"/>
                      <c:pt idx="0">
                        <c:v>0.41812956258143263</c:v>
                      </c:pt>
                      <c:pt idx="1">
                        <c:v>0.36953025991250443</c:v>
                      </c:pt>
                      <c:pt idx="2">
                        <c:v>0.1921626221839467</c:v>
                      </c:pt>
                      <c:pt idx="3">
                        <c:v>0.37351091329446456</c:v>
                      </c:pt>
                    </c:numCache>
                  </c:numRef>
                </c:val>
                <c:extLst xmlns:c15="http://schemas.microsoft.com/office/drawing/2012/chart">
                  <c:ext xmlns:c16="http://schemas.microsoft.com/office/drawing/2014/chart" uri="{C3380CC4-5D6E-409C-BE32-E72D297353CC}">
                    <c16:uniqueId val="{00000005-DF03-4939-B3E8-ED56BE09F34B}"/>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Bay Watershed All Sectors 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5"/>
          <c:tx>
            <c:strRef>
              <c:f>'Combined TN'!$B$25</c:f>
              <c:strCache>
                <c:ptCount val="1"/>
                <c:pt idx="0">
                  <c:v>ALL</c:v>
                </c:pt>
              </c:strCache>
            </c:strRef>
          </c:tx>
          <c:spPr>
            <a:solidFill>
              <a:schemeClr val="accent6"/>
            </a:solidFill>
            <a:ln>
              <a:noFill/>
            </a:ln>
            <a:effectLst/>
          </c:spPr>
          <c:invertIfNegative val="0"/>
          <c:cat>
            <c:strRef>
              <c:f>'Combined TN'!$H$1:$L$1</c:f>
              <c:strCache>
                <c:ptCount val="5"/>
                <c:pt idx="0">
                  <c:v>1985</c:v>
                </c:pt>
                <c:pt idx="1">
                  <c:v>2005</c:v>
                </c:pt>
                <c:pt idx="2">
                  <c:v>2009</c:v>
                </c:pt>
                <c:pt idx="3">
                  <c:v>2017</c:v>
                </c:pt>
                <c:pt idx="4">
                  <c:v>2025</c:v>
                </c:pt>
              </c:strCache>
            </c:strRef>
          </c:cat>
          <c:val>
            <c:numRef>
              <c:f>'Combined TN'!$H$25:$L$25</c:f>
              <c:numCache>
                <c:formatCode>0%</c:formatCode>
                <c:ptCount val="5"/>
                <c:pt idx="0">
                  <c:v>1</c:v>
                </c:pt>
                <c:pt idx="1">
                  <c:v>0.84933415563213932</c:v>
                </c:pt>
                <c:pt idx="2">
                  <c:v>0.81789180597555322</c:v>
                </c:pt>
                <c:pt idx="3">
                  <c:v>0.7541107628148962</c:v>
                </c:pt>
                <c:pt idx="4">
                  <c:v>0.59048680695279887</c:v>
                </c:pt>
              </c:numCache>
            </c:numRef>
          </c:val>
          <c:extLst>
            <c:ext xmlns:c16="http://schemas.microsoft.com/office/drawing/2014/chart" uri="{C3380CC4-5D6E-409C-BE32-E72D297353CC}">
              <c16:uniqueId val="{00000000-E654-4300-84A1-5086163FF4F2}"/>
            </c:ext>
          </c:extLst>
        </c:ser>
        <c:dLbls>
          <c:showLegendKey val="0"/>
          <c:showVal val="0"/>
          <c:showCatName val="0"/>
          <c:showSerName val="0"/>
          <c:showPercent val="0"/>
          <c:showBubbleSize val="0"/>
        </c:dLbls>
        <c:gapWidth val="219"/>
        <c:overlap val="-27"/>
        <c:axId val="431160064"/>
        <c:axId val="576876832"/>
        <c:extLst>
          <c:ext xmlns:c15="http://schemas.microsoft.com/office/drawing/2012/chart" uri="{02D57815-91ED-43cb-92C2-25804820EDAC}">
            <c15:filteredBarSeries>
              <c15:ser>
                <c:idx val="0"/>
                <c:order val="0"/>
                <c:tx>
                  <c:strRef>
                    <c:extLst>
                      <c:ext uri="{02D57815-91ED-43cb-92C2-25804820EDAC}">
                        <c15:formulaRef>
                          <c15:sqref>'Combined TN'!$B$2</c15:sqref>
                        </c15:formulaRef>
                      </c:ext>
                    </c:extLst>
                    <c:strCache>
                      <c:ptCount val="1"/>
                      <c:pt idx="0">
                        <c:v>Agriculture</c:v>
                      </c:pt>
                    </c:strCache>
                  </c:strRef>
                </c:tx>
                <c:spPr>
                  <a:solidFill>
                    <a:schemeClr val="accent1"/>
                  </a:solidFill>
                  <a:ln>
                    <a:noFill/>
                  </a:ln>
                  <a:effectLst/>
                </c:spPr>
                <c:invertIfNegative val="0"/>
                <c:cat>
                  <c:strRef>
                    <c:extLst>
                      <c:ex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c:ext uri="{02D57815-91ED-43cb-92C2-25804820EDAC}">
                        <c15:formulaRef>
                          <c15:sqref>'Combined TN'!$I$2:$L$2</c15:sqref>
                        </c15:formulaRef>
                      </c:ext>
                    </c:extLst>
                    <c:numCache>
                      <c:formatCode>0%</c:formatCode>
                      <c:ptCount val="4"/>
                      <c:pt idx="0">
                        <c:v>0.71705142522611232</c:v>
                      </c:pt>
                      <c:pt idx="1">
                        <c:v>0.66056826256953649</c:v>
                      </c:pt>
                      <c:pt idx="2">
                        <c:v>0.55534074399980382</c:v>
                      </c:pt>
                      <c:pt idx="3">
                        <c:v>0.30992627520518795</c:v>
                      </c:pt>
                    </c:numCache>
                  </c:numRef>
                </c:val>
                <c:extLst>
                  <c:ext xmlns:c16="http://schemas.microsoft.com/office/drawing/2014/chart" uri="{C3380CC4-5D6E-409C-BE32-E72D297353CC}">
                    <c16:uniqueId val="{00000001-E654-4300-84A1-5086163FF4F2}"/>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'Combined TN'!$B$3</c15:sqref>
                        </c15:formulaRef>
                      </c:ext>
                    </c:extLst>
                    <c:strCache>
                      <c:ptCount val="1"/>
                      <c:pt idx="0">
                        <c:v>Developed</c:v>
                      </c:pt>
                    </c:strCache>
                  </c:strRef>
                </c:tx>
                <c:spPr>
                  <a:solidFill>
                    <a:schemeClr val="accent2"/>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TN'!$I$3:$L$3</c15:sqref>
                        </c15:formulaRef>
                      </c:ext>
                    </c:extLst>
                    <c:numCache>
                      <c:formatCode>0%</c:formatCode>
                      <c:ptCount val="4"/>
                      <c:pt idx="0">
                        <c:v>1.5544998872802054</c:v>
                      </c:pt>
                      <c:pt idx="1">
                        <c:v>1.6734855656010628</c:v>
                      </c:pt>
                      <c:pt idx="2">
                        <c:v>1.8327942656602907</c:v>
                      </c:pt>
                      <c:pt idx="3">
                        <c:v>1.7832881905128513</c:v>
                      </c:pt>
                    </c:numCache>
                  </c:numRef>
                </c:val>
                <c:extLst xmlns:c15="http://schemas.microsoft.com/office/drawing/2012/chart">
                  <c:ext xmlns:c16="http://schemas.microsoft.com/office/drawing/2014/chart" uri="{C3380CC4-5D6E-409C-BE32-E72D297353CC}">
                    <c16:uniqueId val="{00000002-E654-4300-84A1-5086163FF4F2}"/>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'Combined TN'!$B$4</c15:sqref>
                        </c15:formulaRef>
                      </c:ext>
                    </c:extLst>
                    <c:strCache>
                      <c:ptCount val="1"/>
                      <c:pt idx="0">
                        <c:v>Natural</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TN'!$I$4:$L$4</c15:sqref>
                        </c15:formulaRef>
                      </c:ext>
                    </c:extLst>
                    <c:numCache>
                      <c:formatCode>0%</c:formatCode>
                      <c:ptCount val="4"/>
                      <c:pt idx="0">
                        <c:v>0.90484539343391723</c:v>
                      </c:pt>
                      <c:pt idx="1">
                        <c:v>0.89770151864554759</c:v>
                      </c:pt>
                      <c:pt idx="2">
                        <c:v>0.87189657523838093</c:v>
                      </c:pt>
                      <c:pt idx="3">
                        <c:v>0.88770557516416904</c:v>
                      </c:pt>
                    </c:numCache>
                  </c:numRef>
                </c:val>
                <c:extLst xmlns:c15="http://schemas.microsoft.com/office/drawing/2012/chart">
                  <c:ext xmlns:c16="http://schemas.microsoft.com/office/drawing/2014/chart" uri="{C3380CC4-5D6E-409C-BE32-E72D297353CC}">
                    <c16:uniqueId val="{00000003-E654-4300-84A1-5086163FF4F2}"/>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'Combined TN'!$B$5</c15:sqref>
                        </c15:formulaRef>
                      </c:ext>
                    </c:extLst>
                    <c:strCache>
                      <c:ptCount val="1"/>
                      <c:pt idx="0">
                        <c:v>Septic</c:v>
                      </c:pt>
                    </c:strCache>
                  </c:strRef>
                </c:tx>
                <c:spPr>
                  <a:solidFill>
                    <a:schemeClr val="accent4"/>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TN'!$I$5:$L$5</c15:sqref>
                        </c15:formulaRef>
                      </c:ext>
                    </c:extLst>
                    <c:numCache>
                      <c:formatCode>0%</c:formatCode>
                      <c:ptCount val="4"/>
                      <c:pt idx="0">
                        <c:v>1.5943224942099341</c:v>
                      </c:pt>
                      <c:pt idx="1">
                        <c:v>1.7126050114266844</c:v>
                      </c:pt>
                      <c:pt idx="2">
                        <c:v>2.2083622344288876</c:v>
                      </c:pt>
                      <c:pt idx="3">
                        <c:v>2.630728755300574</c:v>
                      </c:pt>
                    </c:numCache>
                  </c:numRef>
                </c:val>
                <c:extLst xmlns:c15="http://schemas.microsoft.com/office/drawing/2012/chart">
                  <c:ext xmlns:c16="http://schemas.microsoft.com/office/drawing/2014/chart" uri="{C3380CC4-5D6E-409C-BE32-E72D297353CC}">
                    <c16:uniqueId val="{00000004-E654-4300-84A1-5086163FF4F2}"/>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'Combined TN'!$B$6</c15:sqref>
                        </c15:formulaRef>
                      </c:ext>
                    </c:extLst>
                    <c:strCache>
                      <c:ptCount val="1"/>
                      <c:pt idx="0">
                        <c:v>Wastewater</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TN'!$I$6:$L$6</c15:sqref>
                        </c15:formulaRef>
                      </c:ext>
                    </c:extLst>
                    <c:numCache>
                      <c:formatCode>0%</c:formatCode>
                      <c:ptCount val="4"/>
                      <c:pt idx="0">
                        <c:v>0.41812956258143263</c:v>
                      </c:pt>
                      <c:pt idx="1">
                        <c:v>0.36953025991250443</c:v>
                      </c:pt>
                      <c:pt idx="2">
                        <c:v>0.1921626221839467</c:v>
                      </c:pt>
                      <c:pt idx="3">
                        <c:v>0.37351091329446456</c:v>
                      </c:pt>
                    </c:numCache>
                  </c:numRef>
                </c:val>
                <c:extLst xmlns:c15="http://schemas.microsoft.com/office/drawing/2012/chart">
                  <c:ext xmlns:c16="http://schemas.microsoft.com/office/drawing/2014/chart" uri="{C3380CC4-5D6E-409C-BE32-E72D297353CC}">
                    <c16:uniqueId val="{00000005-E654-4300-84A1-5086163FF4F2}"/>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MD All Sectors 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5"/>
          <c:tx>
            <c:strRef>
              <c:f>'Combined TN'!$B$31</c:f>
              <c:strCache>
                <c:ptCount val="1"/>
                <c:pt idx="0">
                  <c:v>ALL</c:v>
                </c:pt>
              </c:strCache>
            </c:strRef>
          </c:tx>
          <c:spPr>
            <a:solidFill>
              <a:schemeClr val="accent6"/>
            </a:solidFill>
            <a:ln>
              <a:noFill/>
            </a:ln>
            <a:effectLst/>
          </c:spPr>
          <c:invertIfNegative val="0"/>
          <c:cat>
            <c:strRef>
              <c:f>'Combined TN'!$H$1:$L$1</c:f>
              <c:strCache>
                <c:ptCount val="5"/>
                <c:pt idx="0">
                  <c:v>1985</c:v>
                </c:pt>
                <c:pt idx="1">
                  <c:v>2005</c:v>
                </c:pt>
                <c:pt idx="2">
                  <c:v>2009</c:v>
                </c:pt>
                <c:pt idx="3">
                  <c:v>2017</c:v>
                </c:pt>
                <c:pt idx="4">
                  <c:v>2025</c:v>
                </c:pt>
              </c:strCache>
            </c:strRef>
          </c:cat>
          <c:val>
            <c:numRef>
              <c:f>'Combined TN'!$H$31:$L$31</c:f>
              <c:numCache>
                <c:formatCode>0%</c:formatCode>
                <c:ptCount val="5"/>
                <c:pt idx="0">
                  <c:v>1</c:v>
                </c:pt>
                <c:pt idx="1">
                  <c:v>0.73886135764954297</c:v>
                </c:pt>
                <c:pt idx="2">
                  <c:v>0.68408893853130004</c:v>
                </c:pt>
                <c:pt idx="3">
                  <c:v>0.64497133767742232</c:v>
                </c:pt>
                <c:pt idx="4">
                  <c:v>0.56709700874251556</c:v>
                </c:pt>
              </c:numCache>
            </c:numRef>
          </c:val>
          <c:extLst>
            <c:ext xmlns:c16="http://schemas.microsoft.com/office/drawing/2014/chart" uri="{C3380CC4-5D6E-409C-BE32-E72D297353CC}">
              <c16:uniqueId val="{00000000-1A41-4488-ACCB-354F0A9A22BB}"/>
            </c:ext>
          </c:extLst>
        </c:ser>
        <c:dLbls>
          <c:showLegendKey val="0"/>
          <c:showVal val="0"/>
          <c:showCatName val="0"/>
          <c:showSerName val="0"/>
          <c:showPercent val="0"/>
          <c:showBubbleSize val="0"/>
        </c:dLbls>
        <c:gapWidth val="219"/>
        <c:overlap val="-27"/>
        <c:axId val="431160064"/>
        <c:axId val="576876832"/>
        <c:extLst>
          <c:ext xmlns:c15="http://schemas.microsoft.com/office/drawing/2012/chart" uri="{02D57815-91ED-43cb-92C2-25804820EDAC}">
            <c15:filteredBarSeries>
              <c15:ser>
                <c:idx val="0"/>
                <c:order val="0"/>
                <c:tx>
                  <c:strRef>
                    <c:extLst>
                      <c:ext uri="{02D57815-91ED-43cb-92C2-25804820EDAC}">
                        <c15:formulaRef>
                          <c15:sqref>'Combined TN'!$B$2</c15:sqref>
                        </c15:formulaRef>
                      </c:ext>
                    </c:extLst>
                    <c:strCache>
                      <c:ptCount val="1"/>
                      <c:pt idx="0">
                        <c:v>Agriculture</c:v>
                      </c:pt>
                    </c:strCache>
                  </c:strRef>
                </c:tx>
                <c:spPr>
                  <a:solidFill>
                    <a:schemeClr val="accent1"/>
                  </a:solidFill>
                  <a:ln>
                    <a:noFill/>
                  </a:ln>
                  <a:effectLst/>
                </c:spPr>
                <c:invertIfNegative val="0"/>
                <c:cat>
                  <c:strRef>
                    <c:extLst>
                      <c:ex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c:ext uri="{02D57815-91ED-43cb-92C2-25804820EDAC}">
                        <c15:formulaRef>
                          <c15:sqref>'Combined TN'!$I$2:$L$2</c15:sqref>
                        </c15:formulaRef>
                      </c:ext>
                    </c:extLst>
                    <c:numCache>
                      <c:formatCode>0%</c:formatCode>
                      <c:ptCount val="4"/>
                      <c:pt idx="0">
                        <c:v>0.71705142522611232</c:v>
                      </c:pt>
                      <c:pt idx="1">
                        <c:v>0.66056826256953649</c:v>
                      </c:pt>
                      <c:pt idx="2">
                        <c:v>0.55534074399980382</c:v>
                      </c:pt>
                      <c:pt idx="3">
                        <c:v>0.30992627520518795</c:v>
                      </c:pt>
                    </c:numCache>
                  </c:numRef>
                </c:val>
                <c:extLst>
                  <c:ext xmlns:c16="http://schemas.microsoft.com/office/drawing/2014/chart" uri="{C3380CC4-5D6E-409C-BE32-E72D297353CC}">
                    <c16:uniqueId val="{00000001-1A41-4488-ACCB-354F0A9A22BB}"/>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'Combined TN'!$B$3</c15:sqref>
                        </c15:formulaRef>
                      </c:ext>
                    </c:extLst>
                    <c:strCache>
                      <c:ptCount val="1"/>
                      <c:pt idx="0">
                        <c:v>Developed</c:v>
                      </c:pt>
                    </c:strCache>
                  </c:strRef>
                </c:tx>
                <c:spPr>
                  <a:solidFill>
                    <a:schemeClr val="accent2"/>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TN'!$I$3:$L$3</c15:sqref>
                        </c15:formulaRef>
                      </c:ext>
                    </c:extLst>
                    <c:numCache>
                      <c:formatCode>0%</c:formatCode>
                      <c:ptCount val="4"/>
                      <c:pt idx="0">
                        <c:v>1.5544998872802054</c:v>
                      </c:pt>
                      <c:pt idx="1">
                        <c:v>1.6734855656010628</c:v>
                      </c:pt>
                      <c:pt idx="2">
                        <c:v>1.8327942656602907</c:v>
                      </c:pt>
                      <c:pt idx="3">
                        <c:v>1.7832881905128513</c:v>
                      </c:pt>
                    </c:numCache>
                  </c:numRef>
                </c:val>
                <c:extLst xmlns:c15="http://schemas.microsoft.com/office/drawing/2012/chart">
                  <c:ext xmlns:c16="http://schemas.microsoft.com/office/drawing/2014/chart" uri="{C3380CC4-5D6E-409C-BE32-E72D297353CC}">
                    <c16:uniqueId val="{00000002-1A41-4488-ACCB-354F0A9A22BB}"/>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'Combined TN'!$B$4</c15:sqref>
                        </c15:formulaRef>
                      </c:ext>
                    </c:extLst>
                    <c:strCache>
                      <c:ptCount val="1"/>
                      <c:pt idx="0">
                        <c:v>Natural</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TN'!$I$4:$L$4</c15:sqref>
                        </c15:formulaRef>
                      </c:ext>
                    </c:extLst>
                    <c:numCache>
                      <c:formatCode>0%</c:formatCode>
                      <c:ptCount val="4"/>
                      <c:pt idx="0">
                        <c:v>0.90484539343391723</c:v>
                      </c:pt>
                      <c:pt idx="1">
                        <c:v>0.89770151864554759</c:v>
                      </c:pt>
                      <c:pt idx="2">
                        <c:v>0.87189657523838093</c:v>
                      </c:pt>
                      <c:pt idx="3">
                        <c:v>0.88770557516416904</c:v>
                      </c:pt>
                    </c:numCache>
                  </c:numRef>
                </c:val>
                <c:extLst xmlns:c15="http://schemas.microsoft.com/office/drawing/2012/chart">
                  <c:ext xmlns:c16="http://schemas.microsoft.com/office/drawing/2014/chart" uri="{C3380CC4-5D6E-409C-BE32-E72D297353CC}">
                    <c16:uniqueId val="{00000003-1A41-4488-ACCB-354F0A9A22BB}"/>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'Combined TN'!$B$5</c15:sqref>
                        </c15:formulaRef>
                      </c:ext>
                    </c:extLst>
                    <c:strCache>
                      <c:ptCount val="1"/>
                      <c:pt idx="0">
                        <c:v>Septic</c:v>
                      </c:pt>
                    </c:strCache>
                  </c:strRef>
                </c:tx>
                <c:spPr>
                  <a:solidFill>
                    <a:schemeClr val="accent4"/>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TN'!$I$5:$L$5</c15:sqref>
                        </c15:formulaRef>
                      </c:ext>
                    </c:extLst>
                    <c:numCache>
                      <c:formatCode>0%</c:formatCode>
                      <c:ptCount val="4"/>
                      <c:pt idx="0">
                        <c:v>1.5943224942099341</c:v>
                      </c:pt>
                      <c:pt idx="1">
                        <c:v>1.7126050114266844</c:v>
                      </c:pt>
                      <c:pt idx="2">
                        <c:v>2.2083622344288876</c:v>
                      </c:pt>
                      <c:pt idx="3">
                        <c:v>2.630728755300574</c:v>
                      </c:pt>
                    </c:numCache>
                  </c:numRef>
                </c:val>
                <c:extLst xmlns:c15="http://schemas.microsoft.com/office/drawing/2012/chart">
                  <c:ext xmlns:c16="http://schemas.microsoft.com/office/drawing/2014/chart" uri="{C3380CC4-5D6E-409C-BE32-E72D297353CC}">
                    <c16:uniqueId val="{00000004-1A41-4488-ACCB-354F0A9A22BB}"/>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'Combined TN'!$B$6</c15:sqref>
                        </c15:formulaRef>
                      </c:ext>
                    </c:extLst>
                    <c:strCache>
                      <c:ptCount val="1"/>
                      <c:pt idx="0">
                        <c:v>Wastewater</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TN'!$I$6:$L$6</c15:sqref>
                        </c15:formulaRef>
                      </c:ext>
                    </c:extLst>
                    <c:numCache>
                      <c:formatCode>0%</c:formatCode>
                      <c:ptCount val="4"/>
                      <c:pt idx="0">
                        <c:v>0.41812956258143263</c:v>
                      </c:pt>
                      <c:pt idx="1">
                        <c:v>0.36953025991250443</c:v>
                      </c:pt>
                      <c:pt idx="2">
                        <c:v>0.1921626221839467</c:v>
                      </c:pt>
                      <c:pt idx="3">
                        <c:v>0.37351091329446456</c:v>
                      </c:pt>
                    </c:numCache>
                  </c:numRef>
                </c:val>
                <c:extLst xmlns:c15="http://schemas.microsoft.com/office/drawing/2012/chart">
                  <c:ext xmlns:c16="http://schemas.microsoft.com/office/drawing/2014/chart" uri="{C3380CC4-5D6E-409C-BE32-E72D297353CC}">
                    <c16:uniqueId val="{00000005-1A41-4488-ACCB-354F0A9A22BB}"/>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VA All Sectors 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5"/>
          <c:tx>
            <c:strRef>
              <c:f>'Combined TN'!$B$37</c:f>
              <c:strCache>
                <c:ptCount val="1"/>
                <c:pt idx="0">
                  <c:v>ALL</c:v>
                </c:pt>
              </c:strCache>
            </c:strRef>
          </c:tx>
          <c:spPr>
            <a:solidFill>
              <a:schemeClr val="accent6"/>
            </a:solidFill>
            <a:ln>
              <a:noFill/>
            </a:ln>
            <a:effectLst/>
          </c:spPr>
          <c:invertIfNegative val="0"/>
          <c:cat>
            <c:strRef>
              <c:f>'Combined TN'!$H$1:$L$1</c:f>
              <c:strCache>
                <c:ptCount val="5"/>
                <c:pt idx="0">
                  <c:v>1985</c:v>
                </c:pt>
                <c:pt idx="1">
                  <c:v>2005</c:v>
                </c:pt>
                <c:pt idx="2">
                  <c:v>2009</c:v>
                </c:pt>
                <c:pt idx="3">
                  <c:v>2017</c:v>
                </c:pt>
                <c:pt idx="4">
                  <c:v>2025</c:v>
                </c:pt>
              </c:strCache>
            </c:strRef>
          </c:cat>
          <c:val>
            <c:numRef>
              <c:f>'Combined TN'!$H$37:$L$37</c:f>
              <c:numCache>
                <c:formatCode>0%</c:formatCode>
                <c:ptCount val="5"/>
                <c:pt idx="0">
                  <c:v>1</c:v>
                </c:pt>
                <c:pt idx="1">
                  <c:v>0.84463927298323382</c:v>
                </c:pt>
                <c:pt idx="2">
                  <c:v>0.81861718978200237</c:v>
                </c:pt>
                <c:pt idx="3">
                  <c:v>0.70168995770926312</c:v>
                </c:pt>
                <c:pt idx="4">
                  <c:v>0.60254582045909144</c:v>
                </c:pt>
              </c:numCache>
            </c:numRef>
          </c:val>
          <c:extLst>
            <c:ext xmlns:c16="http://schemas.microsoft.com/office/drawing/2014/chart" uri="{C3380CC4-5D6E-409C-BE32-E72D297353CC}">
              <c16:uniqueId val="{00000000-908F-41CA-80F7-F039834CB03F}"/>
            </c:ext>
          </c:extLst>
        </c:ser>
        <c:dLbls>
          <c:showLegendKey val="0"/>
          <c:showVal val="0"/>
          <c:showCatName val="0"/>
          <c:showSerName val="0"/>
          <c:showPercent val="0"/>
          <c:showBubbleSize val="0"/>
        </c:dLbls>
        <c:gapWidth val="219"/>
        <c:overlap val="-27"/>
        <c:axId val="431160064"/>
        <c:axId val="576876832"/>
        <c:extLst>
          <c:ext xmlns:c15="http://schemas.microsoft.com/office/drawing/2012/chart" uri="{02D57815-91ED-43cb-92C2-25804820EDAC}">
            <c15:filteredBarSeries>
              <c15:ser>
                <c:idx val="0"/>
                <c:order val="0"/>
                <c:tx>
                  <c:strRef>
                    <c:extLst>
                      <c:ext uri="{02D57815-91ED-43cb-92C2-25804820EDAC}">
                        <c15:formulaRef>
                          <c15:sqref>'Combined TN'!$B$2</c15:sqref>
                        </c15:formulaRef>
                      </c:ext>
                    </c:extLst>
                    <c:strCache>
                      <c:ptCount val="1"/>
                      <c:pt idx="0">
                        <c:v>Agriculture</c:v>
                      </c:pt>
                    </c:strCache>
                  </c:strRef>
                </c:tx>
                <c:spPr>
                  <a:solidFill>
                    <a:schemeClr val="accent1"/>
                  </a:solidFill>
                  <a:ln>
                    <a:noFill/>
                  </a:ln>
                  <a:effectLst/>
                </c:spPr>
                <c:invertIfNegative val="0"/>
                <c:cat>
                  <c:strRef>
                    <c:extLst>
                      <c:ex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c:ext uri="{02D57815-91ED-43cb-92C2-25804820EDAC}">
                        <c15:formulaRef>
                          <c15:sqref>'Combined TN'!$I$2:$L$2</c15:sqref>
                        </c15:formulaRef>
                      </c:ext>
                    </c:extLst>
                    <c:numCache>
                      <c:formatCode>0%</c:formatCode>
                      <c:ptCount val="4"/>
                      <c:pt idx="0">
                        <c:v>0.71705142522611232</c:v>
                      </c:pt>
                      <c:pt idx="1">
                        <c:v>0.66056826256953649</c:v>
                      </c:pt>
                      <c:pt idx="2">
                        <c:v>0.55534074399980382</c:v>
                      </c:pt>
                      <c:pt idx="3">
                        <c:v>0.30992627520518795</c:v>
                      </c:pt>
                    </c:numCache>
                  </c:numRef>
                </c:val>
                <c:extLst>
                  <c:ext xmlns:c16="http://schemas.microsoft.com/office/drawing/2014/chart" uri="{C3380CC4-5D6E-409C-BE32-E72D297353CC}">
                    <c16:uniqueId val="{00000001-908F-41CA-80F7-F039834CB03F}"/>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'Combined TN'!$B$3</c15:sqref>
                        </c15:formulaRef>
                      </c:ext>
                    </c:extLst>
                    <c:strCache>
                      <c:ptCount val="1"/>
                      <c:pt idx="0">
                        <c:v>Developed</c:v>
                      </c:pt>
                    </c:strCache>
                  </c:strRef>
                </c:tx>
                <c:spPr>
                  <a:solidFill>
                    <a:schemeClr val="accent2"/>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TN'!$I$3:$L$3</c15:sqref>
                        </c15:formulaRef>
                      </c:ext>
                    </c:extLst>
                    <c:numCache>
                      <c:formatCode>0%</c:formatCode>
                      <c:ptCount val="4"/>
                      <c:pt idx="0">
                        <c:v>1.5544998872802054</c:v>
                      </c:pt>
                      <c:pt idx="1">
                        <c:v>1.6734855656010628</c:v>
                      </c:pt>
                      <c:pt idx="2">
                        <c:v>1.8327942656602907</c:v>
                      </c:pt>
                      <c:pt idx="3">
                        <c:v>1.7832881905128513</c:v>
                      </c:pt>
                    </c:numCache>
                  </c:numRef>
                </c:val>
                <c:extLst xmlns:c15="http://schemas.microsoft.com/office/drawing/2012/chart">
                  <c:ext xmlns:c16="http://schemas.microsoft.com/office/drawing/2014/chart" uri="{C3380CC4-5D6E-409C-BE32-E72D297353CC}">
                    <c16:uniqueId val="{00000002-908F-41CA-80F7-F039834CB03F}"/>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'Combined TN'!$B$4</c15:sqref>
                        </c15:formulaRef>
                      </c:ext>
                    </c:extLst>
                    <c:strCache>
                      <c:ptCount val="1"/>
                      <c:pt idx="0">
                        <c:v>Natural</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TN'!$I$4:$L$4</c15:sqref>
                        </c15:formulaRef>
                      </c:ext>
                    </c:extLst>
                    <c:numCache>
                      <c:formatCode>0%</c:formatCode>
                      <c:ptCount val="4"/>
                      <c:pt idx="0">
                        <c:v>0.90484539343391723</c:v>
                      </c:pt>
                      <c:pt idx="1">
                        <c:v>0.89770151864554759</c:v>
                      </c:pt>
                      <c:pt idx="2">
                        <c:v>0.87189657523838093</c:v>
                      </c:pt>
                      <c:pt idx="3">
                        <c:v>0.88770557516416904</c:v>
                      </c:pt>
                    </c:numCache>
                  </c:numRef>
                </c:val>
                <c:extLst xmlns:c15="http://schemas.microsoft.com/office/drawing/2012/chart">
                  <c:ext xmlns:c16="http://schemas.microsoft.com/office/drawing/2014/chart" uri="{C3380CC4-5D6E-409C-BE32-E72D297353CC}">
                    <c16:uniqueId val="{00000003-908F-41CA-80F7-F039834CB03F}"/>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'Combined TN'!$B$5</c15:sqref>
                        </c15:formulaRef>
                      </c:ext>
                    </c:extLst>
                    <c:strCache>
                      <c:ptCount val="1"/>
                      <c:pt idx="0">
                        <c:v>Septic</c:v>
                      </c:pt>
                    </c:strCache>
                  </c:strRef>
                </c:tx>
                <c:spPr>
                  <a:solidFill>
                    <a:schemeClr val="accent4"/>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TN'!$I$5:$L$5</c15:sqref>
                        </c15:formulaRef>
                      </c:ext>
                    </c:extLst>
                    <c:numCache>
                      <c:formatCode>0%</c:formatCode>
                      <c:ptCount val="4"/>
                      <c:pt idx="0">
                        <c:v>1.5943224942099341</c:v>
                      </c:pt>
                      <c:pt idx="1">
                        <c:v>1.7126050114266844</c:v>
                      </c:pt>
                      <c:pt idx="2">
                        <c:v>2.2083622344288876</c:v>
                      </c:pt>
                      <c:pt idx="3">
                        <c:v>2.630728755300574</c:v>
                      </c:pt>
                    </c:numCache>
                  </c:numRef>
                </c:val>
                <c:extLst xmlns:c15="http://schemas.microsoft.com/office/drawing/2012/chart">
                  <c:ext xmlns:c16="http://schemas.microsoft.com/office/drawing/2014/chart" uri="{C3380CC4-5D6E-409C-BE32-E72D297353CC}">
                    <c16:uniqueId val="{00000004-908F-41CA-80F7-F039834CB03F}"/>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'Combined TN'!$B$6</c15:sqref>
                        </c15:formulaRef>
                      </c:ext>
                    </c:extLst>
                    <c:strCache>
                      <c:ptCount val="1"/>
                      <c:pt idx="0">
                        <c:v>Wastewater</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TN'!$I$6:$L$6</c15:sqref>
                        </c15:formulaRef>
                      </c:ext>
                    </c:extLst>
                    <c:numCache>
                      <c:formatCode>0%</c:formatCode>
                      <c:ptCount val="4"/>
                      <c:pt idx="0">
                        <c:v>0.41812956258143263</c:v>
                      </c:pt>
                      <c:pt idx="1">
                        <c:v>0.36953025991250443</c:v>
                      </c:pt>
                      <c:pt idx="2">
                        <c:v>0.1921626221839467</c:v>
                      </c:pt>
                      <c:pt idx="3">
                        <c:v>0.37351091329446456</c:v>
                      </c:pt>
                    </c:numCache>
                  </c:numRef>
                </c:val>
                <c:extLst xmlns:c15="http://schemas.microsoft.com/office/drawing/2012/chart">
                  <c:ext xmlns:c16="http://schemas.microsoft.com/office/drawing/2014/chart" uri="{C3380CC4-5D6E-409C-BE32-E72D297353CC}">
                    <c16:uniqueId val="{00000005-908F-41CA-80F7-F039834CB03F}"/>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Progress Comparison All Sectors 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3"/>
          <c:order val="0"/>
          <c:tx>
            <c:strRef>
              <c:f>'Combined TN'!$A$25:$B$25</c:f>
              <c:strCache>
                <c:ptCount val="2"/>
                <c:pt idx="0">
                  <c:v>Bay Watershed</c:v>
                </c:pt>
                <c:pt idx="1">
                  <c:v>ALL</c:v>
                </c:pt>
              </c:strCache>
            </c:strRef>
          </c:tx>
          <c:spPr>
            <a:solidFill>
              <a:schemeClr val="accent4"/>
            </a:solidFill>
            <a:ln>
              <a:noFill/>
            </a:ln>
            <a:effectLst/>
          </c:spPr>
          <c:invertIfNegative val="0"/>
          <c:cat>
            <c:strRef>
              <c:f>'Combined TN'!$I$1:$L$1</c:f>
              <c:strCache>
                <c:ptCount val="4"/>
                <c:pt idx="0">
                  <c:v>2005</c:v>
                </c:pt>
                <c:pt idx="1">
                  <c:v>2009</c:v>
                </c:pt>
                <c:pt idx="2">
                  <c:v>2017</c:v>
                </c:pt>
                <c:pt idx="3">
                  <c:v>2025</c:v>
                </c:pt>
              </c:strCache>
            </c:strRef>
          </c:cat>
          <c:val>
            <c:numRef>
              <c:f>'Combined TN'!$I$25:$L$25</c:f>
              <c:numCache>
                <c:formatCode>0%</c:formatCode>
                <c:ptCount val="4"/>
                <c:pt idx="0">
                  <c:v>0.84933415563213932</c:v>
                </c:pt>
                <c:pt idx="1">
                  <c:v>0.81789180597555322</c:v>
                </c:pt>
                <c:pt idx="2">
                  <c:v>0.7541107628148962</c:v>
                </c:pt>
                <c:pt idx="3">
                  <c:v>0.59048680695279887</c:v>
                </c:pt>
              </c:numCache>
            </c:numRef>
          </c:val>
          <c:extLst>
            <c:ext xmlns:c16="http://schemas.microsoft.com/office/drawing/2014/chart" uri="{C3380CC4-5D6E-409C-BE32-E72D297353CC}">
              <c16:uniqueId val="{00000004-534D-4A2D-9308-A19DB9873122}"/>
            </c:ext>
          </c:extLst>
        </c:ser>
        <c:ser>
          <c:idx val="4"/>
          <c:order val="1"/>
          <c:tx>
            <c:strRef>
              <c:f>'Combined TN'!$A$31:$B$31</c:f>
              <c:strCache>
                <c:ptCount val="2"/>
                <c:pt idx="0">
                  <c:v>Maryland</c:v>
                </c:pt>
                <c:pt idx="1">
                  <c:v>ALL</c:v>
                </c:pt>
              </c:strCache>
            </c:strRef>
          </c:tx>
          <c:spPr>
            <a:solidFill>
              <a:schemeClr val="accent5"/>
            </a:solidFill>
            <a:ln>
              <a:noFill/>
            </a:ln>
            <a:effectLst/>
          </c:spPr>
          <c:invertIfNegative val="0"/>
          <c:cat>
            <c:strRef>
              <c:f>'Combined TN'!$I$1:$L$1</c:f>
              <c:strCache>
                <c:ptCount val="4"/>
                <c:pt idx="0">
                  <c:v>2005</c:v>
                </c:pt>
                <c:pt idx="1">
                  <c:v>2009</c:v>
                </c:pt>
                <c:pt idx="2">
                  <c:v>2017</c:v>
                </c:pt>
                <c:pt idx="3">
                  <c:v>2025</c:v>
                </c:pt>
              </c:strCache>
            </c:strRef>
          </c:cat>
          <c:val>
            <c:numRef>
              <c:f>'Combined TN'!$I$31:$L$31</c:f>
              <c:numCache>
                <c:formatCode>0%</c:formatCode>
                <c:ptCount val="4"/>
                <c:pt idx="0">
                  <c:v>0.73886135764954297</c:v>
                </c:pt>
                <c:pt idx="1">
                  <c:v>0.68408893853130004</c:v>
                </c:pt>
                <c:pt idx="2">
                  <c:v>0.64497133767742232</c:v>
                </c:pt>
                <c:pt idx="3">
                  <c:v>0.56709700874251556</c:v>
                </c:pt>
              </c:numCache>
            </c:numRef>
          </c:val>
          <c:extLst>
            <c:ext xmlns:c16="http://schemas.microsoft.com/office/drawing/2014/chart" uri="{C3380CC4-5D6E-409C-BE32-E72D297353CC}">
              <c16:uniqueId val="{00000005-534D-4A2D-9308-A19DB9873122}"/>
            </c:ext>
          </c:extLst>
        </c:ser>
        <c:ser>
          <c:idx val="5"/>
          <c:order val="2"/>
          <c:tx>
            <c:strRef>
              <c:f>'Combined TN'!$A$37:$B$37</c:f>
              <c:strCache>
                <c:ptCount val="2"/>
                <c:pt idx="0">
                  <c:v>Virginia</c:v>
                </c:pt>
                <c:pt idx="1">
                  <c:v>ALL</c:v>
                </c:pt>
              </c:strCache>
            </c:strRef>
          </c:tx>
          <c:spPr>
            <a:solidFill>
              <a:schemeClr val="accent6"/>
            </a:solidFill>
            <a:ln>
              <a:noFill/>
            </a:ln>
            <a:effectLst/>
          </c:spPr>
          <c:invertIfNegative val="0"/>
          <c:cat>
            <c:strRef>
              <c:f>'Combined TN'!$I$1:$L$1</c:f>
              <c:strCache>
                <c:ptCount val="4"/>
                <c:pt idx="0">
                  <c:v>2005</c:v>
                </c:pt>
                <c:pt idx="1">
                  <c:v>2009</c:v>
                </c:pt>
                <c:pt idx="2">
                  <c:v>2017</c:v>
                </c:pt>
                <c:pt idx="3">
                  <c:v>2025</c:v>
                </c:pt>
              </c:strCache>
            </c:strRef>
          </c:cat>
          <c:val>
            <c:numRef>
              <c:f>'Combined TN'!$I$37:$L$37</c:f>
              <c:numCache>
                <c:formatCode>0%</c:formatCode>
                <c:ptCount val="4"/>
                <c:pt idx="0">
                  <c:v>0.84463927298323382</c:v>
                </c:pt>
                <c:pt idx="1">
                  <c:v>0.81861718978200237</c:v>
                </c:pt>
                <c:pt idx="2">
                  <c:v>0.70168995770926312</c:v>
                </c:pt>
                <c:pt idx="3">
                  <c:v>0.60254582045909144</c:v>
                </c:pt>
              </c:numCache>
            </c:numRef>
          </c:val>
          <c:extLst>
            <c:ext xmlns:c16="http://schemas.microsoft.com/office/drawing/2014/chart" uri="{C3380CC4-5D6E-409C-BE32-E72D297353CC}">
              <c16:uniqueId val="{00000000-534D-4A2D-9308-A19DB9873122}"/>
            </c:ext>
          </c:extLst>
        </c:ser>
        <c:ser>
          <c:idx val="1"/>
          <c:order val="3"/>
          <c:tx>
            <c:strRef>
              <c:f>'Combined TN'!$A$13:$B$13</c:f>
              <c:strCache>
                <c:ptCount val="2"/>
                <c:pt idx="0">
                  <c:v>Washington, DC</c:v>
                </c:pt>
                <c:pt idx="1">
                  <c:v>ALL</c:v>
                </c:pt>
              </c:strCache>
            </c:strRef>
          </c:tx>
          <c:spPr>
            <a:solidFill>
              <a:schemeClr val="accent2"/>
            </a:solidFill>
            <a:ln>
              <a:noFill/>
            </a:ln>
            <a:effectLst/>
          </c:spPr>
          <c:invertIfNegative val="0"/>
          <c:cat>
            <c:strRef>
              <c:f>'Combined TN'!$I$1:$L$1</c:f>
              <c:strCache>
                <c:ptCount val="4"/>
                <c:pt idx="0">
                  <c:v>2005</c:v>
                </c:pt>
                <c:pt idx="1">
                  <c:v>2009</c:v>
                </c:pt>
                <c:pt idx="2">
                  <c:v>2017</c:v>
                </c:pt>
                <c:pt idx="3">
                  <c:v>2025</c:v>
                </c:pt>
              </c:strCache>
            </c:strRef>
          </c:cat>
          <c:val>
            <c:numRef>
              <c:f>'Combined TN'!$I$13:$L$13</c:f>
              <c:numCache>
                <c:formatCode>0%</c:formatCode>
                <c:ptCount val="4"/>
                <c:pt idx="0">
                  <c:v>0.41678676214527288</c:v>
                </c:pt>
                <c:pt idx="1">
                  <c:v>0.4266551039875266</c:v>
                </c:pt>
                <c:pt idx="2">
                  <c:v>0.23836416556939069</c:v>
                </c:pt>
                <c:pt idx="3">
                  <c:v>0.37532886322486325</c:v>
                </c:pt>
              </c:numCache>
            </c:numRef>
          </c:val>
          <c:extLst>
            <c:ext xmlns:c16="http://schemas.microsoft.com/office/drawing/2014/chart" uri="{C3380CC4-5D6E-409C-BE32-E72D297353CC}">
              <c16:uniqueId val="{00000002-534D-4A2D-9308-A19DB9873122}"/>
            </c:ext>
          </c:extLst>
        </c:ser>
        <c:dLbls>
          <c:showLegendKey val="0"/>
          <c:showVal val="0"/>
          <c:showCatName val="0"/>
          <c:showSerName val="0"/>
          <c:showPercent val="0"/>
          <c:showBubbleSize val="0"/>
        </c:dLbls>
        <c:gapWidth val="150"/>
        <c:axId val="431160064"/>
        <c:axId val="576876832"/>
        <c:extLst>
          <c:ext xmlns:c15="http://schemas.microsoft.com/office/drawing/2012/chart" uri="{02D57815-91ED-43cb-92C2-25804820EDAC}">
            <c15:filteredBarSeries>
              <c15:ser>
                <c:idx val="0"/>
                <c:order val="4"/>
                <c:tx>
                  <c:strRef>
                    <c:extLst>
                      <c:ext uri="{02D57815-91ED-43cb-92C2-25804820EDAC}">
                        <c15:formulaRef>
                          <c15:sqref>'Combined TN'!$A$7:$B$7</c15:sqref>
                        </c15:formulaRef>
                      </c:ext>
                    </c:extLst>
                    <c:strCache>
                      <c:ptCount val="2"/>
                      <c:pt idx="0">
                        <c:v>NVRC</c:v>
                      </c:pt>
                      <c:pt idx="1">
                        <c:v>ALL</c:v>
                      </c:pt>
                    </c:strCache>
                  </c:strRef>
                </c:tx>
                <c:spPr>
                  <a:solidFill>
                    <a:schemeClr val="accent1"/>
                  </a:solidFill>
                  <a:ln>
                    <a:noFill/>
                  </a:ln>
                  <a:effectLst/>
                </c:spPr>
                <c:invertIfNegative val="0"/>
                <c:cat>
                  <c:strRef>
                    <c:extLst>
                      <c:ext uri="{02D57815-91ED-43cb-92C2-25804820EDAC}">
                        <c15:formulaRef>
                          <c15:sqref>'Combined TN'!$I$1:$L$1</c15:sqref>
                        </c15:formulaRef>
                      </c:ext>
                    </c:extLst>
                    <c:strCache>
                      <c:ptCount val="4"/>
                      <c:pt idx="0">
                        <c:v>2005</c:v>
                      </c:pt>
                      <c:pt idx="1">
                        <c:v>2009</c:v>
                      </c:pt>
                      <c:pt idx="2">
                        <c:v>2017</c:v>
                      </c:pt>
                      <c:pt idx="3">
                        <c:v>2025</c:v>
                      </c:pt>
                    </c:strCache>
                  </c:strRef>
                </c:cat>
                <c:val>
                  <c:numRef>
                    <c:extLst>
                      <c:ext uri="{02D57815-91ED-43cb-92C2-25804820EDAC}">
                        <c15:formulaRef>
                          <c15:sqref>'Combined TN'!$H$7:$L$7</c15:sqref>
                        </c15:formulaRef>
                      </c:ext>
                    </c:extLst>
                    <c:numCache>
                      <c:formatCode>0%</c:formatCode>
                      <c:ptCount val="5"/>
                      <c:pt idx="0">
                        <c:v>1</c:v>
                      </c:pt>
                      <c:pt idx="1">
                        <c:v>0.61396345711909284</c:v>
                      </c:pt>
                      <c:pt idx="2">
                        <c:v>0.58552931050869972</c:v>
                      </c:pt>
                      <c:pt idx="3">
                        <c:v>0.46808011976914921</c:v>
                      </c:pt>
                      <c:pt idx="4">
                        <c:v>0.56668483187574548</c:v>
                      </c:pt>
                    </c:numCache>
                  </c:numRef>
                </c:val>
                <c:extLst>
                  <c:ext xmlns:c16="http://schemas.microsoft.com/office/drawing/2014/chart" uri="{C3380CC4-5D6E-409C-BE32-E72D297353CC}">
                    <c16:uniqueId val="{00000001-534D-4A2D-9308-A19DB9873122}"/>
                  </c:ext>
                </c:extLst>
              </c15:ser>
            </c15:filteredBarSeries>
            <c15:filteredBarSeries>
              <c15:ser>
                <c:idx val="2"/>
                <c:order val="5"/>
                <c:tx>
                  <c:strRef>
                    <c:extLst xmlns:c15="http://schemas.microsoft.com/office/drawing/2012/chart">
                      <c:ext xmlns:c15="http://schemas.microsoft.com/office/drawing/2012/chart" uri="{02D57815-91ED-43cb-92C2-25804820EDAC}">
                        <c15:formulaRef>
                          <c15:sqref>'Combined TN'!$A$19:$B$19</c15:sqref>
                        </c15:formulaRef>
                      </c:ext>
                    </c:extLst>
                    <c:strCache>
                      <c:ptCount val="2"/>
                      <c:pt idx="0">
                        <c:v>MD-COG</c:v>
                      </c:pt>
                      <c:pt idx="1">
                        <c:v>ALL</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'Combined TN'!$I$1:$L$1</c15:sqref>
                        </c15:formulaRef>
                      </c:ext>
                    </c:extLst>
                    <c:strCache>
                      <c:ptCount val="4"/>
                      <c:pt idx="0">
                        <c:v>2005</c:v>
                      </c:pt>
                      <c:pt idx="1">
                        <c:v>2009</c:v>
                      </c:pt>
                      <c:pt idx="2">
                        <c:v>2017</c:v>
                      </c:pt>
                      <c:pt idx="3">
                        <c:v>2025</c:v>
                      </c:pt>
                    </c:strCache>
                  </c:strRef>
                </c:cat>
                <c:val>
                  <c:numRef>
                    <c:extLst xmlns:c15="http://schemas.microsoft.com/office/drawing/2012/chart">
                      <c:ext xmlns:c15="http://schemas.microsoft.com/office/drawing/2012/chart" uri="{02D57815-91ED-43cb-92C2-25804820EDAC}">
                        <c15:formulaRef>
                          <c15:sqref>'Combined TN'!$H$19:$L$19</c15:sqref>
                        </c15:formulaRef>
                      </c:ext>
                    </c:extLst>
                    <c:numCache>
                      <c:formatCode>0%</c:formatCode>
                      <c:ptCount val="5"/>
                      <c:pt idx="0">
                        <c:v>1</c:v>
                      </c:pt>
                      <c:pt idx="1">
                        <c:v>0.66969415443329094</c:v>
                      </c:pt>
                      <c:pt idx="2">
                        <c:v>0.63448937412672768</c:v>
                      </c:pt>
                      <c:pt idx="3">
                        <c:v>0.54320509465048894</c:v>
                      </c:pt>
                      <c:pt idx="4">
                        <c:v>0.60527989023001794</c:v>
                      </c:pt>
                    </c:numCache>
                  </c:numRef>
                </c:val>
                <c:extLst xmlns:c15="http://schemas.microsoft.com/office/drawing/2012/chart">
                  <c:ext xmlns:c16="http://schemas.microsoft.com/office/drawing/2014/chart" uri="{C3380CC4-5D6E-409C-BE32-E72D297353CC}">
                    <c16:uniqueId val="{00000003-534D-4A2D-9308-A19DB9873122}"/>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Progress Comparison All Sectors  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2"/>
          <c:order val="3"/>
          <c:tx>
            <c:strRef>
              <c:f>'Combined TN'!$A$19:$B$19</c:f>
              <c:strCache>
                <c:ptCount val="2"/>
                <c:pt idx="0">
                  <c:v>MD-COG</c:v>
                </c:pt>
                <c:pt idx="1">
                  <c:v>ALL</c:v>
                </c:pt>
              </c:strCache>
              <c:extLst xmlns:c15="http://schemas.microsoft.com/office/drawing/2012/chart"/>
            </c:strRef>
          </c:tx>
          <c:spPr>
            <a:solidFill>
              <a:srgbClr val="0066FF"/>
            </a:solidFill>
            <a:ln>
              <a:noFill/>
            </a:ln>
            <a:effectLst/>
          </c:spPr>
          <c:invertIfNegative val="0"/>
          <c:cat>
            <c:strRef>
              <c:extLst>
                <c:ext xmlns:c15="http://schemas.microsoft.com/office/drawing/2012/chart" uri="{02D57815-91ED-43cb-92C2-25804820EDAC}">
                  <c15:fullRef>
                    <c15:sqref>'Combined TN'!$I$1:$L$1</c15:sqref>
                  </c15:fullRef>
                </c:ext>
              </c:extLst>
              <c:f>'Combined TN'!$I$1:$L$1</c:f>
              <c:strCache>
                <c:ptCount val="4"/>
                <c:pt idx="0">
                  <c:v>2005</c:v>
                </c:pt>
                <c:pt idx="1">
                  <c:v>2009</c:v>
                </c:pt>
                <c:pt idx="2">
                  <c:v>2017</c:v>
                </c:pt>
                <c:pt idx="3">
                  <c:v>2025</c:v>
                </c:pt>
              </c:strCache>
            </c:strRef>
          </c:cat>
          <c:val>
            <c:numRef>
              <c:extLst>
                <c:ext xmlns:c15="http://schemas.microsoft.com/office/drawing/2012/chart" uri="{02D57815-91ED-43cb-92C2-25804820EDAC}">
                  <c15:fullRef>
                    <c15:sqref>'Combined TN'!$H$19:$L$19</c15:sqref>
                  </c15:fullRef>
                </c:ext>
              </c:extLst>
              <c:f>'Combined TN'!$H$19:$K$19</c:f>
              <c:numCache>
                <c:formatCode>0%</c:formatCode>
                <c:ptCount val="4"/>
                <c:pt idx="0">
                  <c:v>1</c:v>
                </c:pt>
                <c:pt idx="1">
                  <c:v>0.66969415443329094</c:v>
                </c:pt>
                <c:pt idx="2">
                  <c:v>0.63448937412672768</c:v>
                </c:pt>
                <c:pt idx="3">
                  <c:v>0.54320509465048894</c:v>
                </c:pt>
              </c:numCache>
            </c:numRef>
          </c:val>
          <c:extLst>
            <c:ext xmlns:c16="http://schemas.microsoft.com/office/drawing/2014/chart" uri="{C3380CC4-5D6E-409C-BE32-E72D297353CC}">
              <c16:uniqueId val="{00000005-9B93-4605-BE40-1A60BE9DFE24}"/>
            </c:ext>
          </c:extLst>
        </c:ser>
        <c:ser>
          <c:idx val="0"/>
          <c:order val="4"/>
          <c:tx>
            <c:strRef>
              <c:f>'Combined TN'!$A$7:$B$7</c:f>
              <c:strCache>
                <c:ptCount val="2"/>
                <c:pt idx="0">
                  <c:v>NVRC</c:v>
                </c:pt>
                <c:pt idx="1">
                  <c:v>ALL</c:v>
                </c:pt>
              </c:strCache>
              <c:extLst xmlns:c15="http://schemas.microsoft.com/office/drawing/2012/chart"/>
            </c:strRef>
          </c:tx>
          <c:spPr>
            <a:solidFill>
              <a:srgbClr val="92D050"/>
            </a:solidFill>
            <a:ln>
              <a:noFill/>
            </a:ln>
            <a:effectLst/>
          </c:spPr>
          <c:invertIfNegative val="0"/>
          <c:cat>
            <c:strRef>
              <c:extLst>
                <c:ext xmlns:c15="http://schemas.microsoft.com/office/drawing/2012/chart" uri="{02D57815-91ED-43cb-92C2-25804820EDAC}">
                  <c15:fullRef>
                    <c15:sqref>'Combined TN'!$I$1:$L$1</c15:sqref>
                  </c15:fullRef>
                </c:ext>
              </c:extLst>
              <c:f>'Combined TN'!$I$1:$L$1</c:f>
              <c:strCache>
                <c:ptCount val="4"/>
                <c:pt idx="0">
                  <c:v>2005</c:v>
                </c:pt>
                <c:pt idx="1">
                  <c:v>2009</c:v>
                </c:pt>
                <c:pt idx="2">
                  <c:v>2017</c:v>
                </c:pt>
                <c:pt idx="3">
                  <c:v>2025</c:v>
                </c:pt>
              </c:strCache>
            </c:strRef>
          </c:cat>
          <c:val>
            <c:numRef>
              <c:extLst>
                <c:ext xmlns:c15="http://schemas.microsoft.com/office/drawing/2012/chart" uri="{02D57815-91ED-43cb-92C2-25804820EDAC}">
                  <c15:fullRef>
                    <c15:sqref>'Combined TN'!$H$7:$L$7</c15:sqref>
                  </c15:fullRef>
                </c:ext>
              </c:extLst>
              <c:f>'Combined TN'!$H$7:$K$7</c:f>
              <c:numCache>
                <c:formatCode>0%</c:formatCode>
                <c:ptCount val="4"/>
                <c:pt idx="0">
                  <c:v>1</c:v>
                </c:pt>
                <c:pt idx="1">
                  <c:v>0.61396345711909284</c:v>
                </c:pt>
                <c:pt idx="2">
                  <c:v>0.58552931050869972</c:v>
                </c:pt>
                <c:pt idx="3">
                  <c:v>0.46808011976914921</c:v>
                </c:pt>
              </c:numCache>
            </c:numRef>
          </c:val>
          <c:extLst>
            <c:ext xmlns:c16="http://schemas.microsoft.com/office/drawing/2014/chart" uri="{C3380CC4-5D6E-409C-BE32-E72D297353CC}">
              <c16:uniqueId val="{00000004-9B93-4605-BE40-1A60BE9DFE24}"/>
            </c:ext>
          </c:extLst>
        </c:ser>
        <c:ser>
          <c:idx val="1"/>
          <c:order val="5"/>
          <c:tx>
            <c:strRef>
              <c:f>'Combined TN'!$A$13:$B$13</c:f>
              <c:strCache>
                <c:ptCount val="2"/>
                <c:pt idx="0">
                  <c:v>Washington, DC</c:v>
                </c:pt>
                <c:pt idx="1">
                  <c:v>ALL</c:v>
                </c:pt>
              </c:strCache>
            </c:strRef>
          </c:tx>
          <c:spPr>
            <a:solidFill>
              <a:schemeClr val="accent2"/>
            </a:solidFill>
            <a:ln>
              <a:noFill/>
            </a:ln>
            <a:effectLst/>
          </c:spPr>
          <c:invertIfNegative val="0"/>
          <c:cat>
            <c:strRef>
              <c:extLst>
                <c:ext xmlns:c15="http://schemas.microsoft.com/office/drawing/2012/chart" uri="{02D57815-91ED-43cb-92C2-25804820EDAC}">
                  <c15:fullRef>
                    <c15:sqref>'Combined TN'!$I$1:$L$1</c15:sqref>
                  </c15:fullRef>
                </c:ext>
              </c:extLst>
              <c:f>'Combined TN'!$I$1:$L$1</c:f>
              <c:strCache>
                <c:ptCount val="4"/>
                <c:pt idx="0">
                  <c:v>2005</c:v>
                </c:pt>
                <c:pt idx="1">
                  <c:v>2009</c:v>
                </c:pt>
                <c:pt idx="2">
                  <c:v>2017</c:v>
                </c:pt>
                <c:pt idx="3">
                  <c:v>2025</c:v>
                </c:pt>
              </c:strCache>
            </c:strRef>
          </c:cat>
          <c:val>
            <c:numRef>
              <c:extLst>
                <c:ext xmlns:c15="http://schemas.microsoft.com/office/drawing/2012/chart" uri="{02D57815-91ED-43cb-92C2-25804820EDAC}">
                  <c15:fullRef>
                    <c15:sqref>'Combined TN'!$I$13:$L$13</c15:sqref>
                  </c15:fullRef>
                </c:ext>
              </c:extLst>
              <c:f>'Combined TN'!$I$13:$L$13</c:f>
              <c:numCache>
                <c:formatCode>0%</c:formatCode>
                <c:ptCount val="4"/>
                <c:pt idx="0">
                  <c:v>0.41678676214527288</c:v>
                </c:pt>
                <c:pt idx="1">
                  <c:v>0.4266551039875266</c:v>
                </c:pt>
                <c:pt idx="2">
                  <c:v>0.23836416556939069</c:v>
                </c:pt>
                <c:pt idx="3">
                  <c:v>0.37532886322486325</c:v>
                </c:pt>
              </c:numCache>
            </c:numRef>
          </c:val>
          <c:extLst>
            <c:ext xmlns:c16="http://schemas.microsoft.com/office/drawing/2014/chart" uri="{C3380CC4-5D6E-409C-BE32-E72D297353CC}">
              <c16:uniqueId val="{00000003-9B93-4605-BE40-1A60BE9DFE24}"/>
            </c:ext>
          </c:extLst>
        </c:ser>
        <c:dLbls>
          <c:showLegendKey val="0"/>
          <c:showVal val="0"/>
          <c:showCatName val="0"/>
          <c:showSerName val="0"/>
          <c:showPercent val="0"/>
          <c:showBubbleSize val="0"/>
        </c:dLbls>
        <c:gapWidth val="150"/>
        <c:axId val="431160064"/>
        <c:axId val="576876832"/>
        <c:extLst>
          <c:ext xmlns:c15="http://schemas.microsoft.com/office/drawing/2012/chart" uri="{02D57815-91ED-43cb-92C2-25804820EDAC}">
            <c15:filteredBarSeries>
              <c15:ser>
                <c:idx val="3"/>
                <c:order val="0"/>
                <c:tx>
                  <c:strRef>
                    <c:extLst>
                      <c:ext uri="{02D57815-91ED-43cb-92C2-25804820EDAC}">
                        <c15:formulaRef>
                          <c15:sqref>'Combined TN'!$A$25:$B$25</c15:sqref>
                        </c15:formulaRef>
                      </c:ext>
                    </c:extLst>
                    <c:strCache>
                      <c:ptCount val="2"/>
                      <c:pt idx="0">
                        <c:v>Bay Watershed</c:v>
                      </c:pt>
                      <c:pt idx="1">
                        <c:v>ALL</c:v>
                      </c:pt>
                    </c:strCache>
                  </c:strRef>
                </c:tx>
                <c:spPr>
                  <a:solidFill>
                    <a:schemeClr val="accent4"/>
                  </a:solidFill>
                  <a:ln>
                    <a:noFill/>
                  </a:ln>
                  <a:effectLst/>
                </c:spPr>
                <c:invertIfNegative val="0"/>
                <c:cat>
                  <c:strRef>
                    <c:extLst>
                      <c:ext uri="{02D57815-91ED-43cb-92C2-25804820EDAC}">
                        <c15:fullRef>
                          <c15:sqref>'Combined TN'!$I$1:$L$1</c15:sqref>
                        </c15:fullRef>
                        <c15:formulaRef>
                          <c15:sqref>'Combined TN'!$I$1:$L$1</c15:sqref>
                        </c15:formulaRef>
                      </c:ext>
                    </c:extLst>
                    <c:strCache>
                      <c:ptCount val="4"/>
                      <c:pt idx="0">
                        <c:v>2005</c:v>
                      </c:pt>
                      <c:pt idx="1">
                        <c:v>2009</c:v>
                      </c:pt>
                      <c:pt idx="2">
                        <c:v>2017</c:v>
                      </c:pt>
                      <c:pt idx="3">
                        <c:v>2025</c:v>
                      </c:pt>
                    </c:strCache>
                  </c:strRef>
                </c:cat>
                <c:val>
                  <c:numRef>
                    <c:extLst>
                      <c:ext uri="{02D57815-91ED-43cb-92C2-25804820EDAC}">
                        <c15:fullRef>
                          <c15:sqref>'Combined TN'!$I$25:$L$25</c15:sqref>
                        </c15:fullRef>
                        <c15:formulaRef>
                          <c15:sqref>'Combined TN'!$I$25:$L$25</c15:sqref>
                        </c15:formulaRef>
                      </c:ext>
                    </c:extLst>
                    <c:numCache>
                      <c:formatCode>0%</c:formatCode>
                      <c:ptCount val="4"/>
                      <c:pt idx="0">
                        <c:v>0.84933415563213932</c:v>
                      </c:pt>
                      <c:pt idx="1">
                        <c:v>0.81789180597555322</c:v>
                      </c:pt>
                      <c:pt idx="2">
                        <c:v>0.7541107628148962</c:v>
                      </c:pt>
                      <c:pt idx="3">
                        <c:v>0.59048680695279887</c:v>
                      </c:pt>
                    </c:numCache>
                  </c:numRef>
                </c:val>
                <c:extLst>
                  <c:ext xmlns:c16="http://schemas.microsoft.com/office/drawing/2014/chart" uri="{C3380CC4-5D6E-409C-BE32-E72D297353CC}">
                    <c16:uniqueId val="{00000000-9B93-4605-BE40-1A60BE9DFE24}"/>
                  </c:ext>
                </c:extLst>
              </c15:ser>
            </c15:filteredBarSeries>
            <c15:filteredBarSeries>
              <c15:ser>
                <c:idx val="4"/>
                <c:order val="1"/>
                <c:tx>
                  <c:strRef>
                    <c:extLst xmlns:c15="http://schemas.microsoft.com/office/drawing/2012/chart">
                      <c:ext xmlns:c15="http://schemas.microsoft.com/office/drawing/2012/chart" uri="{02D57815-91ED-43cb-92C2-25804820EDAC}">
                        <c15:formulaRef>
                          <c15:sqref>'Combined TN'!$A$31:$B$31</c15:sqref>
                        </c15:formulaRef>
                      </c:ext>
                    </c:extLst>
                    <c:strCache>
                      <c:ptCount val="2"/>
                      <c:pt idx="0">
                        <c:v>Maryland</c:v>
                      </c:pt>
                      <c:pt idx="1">
                        <c:v>ALL</c:v>
                      </c:pt>
                    </c:strCache>
                  </c:strRef>
                </c:tx>
                <c:spPr>
                  <a:solidFill>
                    <a:schemeClr val="accent5"/>
                  </a:solidFill>
                  <a:ln>
                    <a:noFill/>
                  </a:ln>
                  <a:effectLst/>
                </c:spPr>
                <c:invertIfNegative val="0"/>
                <c:cat>
                  <c:strRef>
                    <c:extLst>
                      <c:ext xmlns:c15="http://schemas.microsoft.com/office/drawing/2012/chart" uri="{02D57815-91ED-43cb-92C2-25804820EDAC}">
                        <c15:fullRef>
                          <c15:sqref>'Combined TN'!$I$1:$L$1</c15:sqref>
                        </c15:fullRef>
                        <c15:formulaRef>
                          <c15:sqref>'Combined TN'!$I$1:$L$1</c15:sqref>
                        </c15:formulaRef>
                      </c:ext>
                    </c:extLst>
                    <c:strCache>
                      <c:ptCount val="4"/>
                      <c:pt idx="0">
                        <c:v>2005</c:v>
                      </c:pt>
                      <c:pt idx="1">
                        <c:v>2009</c:v>
                      </c:pt>
                      <c:pt idx="2">
                        <c:v>2017</c:v>
                      </c:pt>
                      <c:pt idx="3">
                        <c:v>2025</c:v>
                      </c:pt>
                    </c:strCache>
                  </c:strRef>
                </c:cat>
                <c:val>
                  <c:numRef>
                    <c:extLst>
                      <c:ext xmlns:c15="http://schemas.microsoft.com/office/drawing/2012/chart" uri="{02D57815-91ED-43cb-92C2-25804820EDAC}">
                        <c15:fullRef>
                          <c15:sqref>'Combined TN'!$I$31:$L$31</c15:sqref>
                        </c15:fullRef>
                        <c15:formulaRef>
                          <c15:sqref>'Combined TN'!$I$31:$L$31</c15:sqref>
                        </c15:formulaRef>
                      </c:ext>
                    </c:extLst>
                    <c:numCache>
                      <c:formatCode>0%</c:formatCode>
                      <c:ptCount val="4"/>
                      <c:pt idx="0">
                        <c:v>0.73886135764954297</c:v>
                      </c:pt>
                      <c:pt idx="1">
                        <c:v>0.68408893853130004</c:v>
                      </c:pt>
                      <c:pt idx="2">
                        <c:v>0.64497133767742232</c:v>
                      </c:pt>
                      <c:pt idx="3">
                        <c:v>0.56709700874251556</c:v>
                      </c:pt>
                    </c:numCache>
                  </c:numRef>
                </c:val>
                <c:extLst xmlns:c15="http://schemas.microsoft.com/office/drawing/2012/chart">
                  <c:ext xmlns:c16="http://schemas.microsoft.com/office/drawing/2014/chart" uri="{C3380CC4-5D6E-409C-BE32-E72D297353CC}">
                    <c16:uniqueId val="{00000001-9B93-4605-BE40-1A60BE9DFE24}"/>
                  </c:ext>
                </c:extLst>
              </c15:ser>
            </c15:filteredBarSeries>
            <c15:filteredBarSeries>
              <c15:ser>
                <c:idx val="5"/>
                <c:order val="2"/>
                <c:tx>
                  <c:strRef>
                    <c:extLst xmlns:c15="http://schemas.microsoft.com/office/drawing/2012/chart">
                      <c:ext xmlns:c15="http://schemas.microsoft.com/office/drawing/2012/chart" uri="{02D57815-91ED-43cb-92C2-25804820EDAC}">
                        <c15:formulaRef>
                          <c15:sqref>'Combined TN'!$A$37:$B$37</c15:sqref>
                        </c15:formulaRef>
                      </c:ext>
                    </c:extLst>
                    <c:strCache>
                      <c:ptCount val="2"/>
                      <c:pt idx="0">
                        <c:v>Virginia</c:v>
                      </c:pt>
                      <c:pt idx="1">
                        <c:v>ALL</c:v>
                      </c:pt>
                    </c:strCache>
                  </c:strRef>
                </c:tx>
                <c:spPr>
                  <a:solidFill>
                    <a:schemeClr val="accent6"/>
                  </a:solidFill>
                  <a:ln>
                    <a:noFill/>
                  </a:ln>
                  <a:effectLst/>
                </c:spPr>
                <c:invertIfNegative val="0"/>
                <c:cat>
                  <c:strRef>
                    <c:extLst>
                      <c:ext xmlns:c15="http://schemas.microsoft.com/office/drawing/2012/chart" uri="{02D57815-91ED-43cb-92C2-25804820EDAC}">
                        <c15:fullRef>
                          <c15:sqref>'Combined TN'!$I$1:$L$1</c15:sqref>
                        </c15:fullRef>
                        <c15:formulaRef>
                          <c15:sqref>'Combined TN'!$I$1:$L$1</c15:sqref>
                        </c15:formulaRef>
                      </c:ext>
                    </c:extLst>
                    <c:strCache>
                      <c:ptCount val="4"/>
                      <c:pt idx="0">
                        <c:v>2005</c:v>
                      </c:pt>
                      <c:pt idx="1">
                        <c:v>2009</c:v>
                      </c:pt>
                      <c:pt idx="2">
                        <c:v>2017</c:v>
                      </c:pt>
                      <c:pt idx="3">
                        <c:v>2025</c:v>
                      </c:pt>
                    </c:strCache>
                  </c:strRef>
                </c:cat>
                <c:val>
                  <c:numRef>
                    <c:extLst>
                      <c:ext xmlns:c15="http://schemas.microsoft.com/office/drawing/2012/chart" uri="{02D57815-91ED-43cb-92C2-25804820EDAC}">
                        <c15:fullRef>
                          <c15:sqref>'Combined TN'!$I$37:$L$37</c15:sqref>
                        </c15:fullRef>
                        <c15:formulaRef>
                          <c15:sqref>'Combined TN'!$I$37:$L$37</c15:sqref>
                        </c15:formulaRef>
                      </c:ext>
                    </c:extLst>
                    <c:numCache>
                      <c:formatCode>0%</c:formatCode>
                      <c:ptCount val="4"/>
                      <c:pt idx="0">
                        <c:v>0.84463927298323382</c:v>
                      </c:pt>
                      <c:pt idx="1">
                        <c:v>0.81861718978200237</c:v>
                      </c:pt>
                      <c:pt idx="2">
                        <c:v>0.70168995770926312</c:v>
                      </c:pt>
                      <c:pt idx="3">
                        <c:v>0.60254582045909144</c:v>
                      </c:pt>
                    </c:numCache>
                  </c:numRef>
                </c:val>
                <c:extLst xmlns:c15="http://schemas.microsoft.com/office/drawing/2012/chart">
                  <c:ext xmlns:c16="http://schemas.microsoft.com/office/drawing/2014/chart" uri="{C3380CC4-5D6E-409C-BE32-E72D297353CC}">
                    <c16:uniqueId val="{00000002-9B93-4605-BE40-1A60BE9DFE24}"/>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NVRC Wastewater 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5"/>
          <c:tx>
            <c:strRef>
              <c:f>'Combined TN'!$B$6</c:f>
              <c:strCache>
                <c:ptCount val="1"/>
                <c:pt idx="0">
                  <c:v>Wastewater</c:v>
                </c:pt>
              </c:strCache>
            </c:strRef>
          </c:tx>
          <c:spPr>
            <a:solidFill>
              <a:schemeClr val="accent6"/>
            </a:solidFill>
            <a:ln>
              <a:noFill/>
            </a:ln>
            <a:effectLst/>
          </c:spPr>
          <c:invertIfNegative val="0"/>
          <c:cat>
            <c:strRef>
              <c:f>'Combined TN'!$H$1:$L$1</c:f>
              <c:strCache>
                <c:ptCount val="5"/>
                <c:pt idx="0">
                  <c:v>1985</c:v>
                </c:pt>
                <c:pt idx="1">
                  <c:v>2005</c:v>
                </c:pt>
                <c:pt idx="2">
                  <c:v>2009</c:v>
                </c:pt>
                <c:pt idx="3">
                  <c:v>2017</c:v>
                </c:pt>
                <c:pt idx="4">
                  <c:v>2025</c:v>
                </c:pt>
              </c:strCache>
            </c:strRef>
          </c:cat>
          <c:val>
            <c:numRef>
              <c:f>'Combined TN'!$H$6:$L$6</c:f>
              <c:numCache>
                <c:formatCode>0%</c:formatCode>
                <c:ptCount val="5"/>
                <c:pt idx="0">
                  <c:v>1</c:v>
                </c:pt>
                <c:pt idx="1">
                  <c:v>0.41812956258143263</c:v>
                </c:pt>
                <c:pt idx="2">
                  <c:v>0.36953025991250443</c:v>
                </c:pt>
                <c:pt idx="3">
                  <c:v>0.1921626221839467</c:v>
                </c:pt>
                <c:pt idx="4">
                  <c:v>0.37351091329446456</c:v>
                </c:pt>
              </c:numCache>
            </c:numRef>
          </c:val>
          <c:extLst>
            <c:ext xmlns:c16="http://schemas.microsoft.com/office/drawing/2014/chart" uri="{C3380CC4-5D6E-409C-BE32-E72D297353CC}">
              <c16:uniqueId val="{00000000-23F4-480B-8EE7-980B97F3ED11}"/>
            </c:ext>
          </c:extLst>
        </c:ser>
        <c:dLbls>
          <c:showLegendKey val="0"/>
          <c:showVal val="0"/>
          <c:showCatName val="0"/>
          <c:showSerName val="0"/>
          <c:showPercent val="0"/>
          <c:showBubbleSize val="0"/>
        </c:dLbls>
        <c:gapWidth val="219"/>
        <c:overlap val="-27"/>
        <c:axId val="431160064"/>
        <c:axId val="576876832"/>
        <c:extLst>
          <c:ext xmlns:c15="http://schemas.microsoft.com/office/drawing/2012/chart" uri="{02D57815-91ED-43cb-92C2-25804820EDAC}">
            <c15:filteredBarSeries>
              <c15:ser>
                <c:idx val="0"/>
                <c:order val="0"/>
                <c:tx>
                  <c:strRef>
                    <c:extLst>
                      <c:ext uri="{02D57815-91ED-43cb-92C2-25804820EDAC}">
                        <c15:formulaRef>
                          <c15:sqref>'Combined TN'!$B$2</c15:sqref>
                        </c15:formulaRef>
                      </c:ext>
                    </c:extLst>
                    <c:strCache>
                      <c:ptCount val="1"/>
                      <c:pt idx="0">
                        <c:v>Agriculture</c:v>
                      </c:pt>
                    </c:strCache>
                  </c:strRef>
                </c:tx>
                <c:spPr>
                  <a:solidFill>
                    <a:schemeClr val="accent1"/>
                  </a:solidFill>
                  <a:ln>
                    <a:noFill/>
                  </a:ln>
                  <a:effectLst/>
                </c:spPr>
                <c:invertIfNegative val="0"/>
                <c:cat>
                  <c:strRef>
                    <c:extLst>
                      <c:ex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c:ext uri="{02D57815-91ED-43cb-92C2-25804820EDAC}">
                        <c15:formulaRef>
                          <c15:sqref>'Combined TN'!$I$2:$L$2</c15:sqref>
                        </c15:formulaRef>
                      </c:ext>
                    </c:extLst>
                    <c:numCache>
                      <c:formatCode>0%</c:formatCode>
                      <c:ptCount val="4"/>
                      <c:pt idx="0">
                        <c:v>0.71705142522611232</c:v>
                      </c:pt>
                      <c:pt idx="1">
                        <c:v>0.66056826256953649</c:v>
                      </c:pt>
                      <c:pt idx="2">
                        <c:v>0.55534074399980382</c:v>
                      </c:pt>
                      <c:pt idx="3">
                        <c:v>0.30992627520518795</c:v>
                      </c:pt>
                    </c:numCache>
                  </c:numRef>
                </c:val>
                <c:extLst>
                  <c:ext xmlns:c16="http://schemas.microsoft.com/office/drawing/2014/chart" uri="{C3380CC4-5D6E-409C-BE32-E72D297353CC}">
                    <c16:uniqueId val="{00000001-23F4-480B-8EE7-980B97F3ED11}"/>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'Combined TN'!$B$3</c15:sqref>
                        </c15:formulaRef>
                      </c:ext>
                    </c:extLst>
                    <c:strCache>
                      <c:ptCount val="1"/>
                      <c:pt idx="0">
                        <c:v>Developed</c:v>
                      </c:pt>
                    </c:strCache>
                  </c:strRef>
                </c:tx>
                <c:spPr>
                  <a:solidFill>
                    <a:schemeClr val="accent2"/>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TN'!$I$3:$L$3</c15:sqref>
                        </c15:formulaRef>
                      </c:ext>
                    </c:extLst>
                    <c:numCache>
                      <c:formatCode>0%</c:formatCode>
                      <c:ptCount val="4"/>
                      <c:pt idx="0">
                        <c:v>1.5544998872802054</c:v>
                      </c:pt>
                      <c:pt idx="1">
                        <c:v>1.6734855656010628</c:v>
                      </c:pt>
                      <c:pt idx="2">
                        <c:v>1.8327942656602907</c:v>
                      </c:pt>
                      <c:pt idx="3">
                        <c:v>1.7832881905128513</c:v>
                      </c:pt>
                    </c:numCache>
                  </c:numRef>
                </c:val>
                <c:extLst xmlns:c15="http://schemas.microsoft.com/office/drawing/2012/chart">
                  <c:ext xmlns:c16="http://schemas.microsoft.com/office/drawing/2014/chart" uri="{C3380CC4-5D6E-409C-BE32-E72D297353CC}">
                    <c16:uniqueId val="{00000002-23F4-480B-8EE7-980B97F3ED11}"/>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'Combined TN'!$B$4</c15:sqref>
                        </c15:formulaRef>
                      </c:ext>
                    </c:extLst>
                    <c:strCache>
                      <c:ptCount val="1"/>
                      <c:pt idx="0">
                        <c:v>Natural</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TN'!$I$4:$L$4</c15:sqref>
                        </c15:formulaRef>
                      </c:ext>
                    </c:extLst>
                    <c:numCache>
                      <c:formatCode>0%</c:formatCode>
                      <c:ptCount val="4"/>
                      <c:pt idx="0">
                        <c:v>0.90484539343391723</c:v>
                      </c:pt>
                      <c:pt idx="1">
                        <c:v>0.89770151864554759</c:v>
                      </c:pt>
                      <c:pt idx="2">
                        <c:v>0.87189657523838093</c:v>
                      </c:pt>
                      <c:pt idx="3">
                        <c:v>0.88770557516416904</c:v>
                      </c:pt>
                    </c:numCache>
                  </c:numRef>
                </c:val>
                <c:extLst xmlns:c15="http://schemas.microsoft.com/office/drawing/2012/chart">
                  <c:ext xmlns:c16="http://schemas.microsoft.com/office/drawing/2014/chart" uri="{C3380CC4-5D6E-409C-BE32-E72D297353CC}">
                    <c16:uniqueId val="{00000003-23F4-480B-8EE7-980B97F3ED11}"/>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'Combined TN'!$B$5</c15:sqref>
                        </c15:formulaRef>
                      </c:ext>
                    </c:extLst>
                    <c:strCache>
                      <c:ptCount val="1"/>
                      <c:pt idx="0">
                        <c:v>Septic</c:v>
                      </c:pt>
                    </c:strCache>
                  </c:strRef>
                </c:tx>
                <c:spPr>
                  <a:solidFill>
                    <a:schemeClr val="accent4"/>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TN'!$I$5:$L$5</c15:sqref>
                        </c15:formulaRef>
                      </c:ext>
                    </c:extLst>
                    <c:numCache>
                      <c:formatCode>0%</c:formatCode>
                      <c:ptCount val="4"/>
                      <c:pt idx="0">
                        <c:v>1.5943224942099341</c:v>
                      </c:pt>
                      <c:pt idx="1">
                        <c:v>1.7126050114266844</c:v>
                      </c:pt>
                      <c:pt idx="2">
                        <c:v>2.2083622344288876</c:v>
                      </c:pt>
                      <c:pt idx="3">
                        <c:v>2.630728755300574</c:v>
                      </c:pt>
                    </c:numCache>
                  </c:numRef>
                </c:val>
                <c:extLst xmlns:c15="http://schemas.microsoft.com/office/drawing/2012/chart">
                  <c:ext xmlns:c16="http://schemas.microsoft.com/office/drawing/2014/chart" uri="{C3380CC4-5D6E-409C-BE32-E72D297353CC}">
                    <c16:uniqueId val="{00000004-23F4-480B-8EE7-980B97F3ED11}"/>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'Combined TN'!$B$6</c15:sqref>
                        </c15:formulaRef>
                      </c:ext>
                    </c:extLst>
                    <c:strCache>
                      <c:ptCount val="1"/>
                      <c:pt idx="0">
                        <c:v>Wastewater</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TN'!$I$6:$L$6</c15:sqref>
                        </c15:formulaRef>
                      </c:ext>
                    </c:extLst>
                    <c:numCache>
                      <c:formatCode>0%</c:formatCode>
                      <c:ptCount val="4"/>
                      <c:pt idx="0">
                        <c:v>0.41812956258143263</c:v>
                      </c:pt>
                      <c:pt idx="1">
                        <c:v>0.36953025991250443</c:v>
                      </c:pt>
                      <c:pt idx="2">
                        <c:v>0.1921626221839467</c:v>
                      </c:pt>
                      <c:pt idx="3">
                        <c:v>0.37351091329446456</c:v>
                      </c:pt>
                    </c:numCache>
                  </c:numRef>
                </c:val>
                <c:extLst xmlns:c15="http://schemas.microsoft.com/office/drawing/2012/chart">
                  <c:ext xmlns:c16="http://schemas.microsoft.com/office/drawing/2014/chart" uri="{C3380CC4-5D6E-409C-BE32-E72D297353CC}">
                    <c16:uniqueId val="{00000005-23F4-480B-8EE7-980B97F3ED11}"/>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DC Wastewater 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5"/>
          <c:tx>
            <c:strRef>
              <c:f>'Combined TN'!$B$12</c:f>
              <c:strCache>
                <c:ptCount val="1"/>
                <c:pt idx="0">
                  <c:v>Wastewater</c:v>
                </c:pt>
              </c:strCache>
            </c:strRef>
          </c:tx>
          <c:spPr>
            <a:solidFill>
              <a:schemeClr val="accent6"/>
            </a:solidFill>
            <a:ln>
              <a:noFill/>
            </a:ln>
            <a:effectLst/>
          </c:spPr>
          <c:invertIfNegative val="0"/>
          <c:cat>
            <c:strRef>
              <c:f>'Combined TN'!$H$1:$L$1</c:f>
              <c:strCache>
                <c:ptCount val="5"/>
                <c:pt idx="0">
                  <c:v>1985</c:v>
                </c:pt>
                <c:pt idx="1">
                  <c:v>2005</c:v>
                </c:pt>
                <c:pt idx="2">
                  <c:v>2009</c:v>
                </c:pt>
                <c:pt idx="3">
                  <c:v>2017</c:v>
                </c:pt>
                <c:pt idx="4">
                  <c:v>2025</c:v>
                </c:pt>
              </c:strCache>
            </c:strRef>
          </c:cat>
          <c:val>
            <c:numRef>
              <c:f>'Combined TN'!$H$12:$L$12</c:f>
              <c:numCache>
                <c:formatCode>0%</c:formatCode>
                <c:ptCount val="5"/>
                <c:pt idx="0">
                  <c:v>1</c:v>
                </c:pt>
                <c:pt idx="1">
                  <c:v>0.39841005806888458</c:v>
                </c:pt>
                <c:pt idx="2">
                  <c:v>0.4082746179652012</c:v>
                </c:pt>
                <c:pt idx="3">
                  <c:v>0.21605937445635001</c:v>
                </c:pt>
                <c:pt idx="4">
                  <c:v>0.35720509497115249</c:v>
                </c:pt>
              </c:numCache>
            </c:numRef>
          </c:val>
          <c:extLst>
            <c:ext xmlns:c16="http://schemas.microsoft.com/office/drawing/2014/chart" uri="{C3380CC4-5D6E-409C-BE32-E72D297353CC}">
              <c16:uniqueId val="{00000000-E2DE-4776-9BA0-1FE410AB961C}"/>
            </c:ext>
          </c:extLst>
        </c:ser>
        <c:dLbls>
          <c:showLegendKey val="0"/>
          <c:showVal val="0"/>
          <c:showCatName val="0"/>
          <c:showSerName val="0"/>
          <c:showPercent val="0"/>
          <c:showBubbleSize val="0"/>
        </c:dLbls>
        <c:gapWidth val="219"/>
        <c:overlap val="-27"/>
        <c:axId val="431160064"/>
        <c:axId val="576876832"/>
        <c:extLst>
          <c:ext xmlns:c15="http://schemas.microsoft.com/office/drawing/2012/chart" uri="{02D57815-91ED-43cb-92C2-25804820EDAC}">
            <c15:filteredBarSeries>
              <c15:ser>
                <c:idx val="0"/>
                <c:order val="0"/>
                <c:tx>
                  <c:strRef>
                    <c:extLst>
                      <c:ext uri="{02D57815-91ED-43cb-92C2-25804820EDAC}">
                        <c15:formulaRef>
                          <c15:sqref>'Combined TN'!$B$2</c15:sqref>
                        </c15:formulaRef>
                      </c:ext>
                    </c:extLst>
                    <c:strCache>
                      <c:ptCount val="1"/>
                      <c:pt idx="0">
                        <c:v>Agriculture</c:v>
                      </c:pt>
                    </c:strCache>
                  </c:strRef>
                </c:tx>
                <c:spPr>
                  <a:solidFill>
                    <a:schemeClr val="accent1"/>
                  </a:solidFill>
                  <a:ln>
                    <a:noFill/>
                  </a:ln>
                  <a:effectLst/>
                </c:spPr>
                <c:invertIfNegative val="0"/>
                <c:cat>
                  <c:strRef>
                    <c:extLst>
                      <c:ex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c:ext uri="{02D57815-91ED-43cb-92C2-25804820EDAC}">
                        <c15:formulaRef>
                          <c15:sqref>'Combined TN'!$I$2:$L$2</c15:sqref>
                        </c15:formulaRef>
                      </c:ext>
                    </c:extLst>
                    <c:numCache>
                      <c:formatCode>0%</c:formatCode>
                      <c:ptCount val="4"/>
                      <c:pt idx="0">
                        <c:v>0.71705142522611232</c:v>
                      </c:pt>
                      <c:pt idx="1">
                        <c:v>0.66056826256953649</c:v>
                      </c:pt>
                      <c:pt idx="2">
                        <c:v>0.55534074399980382</c:v>
                      </c:pt>
                      <c:pt idx="3">
                        <c:v>0.30992627520518795</c:v>
                      </c:pt>
                    </c:numCache>
                  </c:numRef>
                </c:val>
                <c:extLst>
                  <c:ext xmlns:c16="http://schemas.microsoft.com/office/drawing/2014/chart" uri="{C3380CC4-5D6E-409C-BE32-E72D297353CC}">
                    <c16:uniqueId val="{00000001-E2DE-4776-9BA0-1FE410AB961C}"/>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'Combined TN'!$B$3</c15:sqref>
                        </c15:formulaRef>
                      </c:ext>
                    </c:extLst>
                    <c:strCache>
                      <c:ptCount val="1"/>
                      <c:pt idx="0">
                        <c:v>Developed</c:v>
                      </c:pt>
                    </c:strCache>
                  </c:strRef>
                </c:tx>
                <c:spPr>
                  <a:solidFill>
                    <a:schemeClr val="accent2"/>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TN'!$I$3:$L$3</c15:sqref>
                        </c15:formulaRef>
                      </c:ext>
                    </c:extLst>
                    <c:numCache>
                      <c:formatCode>0%</c:formatCode>
                      <c:ptCount val="4"/>
                      <c:pt idx="0">
                        <c:v>1.5544998872802054</c:v>
                      </c:pt>
                      <c:pt idx="1">
                        <c:v>1.6734855656010628</c:v>
                      </c:pt>
                      <c:pt idx="2">
                        <c:v>1.8327942656602907</c:v>
                      </c:pt>
                      <c:pt idx="3">
                        <c:v>1.7832881905128513</c:v>
                      </c:pt>
                    </c:numCache>
                  </c:numRef>
                </c:val>
                <c:extLst xmlns:c15="http://schemas.microsoft.com/office/drawing/2012/chart">
                  <c:ext xmlns:c16="http://schemas.microsoft.com/office/drawing/2014/chart" uri="{C3380CC4-5D6E-409C-BE32-E72D297353CC}">
                    <c16:uniqueId val="{00000002-E2DE-4776-9BA0-1FE410AB961C}"/>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'Combined TN'!$B$4</c15:sqref>
                        </c15:formulaRef>
                      </c:ext>
                    </c:extLst>
                    <c:strCache>
                      <c:ptCount val="1"/>
                      <c:pt idx="0">
                        <c:v>Natural</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TN'!$I$4:$L$4</c15:sqref>
                        </c15:formulaRef>
                      </c:ext>
                    </c:extLst>
                    <c:numCache>
                      <c:formatCode>0%</c:formatCode>
                      <c:ptCount val="4"/>
                      <c:pt idx="0">
                        <c:v>0.90484539343391723</c:v>
                      </c:pt>
                      <c:pt idx="1">
                        <c:v>0.89770151864554759</c:v>
                      </c:pt>
                      <c:pt idx="2">
                        <c:v>0.87189657523838093</c:v>
                      </c:pt>
                      <c:pt idx="3">
                        <c:v>0.88770557516416904</c:v>
                      </c:pt>
                    </c:numCache>
                  </c:numRef>
                </c:val>
                <c:extLst xmlns:c15="http://schemas.microsoft.com/office/drawing/2012/chart">
                  <c:ext xmlns:c16="http://schemas.microsoft.com/office/drawing/2014/chart" uri="{C3380CC4-5D6E-409C-BE32-E72D297353CC}">
                    <c16:uniqueId val="{00000003-E2DE-4776-9BA0-1FE410AB961C}"/>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'Combined TN'!$B$5</c15:sqref>
                        </c15:formulaRef>
                      </c:ext>
                    </c:extLst>
                    <c:strCache>
                      <c:ptCount val="1"/>
                      <c:pt idx="0">
                        <c:v>Septic</c:v>
                      </c:pt>
                    </c:strCache>
                  </c:strRef>
                </c:tx>
                <c:spPr>
                  <a:solidFill>
                    <a:schemeClr val="accent4"/>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TN'!$I$5:$L$5</c15:sqref>
                        </c15:formulaRef>
                      </c:ext>
                    </c:extLst>
                    <c:numCache>
                      <c:formatCode>0%</c:formatCode>
                      <c:ptCount val="4"/>
                      <c:pt idx="0">
                        <c:v>1.5943224942099341</c:v>
                      </c:pt>
                      <c:pt idx="1">
                        <c:v>1.7126050114266844</c:v>
                      </c:pt>
                      <c:pt idx="2">
                        <c:v>2.2083622344288876</c:v>
                      </c:pt>
                      <c:pt idx="3">
                        <c:v>2.630728755300574</c:v>
                      </c:pt>
                    </c:numCache>
                  </c:numRef>
                </c:val>
                <c:extLst xmlns:c15="http://schemas.microsoft.com/office/drawing/2012/chart">
                  <c:ext xmlns:c16="http://schemas.microsoft.com/office/drawing/2014/chart" uri="{C3380CC4-5D6E-409C-BE32-E72D297353CC}">
                    <c16:uniqueId val="{00000004-E2DE-4776-9BA0-1FE410AB961C}"/>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'Combined TN'!$B$6</c15:sqref>
                        </c15:formulaRef>
                      </c:ext>
                    </c:extLst>
                    <c:strCache>
                      <c:ptCount val="1"/>
                      <c:pt idx="0">
                        <c:v>Wastewater</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TN'!$I$6:$L$6</c15:sqref>
                        </c15:formulaRef>
                      </c:ext>
                    </c:extLst>
                    <c:numCache>
                      <c:formatCode>0%</c:formatCode>
                      <c:ptCount val="4"/>
                      <c:pt idx="0">
                        <c:v>0.41812956258143263</c:v>
                      </c:pt>
                      <c:pt idx="1">
                        <c:v>0.36953025991250443</c:v>
                      </c:pt>
                      <c:pt idx="2">
                        <c:v>0.1921626221839467</c:v>
                      </c:pt>
                      <c:pt idx="3">
                        <c:v>0.37351091329446456</c:v>
                      </c:pt>
                    </c:numCache>
                  </c:numRef>
                </c:val>
                <c:extLst xmlns:c15="http://schemas.microsoft.com/office/drawing/2012/chart">
                  <c:ext xmlns:c16="http://schemas.microsoft.com/office/drawing/2014/chart" uri="{C3380CC4-5D6E-409C-BE32-E72D297353CC}">
                    <c16:uniqueId val="{00000005-E2DE-4776-9BA0-1FE410AB961C}"/>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MD COG </a:t>
            </a:r>
            <a:r>
              <a:rPr lang="en-US" sz="1400" b="0" i="0" u="none" strike="noStrike" baseline="0">
                <a:effectLst/>
              </a:rPr>
              <a:t>Wastewater </a:t>
            </a:r>
            <a:r>
              <a:rPr lang="en-US"/>
              <a:t>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5"/>
          <c:tx>
            <c:strRef>
              <c:f>'Combined TN'!$B$18</c:f>
              <c:strCache>
                <c:ptCount val="1"/>
                <c:pt idx="0">
                  <c:v>Wastewater</c:v>
                </c:pt>
              </c:strCache>
            </c:strRef>
          </c:tx>
          <c:spPr>
            <a:solidFill>
              <a:schemeClr val="accent6"/>
            </a:solidFill>
            <a:ln>
              <a:noFill/>
            </a:ln>
            <a:effectLst/>
          </c:spPr>
          <c:invertIfNegative val="0"/>
          <c:cat>
            <c:strRef>
              <c:f>'Combined TN'!$H$1:$L$1</c:f>
              <c:strCache>
                <c:ptCount val="5"/>
                <c:pt idx="0">
                  <c:v>1985</c:v>
                </c:pt>
                <c:pt idx="1">
                  <c:v>2005</c:v>
                </c:pt>
                <c:pt idx="2">
                  <c:v>2009</c:v>
                </c:pt>
                <c:pt idx="3">
                  <c:v>2017</c:v>
                </c:pt>
                <c:pt idx="4">
                  <c:v>2025</c:v>
                </c:pt>
              </c:strCache>
            </c:strRef>
          </c:cat>
          <c:val>
            <c:numRef>
              <c:f>'Combined TN'!$H$18:$L$18</c:f>
              <c:numCache>
                <c:formatCode>0%</c:formatCode>
                <c:ptCount val="5"/>
                <c:pt idx="0">
                  <c:v>1</c:v>
                </c:pt>
                <c:pt idx="1">
                  <c:v>0.44934897438945892</c:v>
                </c:pt>
                <c:pt idx="2">
                  <c:v>0.41326767435944367</c:v>
                </c:pt>
                <c:pt idx="3">
                  <c:v>0.2322852681699277</c:v>
                </c:pt>
                <c:pt idx="4">
                  <c:v>0.46153075367381508</c:v>
                </c:pt>
              </c:numCache>
            </c:numRef>
          </c:val>
          <c:extLst>
            <c:ext xmlns:c16="http://schemas.microsoft.com/office/drawing/2014/chart" uri="{C3380CC4-5D6E-409C-BE32-E72D297353CC}">
              <c16:uniqueId val="{00000000-7AEF-4DBB-AC4A-39F9D098FF8C}"/>
            </c:ext>
          </c:extLst>
        </c:ser>
        <c:dLbls>
          <c:showLegendKey val="0"/>
          <c:showVal val="0"/>
          <c:showCatName val="0"/>
          <c:showSerName val="0"/>
          <c:showPercent val="0"/>
          <c:showBubbleSize val="0"/>
        </c:dLbls>
        <c:gapWidth val="219"/>
        <c:overlap val="-27"/>
        <c:axId val="431160064"/>
        <c:axId val="576876832"/>
        <c:extLst>
          <c:ext xmlns:c15="http://schemas.microsoft.com/office/drawing/2012/chart" uri="{02D57815-91ED-43cb-92C2-25804820EDAC}">
            <c15:filteredBarSeries>
              <c15:ser>
                <c:idx val="0"/>
                <c:order val="0"/>
                <c:tx>
                  <c:strRef>
                    <c:extLst>
                      <c:ext uri="{02D57815-91ED-43cb-92C2-25804820EDAC}">
                        <c15:formulaRef>
                          <c15:sqref>'Combined TN'!$B$2</c15:sqref>
                        </c15:formulaRef>
                      </c:ext>
                    </c:extLst>
                    <c:strCache>
                      <c:ptCount val="1"/>
                      <c:pt idx="0">
                        <c:v>Agriculture</c:v>
                      </c:pt>
                    </c:strCache>
                  </c:strRef>
                </c:tx>
                <c:spPr>
                  <a:solidFill>
                    <a:schemeClr val="accent1"/>
                  </a:solidFill>
                  <a:ln>
                    <a:noFill/>
                  </a:ln>
                  <a:effectLst/>
                </c:spPr>
                <c:invertIfNegative val="0"/>
                <c:cat>
                  <c:strRef>
                    <c:extLst>
                      <c:ex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c:ext uri="{02D57815-91ED-43cb-92C2-25804820EDAC}">
                        <c15:formulaRef>
                          <c15:sqref>'Combined TN'!$I$2:$L$2</c15:sqref>
                        </c15:formulaRef>
                      </c:ext>
                    </c:extLst>
                    <c:numCache>
                      <c:formatCode>0%</c:formatCode>
                      <c:ptCount val="4"/>
                      <c:pt idx="0">
                        <c:v>0.71705142522611232</c:v>
                      </c:pt>
                      <c:pt idx="1">
                        <c:v>0.66056826256953649</c:v>
                      </c:pt>
                      <c:pt idx="2">
                        <c:v>0.55534074399980382</c:v>
                      </c:pt>
                      <c:pt idx="3">
                        <c:v>0.30992627520518795</c:v>
                      </c:pt>
                    </c:numCache>
                  </c:numRef>
                </c:val>
                <c:extLst>
                  <c:ext xmlns:c16="http://schemas.microsoft.com/office/drawing/2014/chart" uri="{C3380CC4-5D6E-409C-BE32-E72D297353CC}">
                    <c16:uniqueId val="{00000001-7AEF-4DBB-AC4A-39F9D098FF8C}"/>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'Combined TN'!$B$3</c15:sqref>
                        </c15:formulaRef>
                      </c:ext>
                    </c:extLst>
                    <c:strCache>
                      <c:ptCount val="1"/>
                      <c:pt idx="0">
                        <c:v>Developed</c:v>
                      </c:pt>
                    </c:strCache>
                  </c:strRef>
                </c:tx>
                <c:spPr>
                  <a:solidFill>
                    <a:schemeClr val="accent2"/>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TN'!$I$3:$L$3</c15:sqref>
                        </c15:formulaRef>
                      </c:ext>
                    </c:extLst>
                    <c:numCache>
                      <c:formatCode>0%</c:formatCode>
                      <c:ptCount val="4"/>
                      <c:pt idx="0">
                        <c:v>1.5544998872802054</c:v>
                      </c:pt>
                      <c:pt idx="1">
                        <c:v>1.6734855656010628</c:v>
                      </c:pt>
                      <c:pt idx="2">
                        <c:v>1.8327942656602907</c:v>
                      </c:pt>
                      <c:pt idx="3">
                        <c:v>1.7832881905128513</c:v>
                      </c:pt>
                    </c:numCache>
                  </c:numRef>
                </c:val>
                <c:extLst xmlns:c15="http://schemas.microsoft.com/office/drawing/2012/chart">
                  <c:ext xmlns:c16="http://schemas.microsoft.com/office/drawing/2014/chart" uri="{C3380CC4-5D6E-409C-BE32-E72D297353CC}">
                    <c16:uniqueId val="{00000002-7AEF-4DBB-AC4A-39F9D098FF8C}"/>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'Combined TN'!$B$4</c15:sqref>
                        </c15:formulaRef>
                      </c:ext>
                    </c:extLst>
                    <c:strCache>
                      <c:ptCount val="1"/>
                      <c:pt idx="0">
                        <c:v>Natural</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TN'!$I$4:$L$4</c15:sqref>
                        </c15:formulaRef>
                      </c:ext>
                    </c:extLst>
                    <c:numCache>
                      <c:formatCode>0%</c:formatCode>
                      <c:ptCount val="4"/>
                      <c:pt idx="0">
                        <c:v>0.90484539343391723</c:v>
                      </c:pt>
                      <c:pt idx="1">
                        <c:v>0.89770151864554759</c:v>
                      </c:pt>
                      <c:pt idx="2">
                        <c:v>0.87189657523838093</c:v>
                      </c:pt>
                      <c:pt idx="3">
                        <c:v>0.88770557516416904</c:v>
                      </c:pt>
                    </c:numCache>
                  </c:numRef>
                </c:val>
                <c:extLst xmlns:c15="http://schemas.microsoft.com/office/drawing/2012/chart">
                  <c:ext xmlns:c16="http://schemas.microsoft.com/office/drawing/2014/chart" uri="{C3380CC4-5D6E-409C-BE32-E72D297353CC}">
                    <c16:uniqueId val="{00000003-7AEF-4DBB-AC4A-39F9D098FF8C}"/>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'Combined TN'!$B$5</c15:sqref>
                        </c15:formulaRef>
                      </c:ext>
                    </c:extLst>
                    <c:strCache>
                      <c:ptCount val="1"/>
                      <c:pt idx="0">
                        <c:v>Septic</c:v>
                      </c:pt>
                    </c:strCache>
                  </c:strRef>
                </c:tx>
                <c:spPr>
                  <a:solidFill>
                    <a:schemeClr val="accent4"/>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TN'!$I$5:$L$5</c15:sqref>
                        </c15:formulaRef>
                      </c:ext>
                    </c:extLst>
                    <c:numCache>
                      <c:formatCode>0%</c:formatCode>
                      <c:ptCount val="4"/>
                      <c:pt idx="0">
                        <c:v>1.5943224942099341</c:v>
                      </c:pt>
                      <c:pt idx="1">
                        <c:v>1.7126050114266844</c:v>
                      </c:pt>
                      <c:pt idx="2">
                        <c:v>2.2083622344288876</c:v>
                      </c:pt>
                      <c:pt idx="3">
                        <c:v>2.630728755300574</c:v>
                      </c:pt>
                    </c:numCache>
                  </c:numRef>
                </c:val>
                <c:extLst xmlns:c15="http://schemas.microsoft.com/office/drawing/2012/chart">
                  <c:ext xmlns:c16="http://schemas.microsoft.com/office/drawing/2014/chart" uri="{C3380CC4-5D6E-409C-BE32-E72D297353CC}">
                    <c16:uniqueId val="{00000004-7AEF-4DBB-AC4A-39F9D098FF8C}"/>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'Combined TN'!$B$6</c15:sqref>
                        </c15:formulaRef>
                      </c:ext>
                    </c:extLst>
                    <c:strCache>
                      <c:ptCount val="1"/>
                      <c:pt idx="0">
                        <c:v>Wastewater</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TN'!$I$6:$L$6</c15:sqref>
                        </c15:formulaRef>
                      </c:ext>
                    </c:extLst>
                    <c:numCache>
                      <c:formatCode>0%</c:formatCode>
                      <c:ptCount val="4"/>
                      <c:pt idx="0">
                        <c:v>0.41812956258143263</c:v>
                      </c:pt>
                      <c:pt idx="1">
                        <c:v>0.36953025991250443</c:v>
                      </c:pt>
                      <c:pt idx="2">
                        <c:v>0.1921626221839467</c:v>
                      </c:pt>
                      <c:pt idx="3">
                        <c:v>0.37351091329446456</c:v>
                      </c:pt>
                    </c:numCache>
                  </c:numRef>
                </c:val>
                <c:extLst xmlns:c15="http://schemas.microsoft.com/office/drawing/2012/chart">
                  <c:ext xmlns:c16="http://schemas.microsoft.com/office/drawing/2014/chart" uri="{C3380CC4-5D6E-409C-BE32-E72D297353CC}">
                    <c16:uniqueId val="{00000005-7AEF-4DBB-AC4A-39F9D098FF8C}"/>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Bay Watershed </a:t>
            </a:r>
            <a:r>
              <a:rPr lang="en-US" sz="1400" b="0" i="0" u="none" strike="noStrike" baseline="0">
                <a:effectLst/>
              </a:rPr>
              <a:t>Wastewater </a:t>
            </a:r>
            <a:r>
              <a:rPr lang="en-US"/>
              <a:t>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5"/>
          <c:tx>
            <c:strRef>
              <c:f>'Combined TN'!$B$24</c:f>
              <c:strCache>
                <c:ptCount val="1"/>
                <c:pt idx="0">
                  <c:v>Wastewater</c:v>
                </c:pt>
              </c:strCache>
            </c:strRef>
          </c:tx>
          <c:spPr>
            <a:solidFill>
              <a:schemeClr val="accent6"/>
            </a:solidFill>
            <a:ln>
              <a:noFill/>
            </a:ln>
            <a:effectLst/>
          </c:spPr>
          <c:invertIfNegative val="0"/>
          <c:cat>
            <c:strRef>
              <c:f>'Combined TN'!$H$1:$L$1</c:f>
              <c:strCache>
                <c:ptCount val="5"/>
                <c:pt idx="0">
                  <c:v>1985</c:v>
                </c:pt>
                <c:pt idx="1">
                  <c:v>2005</c:v>
                </c:pt>
                <c:pt idx="2">
                  <c:v>2009</c:v>
                </c:pt>
                <c:pt idx="3">
                  <c:v>2017</c:v>
                </c:pt>
                <c:pt idx="4">
                  <c:v>2025</c:v>
                </c:pt>
              </c:strCache>
            </c:strRef>
          </c:cat>
          <c:val>
            <c:numRef>
              <c:f>'Combined TN'!$H$24:$L$24</c:f>
              <c:numCache>
                <c:formatCode>0%</c:formatCode>
                <c:ptCount val="5"/>
                <c:pt idx="0">
                  <c:v>1</c:v>
                </c:pt>
                <c:pt idx="1">
                  <c:v>0.64049203650396214</c:v>
                </c:pt>
                <c:pt idx="2">
                  <c:v>0.60457133503616955</c:v>
                </c:pt>
                <c:pt idx="3">
                  <c:v>0.39076844744196965</c:v>
                </c:pt>
                <c:pt idx="4">
                  <c:v>0.45721178464856549</c:v>
                </c:pt>
              </c:numCache>
            </c:numRef>
          </c:val>
          <c:extLst>
            <c:ext xmlns:c16="http://schemas.microsoft.com/office/drawing/2014/chart" uri="{C3380CC4-5D6E-409C-BE32-E72D297353CC}">
              <c16:uniqueId val="{00000000-5EF8-40A7-B647-9F9A16AFB976}"/>
            </c:ext>
          </c:extLst>
        </c:ser>
        <c:dLbls>
          <c:showLegendKey val="0"/>
          <c:showVal val="0"/>
          <c:showCatName val="0"/>
          <c:showSerName val="0"/>
          <c:showPercent val="0"/>
          <c:showBubbleSize val="0"/>
        </c:dLbls>
        <c:gapWidth val="219"/>
        <c:overlap val="-27"/>
        <c:axId val="431160064"/>
        <c:axId val="576876832"/>
        <c:extLst>
          <c:ext xmlns:c15="http://schemas.microsoft.com/office/drawing/2012/chart" uri="{02D57815-91ED-43cb-92C2-25804820EDAC}">
            <c15:filteredBarSeries>
              <c15:ser>
                <c:idx val="0"/>
                <c:order val="0"/>
                <c:tx>
                  <c:strRef>
                    <c:extLst>
                      <c:ext uri="{02D57815-91ED-43cb-92C2-25804820EDAC}">
                        <c15:formulaRef>
                          <c15:sqref>'Combined TN'!$B$2</c15:sqref>
                        </c15:formulaRef>
                      </c:ext>
                    </c:extLst>
                    <c:strCache>
                      <c:ptCount val="1"/>
                      <c:pt idx="0">
                        <c:v>Agriculture</c:v>
                      </c:pt>
                    </c:strCache>
                  </c:strRef>
                </c:tx>
                <c:spPr>
                  <a:solidFill>
                    <a:schemeClr val="accent1"/>
                  </a:solidFill>
                  <a:ln>
                    <a:noFill/>
                  </a:ln>
                  <a:effectLst/>
                </c:spPr>
                <c:invertIfNegative val="0"/>
                <c:cat>
                  <c:strRef>
                    <c:extLst>
                      <c:ex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c:ext uri="{02D57815-91ED-43cb-92C2-25804820EDAC}">
                        <c15:formulaRef>
                          <c15:sqref>'Combined TN'!$I$2:$L$2</c15:sqref>
                        </c15:formulaRef>
                      </c:ext>
                    </c:extLst>
                    <c:numCache>
                      <c:formatCode>0%</c:formatCode>
                      <c:ptCount val="4"/>
                      <c:pt idx="0">
                        <c:v>0.71705142522611232</c:v>
                      </c:pt>
                      <c:pt idx="1">
                        <c:v>0.66056826256953649</c:v>
                      </c:pt>
                      <c:pt idx="2">
                        <c:v>0.55534074399980382</c:v>
                      </c:pt>
                      <c:pt idx="3">
                        <c:v>0.30992627520518795</c:v>
                      </c:pt>
                    </c:numCache>
                  </c:numRef>
                </c:val>
                <c:extLst>
                  <c:ext xmlns:c16="http://schemas.microsoft.com/office/drawing/2014/chart" uri="{C3380CC4-5D6E-409C-BE32-E72D297353CC}">
                    <c16:uniqueId val="{00000001-5EF8-40A7-B647-9F9A16AFB976}"/>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'Combined TN'!$B$3</c15:sqref>
                        </c15:formulaRef>
                      </c:ext>
                    </c:extLst>
                    <c:strCache>
                      <c:ptCount val="1"/>
                      <c:pt idx="0">
                        <c:v>Developed</c:v>
                      </c:pt>
                    </c:strCache>
                  </c:strRef>
                </c:tx>
                <c:spPr>
                  <a:solidFill>
                    <a:schemeClr val="accent2"/>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TN'!$I$3:$L$3</c15:sqref>
                        </c15:formulaRef>
                      </c:ext>
                    </c:extLst>
                    <c:numCache>
                      <c:formatCode>0%</c:formatCode>
                      <c:ptCount val="4"/>
                      <c:pt idx="0">
                        <c:v>1.5544998872802054</c:v>
                      </c:pt>
                      <c:pt idx="1">
                        <c:v>1.6734855656010628</c:v>
                      </c:pt>
                      <c:pt idx="2">
                        <c:v>1.8327942656602907</c:v>
                      </c:pt>
                      <c:pt idx="3">
                        <c:v>1.7832881905128513</c:v>
                      </c:pt>
                    </c:numCache>
                  </c:numRef>
                </c:val>
                <c:extLst xmlns:c15="http://schemas.microsoft.com/office/drawing/2012/chart">
                  <c:ext xmlns:c16="http://schemas.microsoft.com/office/drawing/2014/chart" uri="{C3380CC4-5D6E-409C-BE32-E72D297353CC}">
                    <c16:uniqueId val="{00000002-5EF8-40A7-B647-9F9A16AFB976}"/>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'Combined TN'!$B$4</c15:sqref>
                        </c15:formulaRef>
                      </c:ext>
                    </c:extLst>
                    <c:strCache>
                      <c:ptCount val="1"/>
                      <c:pt idx="0">
                        <c:v>Natural</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TN'!$I$4:$L$4</c15:sqref>
                        </c15:formulaRef>
                      </c:ext>
                    </c:extLst>
                    <c:numCache>
                      <c:formatCode>0%</c:formatCode>
                      <c:ptCount val="4"/>
                      <c:pt idx="0">
                        <c:v>0.90484539343391723</c:v>
                      </c:pt>
                      <c:pt idx="1">
                        <c:v>0.89770151864554759</c:v>
                      </c:pt>
                      <c:pt idx="2">
                        <c:v>0.87189657523838093</c:v>
                      </c:pt>
                      <c:pt idx="3">
                        <c:v>0.88770557516416904</c:v>
                      </c:pt>
                    </c:numCache>
                  </c:numRef>
                </c:val>
                <c:extLst xmlns:c15="http://schemas.microsoft.com/office/drawing/2012/chart">
                  <c:ext xmlns:c16="http://schemas.microsoft.com/office/drawing/2014/chart" uri="{C3380CC4-5D6E-409C-BE32-E72D297353CC}">
                    <c16:uniqueId val="{00000003-5EF8-40A7-B647-9F9A16AFB976}"/>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'Combined TN'!$B$5</c15:sqref>
                        </c15:formulaRef>
                      </c:ext>
                    </c:extLst>
                    <c:strCache>
                      <c:ptCount val="1"/>
                      <c:pt idx="0">
                        <c:v>Septic</c:v>
                      </c:pt>
                    </c:strCache>
                  </c:strRef>
                </c:tx>
                <c:spPr>
                  <a:solidFill>
                    <a:schemeClr val="accent4"/>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TN'!$I$5:$L$5</c15:sqref>
                        </c15:formulaRef>
                      </c:ext>
                    </c:extLst>
                    <c:numCache>
                      <c:formatCode>0%</c:formatCode>
                      <c:ptCount val="4"/>
                      <c:pt idx="0">
                        <c:v>1.5943224942099341</c:v>
                      </c:pt>
                      <c:pt idx="1">
                        <c:v>1.7126050114266844</c:v>
                      </c:pt>
                      <c:pt idx="2">
                        <c:v>2.2083622344288876</c:v>
                      </c:pt>
                      <c:pt idx="3">
                        <c:v>2.630728755300574</c:v>
                      </c:pt>
                    </c:numCache>
                  </c:numRef>
                </c:val>
                <c:extLst xmlns:c15="http://schemas.microsoft.com/office/drawing/2012/chart">
                  <c:ext xmlns:c16="http://schemas.microsoft.com/office/drawing/2014/chart" uri="{C3380CC4-5D6E-409C-BE32-E72D297353CC}">
                    <c16:uniqueId val="{00000004-5EF8-40A7-B647-9F9A16AFB976}"/>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'Combined TN'!$B$6</c15:sqref>
                        </c15:formulaRef>
                      </c:ext>
                    </c:extLst>
                    <c:strCache>
                      <c:ptCount val="1"/>
                      <c:pt idx="0">
                        <c:v>Wastewater</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TN'!$I$6:$L$6</c15:sqref>
                        </c15:formulaRef>
                      </c:ext>
                    </c:extLst>
                    <c:numCache>
                      <c:formatCode>0%</c:formatCode>
                      <c:ptCount val="4"/>
                      <c:pt idx="0">
                        <c:v>0.41812956258143263</c:v>
                      </c:pt>
                      <c:pt idx="1">
                        <c:v>0.36953025991250443</c:v>
                      </c:pt>
                      <c:pt idx="2">
                        <c:v>0.1921626221839467</c:v>
                      </c:pt>
                      <c:pt idx="3">
                        <c:v>0.37351091329446456</c:v>
                      </c:pt>
                    </c:numCache>
                  </c:numRef>
                </c:val>
                <c:extLst xmlns:c15="http://schemas.microsoft.com/office/drawing/2012/chart">
                  <c:ext xmlns:c16="http://schemas.microsoft.com/office/drawing/2014/chart" uri="{C3380CC4-5D6E-409C-BE32-E72D297353CC}">
                    <c16:uniqueId val="{00000005-5EF8-40A7-B647-9F9A16AFB976}"/>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MD </a:t>
            </a:r>
            <a:r>
              <a:rPr lang="en-US" sz="1400" b="0" i="0" u="none" strike="noStrike" baseline="0">
                <a:effectLst/>
              </a:rPr>
              <a:t>Wastewater</a:t>
            </a:r>
            <a:r>
              <a:rPr lang="en-US"/>
              <a:t> 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5"/>
          <c:tx>
            <c:strRef>
              <c:f>'Combined TN'!$B$30</c:f>
              <c:strCache>
                <c:ptCount val="1"/>
                <c:pt idx="0">
                  <c:v>Wastewater</c:v>
                </c:pt>
              </c:strCache>
            </c:strRef>
          </c:tx>
          <c:spPr>
            <a:solidFill>
              <a:schemeClr val="accent6"/>
            </a:solidFill>
            <a:ln>
              <a:noFill/>
            </a:ln>
            <a:effectLst/>
          </c:spPr>
          <c:invertIfNegative val="0"/>
          <c:cat>
            <c:strRef>
              <c:f>'Combined TN'!$H$1:$L$1</c:f>
              <c:strCache>
                <c:ptCount val="5"/>
                <c:pt idx="0">
                  <c:v>1985</c:v>
                </c:pt>
                <c:pt idx="1">
                  <c:v>2005</c:v>
                </c:pt>
                <c:pt idx="2">
                  <c:v>2009</c:v>
                </c:pt>
                <c:pt idx="3">
                  <c:v>2017</c:v>
                </c:pt>
                <c:pt idx="4">
                  <c:v>2025</c:v>
                </c:pt>
              </c:strCache>
            </c:strRef>
          </c:cat>
          <c:val>
            <c:numRef>
              <c:f>'Combined TN'!$H$30:$L$30</c:f>
              <c:numCache>
                <c:formatCode>0%</c:formatCode>
                <c:ptCount val="5"/>
                <c:pt idx="0">
                  <c:v>1</c:v>
                </c:pt>
                <c:pt idx="1">
                  <c:v>0.51520768474637946</c:v>
                </c:pt>
                <c:pt idx="2">
                  <c:v>0.44685121067736427</c:v>
                </c:pt>
                <c:pt idx="3">
                  <c:v>0.35093717082955778</c:v>
                </c:pt>
                <c:pt idx="4">
                  <c:v>0.34918273502042313</c:v>
                </c:pt>
              </c:numCache>
            </c:numRef>
          </c:val>
          <c:extLst>
            <c:ext xmlns:c16="http://schemas.microsoft.com/office/drawing/2014/chart" uri="{C3380CC4-5D6E-409C-BE32-E72D297353CC}">
              <c16:uniqueId val="{00000000-A823-44E8-BC9E-EB822E753174}"/>
            </c:ext>
          </c:extLst>
        </c:ser>
        <c:dLbls>
          <c:showLegendKey val="0"/>
          <c:showVal val="0"/>
          <c:showCatName val="0"/>
          <c:showSerName val="0"/>
          <c:showPercent val="0"/>
          <c:showBubbleSize val="0"/>
        </c:dLbls>
        <c:gapWidth val="219"/>
        <c:overlap val="-27"/>
        <c:axId val="431160064"/>
        <c:axId val="576876832"/>
        <c:extLst>
          <c:ext xmlns:c15="http://schemas.microsoft.com/office/drawing/2012/chart" uri="{02D57815-91ED-43cb-92C2-25804820EDAC}">
            <c15:filteredBarSeries>
              <c15:ser>
                <c:idx val="0"/>
                <c:order val="0"/>
                <c:tx>
                  <c:strRef>
                    <c:extLst>
                      <c:ext uri="{02D57815-91ED-43cb-92C2-25804820EDAC}">
                        <c15:formulaRef>
                          <c15:sqref>'Combined TN'!$B$2</c15:sqref>
                        </c15:formulaRef>
                      </c:ext>
                    </c:extLst>
                    <c:strCache>
                      <c:ptCount val="1"/>
                      <c:pt idx="0">
                        <c:v>Agriculture</c:v>
                      </c:pt>
                    </c:strCache>
                  </c:strRef>
                </c:tx>
                <c:spPr>
                  <a:solidFill>
                    <a:schemeClr val="accent1"/>
                  </a:solidFill>
                  <a:ln>
                    <a:noFill/>
                  </a:ln>
                  <a:effectLst/>
                </c:spPr>
                <c:invertIfNegative val="0"/>
                <c:cat>
                  <c:strRef>
                    <c:extLst>
                      <c:ex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c:ext uri="{02D57815-91ED-43cb-92C2-25804820EDAC}">
                        <c15:formulaRef>
                          <c15:sqref>'Combined TN'!$I$2:$L$2</c15:sqref>
                        </c15:formulaRef>
                      </c:ext>
                    </c:extLst>
                    <c:numCache>
                      <c:formatCode>0%</c:formatCode>
                      <c:ptCount val="4"/>
                      <c:pt idx="0">
                        <c:v>0.71705142522611232</c:v>
                      </c:pt>
                      <c:pt idx="1">
                        <c:v>0.66056826256953649</c:v>
                      </c:pt>
                      <c:pt idx="2">
                        <c:v>0.55534074399980382</c:v>
                      </c:pt>
                      <c:pt idx="3">
                        <c:v>0.30992627520518795</c:v>
                      </c:pt>
                    </c:numCache>
                  </c:numRef>
                </c:val>
                <c:extLst>
                  <c:ext xmlns:c16="http://schemas.microsoft.com/office/drawing/2014/chart" uri="{C3380CC4-5D6E-409C-BE32-E72D297353CC}">
                    <c16:uniqueId val="{00000001-A823-44E8-BC9E-EB822E753174}"/>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'Combined TN'!$B$3</c15:sqref>
                        </c15:formulaRef>
                      </c:ext>
                    </c:extLst>
                    <c:strCache>
                      <c:ptCount val="1"/>
                      <c:pt idx="0">
                        <c:v>Developed</c:v>
                      </c:pt>
                    </c:strCache>
                  </c:strRef>
                </c:tx>
                <c:spPr>
                  <a:solidFill>
                    <a:schemeClr val="accent2"/>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TN'!$I$3:$L$3</c15:sqref>
                        </c15:formulaRef>
                      </c:ext>
                    </c:extLst>
                    <c:numCache>
                      <c:formatCode>0%</c:formatCode>
                      <c:ptCount val="4"/>
                      <c:pt idx="0">
                        <c:v>1.5544998872802054</c:v>
                      </c:pt>
                      <c:pt idx="1">
                        <c:v>1.6734855656010628</c:v>
                      </c:pt>
                      <c:pt idx="2">
                        <c:v>1.8327942656602907</c:v>
                      </c:pt>
                      <c:pt idx="3">
                        <c:v>1.7832881905128513</c:v>
                      </c:pt>
                    </c:numCache>
                  </c:numRef>
                </c:val>
                <c:extLst xmlns:c15="http://schemas.microsoft.com/office/drawing/2012/chart">
                  <c:ext xmlns:c16="http://schemas.microsoft.com/office/drawing/2014/chart" uri="{C3380CC4-5D6E-409C-BE32-E72D297353CC}">
                    <c16:uniqueId val="{00000002-A823-44E8-BC9E-EB822E753174}"/>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'Combined TN'!$B$4</c15:sqref>
                        </c15:formulaRef>
                      </c:ext>
                    </c:extLst>
                    <c:strCache>
                      <c:ptCount val="1"/>
                      <c:pt idx="0">
                        <c:v>Natural</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TN'!$I$4:$L$4</c15:sqref>
                        </c15:formulaRef>
                      </c:ext>
                    </c:extLst>
                    <c:numCache>
                      <c:formatCode>0%</c:formatCode>
                      <c:ptCount val="4"/>
                      <c:pt idx="0">
                        <c:v>0.90484539343391723</c:v>
                      </c:pt>
                      <c:pt idx="1">
                        <c:v>0.89770151864554759</c:v>
                      </c:pt>
                      <c:pt idx="2">
                        <c:v>0.87189657523838093</c:v>
                      </c:pt>
                      <c:pt idx="3">
                        <c:v>0.88770557516416904</c:v>
                      </c:pt>
                    </c:numCache>
                  </c:numRef>
                </c:val>
                <c:extLst xmlns:c15="http://schemas.microsoft.com/office/drawing/2012/chart">
                  <c:ext xmlns:c16="http://schemas.microsoft.com/office/drawing/2014/chart" uri="{C3380CC4-5D6E-409C-BE32-E72D297353CC}">
                    <c16:uniqueId val="{00000003-A823-44E8-BC9E-EB822E753174}"/>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'Combined TN'!$B$5</c15:sqref>
                        </c15:formulaRef>
                      </c:ext>
                    </c:extLst>
                    <c:strCache>
                      <c:ptCount val="1"/>
                      <c:pt idx="0">
                        <c:v>Septic</c:v>
                      </c:pt>
                    </c:strCache>
                  </c:strRef>
                </c:tx>
                <c:spPr>
                  <a:solidFill>
                    <a:schemeClr val="accent4"/>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TN'!$I$5:$L$5</c15:sqref>
                        </c15:formulaRef>
                      </c:ext>
                    </c:extLst>
                    <c:numCache>
                      <c:formatCode>0%</c:formatCode>
                      <c:ptCount val="4"/>
                      <c:pt idx="0">
                        <c:v>1.5943224942099341</c:v>
                      </c:pt>
                      <c:pt idx="1">
                        <c:v>1.7126050114266844</c:v>
                      </c:pt>
                      <c:pt idx="2">
                        <c:v>2.2083622344288876</c:v>
                      </c:pt>
                      <c:pt idx="3">
                        <c:v>2.630728755300574</c:v>
                      </c:pt>
                    </c:numCache>
                  </c:numRef>
                </c:val>
                <c:extLst xmlns:c15="http://schemas.microsoft.com/office/drawing/2012/chart">
                  <c:ext xmlns:c16="http://schemas.microsoft.com/office/drawing/2014/chart" uri="{C3380CC4-5D6E-409C-BE32-E72D297353CC}">
                    <c16:uniqueId val="{00000004-A823-44E8-BC9E-EB822E753174}"/>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'Combined TN'!$B$6</c15:sqref>
                        </c15:formulaRef>
                      </c:ext>
                    </c:extLst>
                    <c:strCache>
                      <c:ptCount val="1"/>
                      <c:pt idx="0">
                        <c:v>Wastewater</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TN'!$I$6:$L$6</c15:sqref>
                        </c15:formulaRef>
                      </c:ext>
                    </c:extLst>
                    <c:numCache>
                      <c:formatCode>0%</c:formatCode>
                      <c:ptCount val="4"/>
                      <c:pt idx="0">
                        <c:v>0.41812956258143263</c:v>
                      </c:pt>
                      <c:pt idx="1">
                        <c:v>0.36953025991250443</c:v>
                      </c:pt>
                      <c:pt idx="2">
                        <c:v>0.1921626221839467</c:v>
                      </c:pt>
                      <c:pt idx="3">
                        <c:v>0.37351091329446456</c:v>
                      </c:pt>
                    </c:numCache>
                  </c:numRef>
                </c:val>
                <c:extLst xmlns:c15="http://schemas.microsoft.com/office/drawing/2012/chart">
                  <c:ext xmlns:c16="http://schemas.microsoft.com/office/drawing/2014/chart" uri="{C3380CC4-5D6E-409C-BE32-E72D297353CC}">
                    <c16:uniqueId val="{00000005-A823-44E8-BC9E-EB822E753174}"/>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VA </a:t>
            </a:r>
            <a:r>
              <a:rPr lang="en-US" sz="1400" b="0" i="0" u="none" strike="noStrike" baseline="0">
                <a:effectLst/>
              </a:rPr>
              <a:t>Wastewater</a:t>
            </a:r>
            <a:r>
              <a:rPr lang="en-US"/>
              <a:t> 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5"/>
          <c:tx>
            <c:strRef>
              <c:f>'Combined TN'!$B$36</c:f>
              <c:strCache>
                <c:ptCount val="1"/>
                <c:pt idx="0">
                  <c:v>Wastewater</c:v>
                </c:pt>
              </c:strCache>
            </c:strRef>
          </c:tx>
          <c:spPr>
            <a:solidFill>
              <a:schemeClr val="accent6"/>
            </a:solidFill>
            <a:ln>
              <a:noFill/>
            </a:ln>
            <a:effectLst/>
          </c:spPr>
          <c:invertIfNegative val="0"/>
          <c:cat>
            <c:strRef>
              <c:f>'Combined TN'!$H$1:$L$1</c:f>
              <c:strCache>
                <c:ptCount val="5"/>
                <c:pt idx="0">
                  <c:v>1985</c:v>
                </c:pt>
                <c:pt idx="1">
                  <c:v>2005</c:v>
                </c:pt>
                <c:pt idx="2">
                  <c:v>2009</c:v>
                </c:pt>
                <c:pt idx="3">
                  <c:v>2017</c:v>
                </c:pt>
                <c:pt idx="4">
                  <c:v>2025</c:v>
                </c:pt>
              </c:strCache>
            </c:strRef>
          </c:cat>
          <c:val>
            <c:numRef>
              <c:f>'Combined TN'!$H$36:$L$36</c:f>
              <c:numCache>
                <c:formatCode>0%</c:formatCode>
                <c:ptCount val="5"/>
                <c:pt idx="0">
                  <c:v>1</c:v>
                </c:pt>
                <c:pt idx="1">
                  <c:v>0.64712021433343347</c:v>
                </c:pt>
                <c:pt idx="2">
                  <c:v>0.61176084371640593</c:v>
                </c:pt>
                <c:pt idx="3">
                  <c:v>0.34595191750504389</c:v>
                </c:pt>
                <c:pt idx="4">
                  <c:v>0.42270383076458362</c:v>
                </c:pt>
              </c:numCache>
            </c:numRef>
          </c:val>
          <c:extLst>
            <c:ext xmlns:c16="http://schemas.microsoft.com/office/drawing/2014/chart" uri="{C3380CC4-5D6E-409C-BE32-E72D297353CC}">
              <c16:uniqueId val="{00000000-01C0-401D-BEA3-131770510907}"/>
            </c:ext>
          </c:extLst>
        </c:ser>
        <c:dLbls>
          <c:showLegendKey val="0"/>
          <c:showVal val="0"/>
          <c:showCatName val="0"/>
          <c:showSerName val="0"/>
          <c:showPercent val="0"/>
          <c:showBubbleSize val="0"/>
        </c:dLbls>
        <c:gapWidth val="219"/>
        <c:overlap val="-27"/>
        <c:axId val="431160064"/>
        <c:axId val="576876832"/>
        <c:extLst>
          <c:ext xmlns:c15="http://schemas.microsoft.com/office/drawing/2012/chart" uri="{02D57815-91ED-43cb-92C2-25804820EDAC}">
            <c15:filteredBarSeries>
              <c15:ser>
                <c:idx val="0"/>
                <c:order val="0"/>
                <c:tx>
                  <c:strRef>
                    <c:extLst>
                      <c:ext uri="{02D57815-91ED-43cb-92C2-25804820EDAC}">
                        <c15:formulaRef>
                          <c15:sqref>'Combined TN'!$B$2</c15:sqref>
                        </c15:formulaRef>
                      </c:ext>
                    </c:extLst>
                    <c:strCache>
                      <c:ptCount val="1"/>
                      <c:pt idx="0">
                        <c:v>Agriculture</c:v>
                      </c:pt>
                    </c:strCache>
                  </c:strRef>
                </c:tx>
                <c:spPr>
                  <a:solidFill>
                    <a:schemeClr val="accent1"/>
                  </a:solidFill>
                  <a:ln>
                    <a:noFill/>
                  </a:ln>
                  <a:effectLst/>
                </c:spPr>
                <c:invertIfNegative val="0"/>
                <c:cat>
                  <c:strRef>
                    <c:extLst>
                      <c:ex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c:ext uri="{02D57815-91ED-43cb-92C2-25804820EDAC}">
                        <c15:formulaRef>
                          <c15:sqref>'Combined TN'!$I$2:$L$2</c15:sqref>
                        </c15:formulaRef>
                      </c:ext>
                    </c:extLst>
                    <c:numCache>
                      <c:formatCode>0%</c:formatCode>
                      <c:ptCount val="4"/>
                      <c:pt idx="0">
                        <c:v>0.71705142522611232</c:v>
                      </c:pt>
                      <c:pt idx="1">
                        <c:v>0.66056826256953649</c:v>
                      </c:pt>
                      <c:pt idx="2">
                        <c:v>0.55534074399980382</c:v>
                      </c:pt>
                      <c:pt idx="3">
                        <c:v>0.30992627520518795</c:v>
                      </c:pt>
                    </c:numCache>
                  </c:numRef>
                </c:val>
                <c:extLst>
                  <c:ext xmlns:c16="http://schemas.microsoft.com/office/drawing/2014/chart" uri="{C3380CC4-5D6E-409C-BE32-E72D297353CC}">
                    <c16:uniqueId val="{00000001-01C0-401D-BEA3-131770510907}"/>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'Combined TN'!$B$3</c15:sqref>
                        </c15:formulaRef>
                      </c:ext>
                    </c:extLst>
                    <c:strCache>
                      <c:ptCount val="1"/>
                      <c:pt idx="0">
                        <c:v>Developed</c:v>
                      </c:pt>
                    </c:strCache>
                  </c:strRef>
                </c:tx>
                <c:spPr>
                  <a:solidFill>
                    <a:schemeClr val="accent2"/>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TN'!$I$3:$L$3</c15:sqref>
                        </c15:formulaRef>
                      </c:ext>
                    </c:extLst>
                    <c:numCache>
                      <c:formatCode>0%</c:formatCode>
                      <c:ptCount val="4"/>
                      <c:pt idx="0">
                        <c:v>1.5544998872802054</c:v>
                      </c:pt>
                      <c:pt idx="1">
                        <c:v>1.6734855656010628</c:v>
                      </c:pt>
                      <c:pt idx="2">
                        <c:v>1.8327942656602907</c:v>
                      </c:pt>
                      <c:pt idx="3">
                        <c:v>1.7832881905128513</c:v>
                      </c:pt>
                    </c:numCache>
                  </c:numRef>
                </c:val>
                <c:extLst xmlns:c15="http://schemas.microsoft.com/office/drawing/2012/chart">
                  <c:ext xmlns:c16="http://schemas.microsoft.com/office/drawing/2014/chart" uri="{C3380CC4-5D6E-409C-BE32-E72D297353CC}">
                    <c16:uniqueId val="{00000002-01C0-401D-BEA3-131770510907}"/>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'Combined TN'!$B$4</c15:sqref>
                        </c15:formulaRef>
                      </c:ext>
                    </c:extLst>
                    <c:strCache>
                      <c:ptCount val="1"/>
                      <c:pt idx="0">
                        <c:v>Natural</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TN'!$I$4:$L$4</c15:sqref>
                        </c15:formulaRef>
                      </c:ext>
                    </c:extLst>
                    <c:numCache>
                      <c:formatCode>0%</c:formatCode>
                      <c:ptCount val="4"/>
                      <c:pt idx="0">
                        <c:v>0.90484539343391723</c:v>
                      </c:pt>
                      <c:pt idx="1">
                        <c:v>0.89770151864554759</c:v>
                      </c:pt>
                      <c:pt idx="2">
                        <c:v>0.87189657523838093</c:v>
                      </c:pt>
                      <c:pt idx="3">
                        <c:v>0.88770557516416904</c:v>
                      </c:pt>
                    </c:numCache>
                  </c:numRef>
                </c:val>
                <c:extLst xmlns:c15="http://schemas.microsoft.com/office/drawing/2012/chart">
                  <c:ext xmlns:c16="http://schemas.microsoft.com/office/drawing/2014/chart" uri="{C3380CC4-5D6E-409C-BE32-E72D297353CC}">
                    <c16:uniqueId val="{00000003-01C0-401D-BEA3-131770510907}"/>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'Combined TN'!$B$5</c15:sqref>
                        </c15:formulaRef>
                      </c:ext>
                    </c:extLst>
                    <c:strCache>
                      <c:ptCount val="1"/>
                      <c:pt idx="0">
                        <c:v>Septic</c:v>
                      </c:pt>
                    </c:strCache>
                  </c:strRef>
                </c:tx>
                <c:spPr>
                  <a:solidFill>
                    <a:schemeClr val="accent4"/>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TN'!$I$5:$L$5</c15:sqref>
                        </c15:formulaRef>
                      </c:ext>
                    </c:extLst>
                    <c:numCache>
                      <c:formatCode>0%</c:formatCode>
                      <c:ptCount val="4"/>
                      <c:pt idx="0">
                        <c:v>1.5943224942099341</c:v>
                      </c:pt>
                      <c:pt idx="1">
                        <c:v>1.7126050114266844</c:v>
                      </c:pt>
                      <c:pt idx="2">
                        <c:v>2.2083622344288876</c:v>
                      </c:pt>
                      <c:pt idx="3">
                        <c:v>2.630728755300574</c:v>
                      </c:pt>
                    </c:numCache>
                  </c:numRef>
                </c:val>
                <c:extLst xmlns:c15="http://schemas.microsoft.com/office/drawing/2012/chart">
                  <c:ext xmlns:c16="http://schemas.microsoft.com/office/drawing/2014/chart" uri="{C3380CC4-5D6E-409C-BE32-E72D297353CC}">
                    <c16:uniqueId val="{00000004-01C0-401D-BEA3-131770510907}"/>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'Combined TN'!$B$6</c15:sqref>
                        </c15:formulaRef>
                      </c:ext>
                    </c:extLst>
                    <c:strCache>
                      <c:ptCount val="1"/>
                      <c:pt idx="0">
                        <c:v>Wastewater</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TN'!$I$6:$L$6</c15:sqref>
                        </c15:formulaRef>
                      </c:ext>
                    </c:extLst>
                    <c:numCache>
                      <c:formatCode>0%</c:formatCode>
                      <c:ptCount val="4"/>
                      <c:pt idx="0">
                        <c:v>0.41812956258143263</c:v>
                      </c:pt>
                      <c:pt idx="1">
                        <c:v>0.36953025991250443</c:v>
                      </c:pt>
                      <c:pt idx="2">
                        <c:v>0.1921626221839467</c:v>
                      </c:pt>
                      <c:pt idx="3">
                        <c:v>0.37351091329446456</c:v>
                      </c:pt>
                    </c:numCache>
                  </c:numRef>
                </c:val>
                <c:extLst xmlns:c15="http://schemas.microsoft.com/office/drawing/2012/chart">
                  <c:ext xmlns:c16="http://schemas.microsoft.com/office/drawing/2014/chart" uri="{C3380CC4-5D6E-409C-BE32-E72D297353CC}">
                    <c16:uniqueId val="{00000005-01C0-401D-BEA3-131770510907}"/>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NVRC </a:t>
            </a:r>
            <a:r>
              <a:rPr lang="en-US" sz="1400" b="0" i="0" u="none" strike="noStrike" baseline="0">
                <a:effectLst/>
              </a:rPr>
              <a:t>Developed </a:t>
            </a:r>
            <a:r>
              <a:rPr lang="en-US"/>
              <a:t>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5"/>
          <c:tx>
            <c:strRef>
              <c:f>'Combined TN'!$B$3</c:f>
              <c:strCache>
                <c:ptCount val="1"/>
                <c:pt idx="0">
                  <c:v>Developed</c:v>
                </c:pt>
              </c:strCache>
            </c:strRef>
          </c:tx>
          <c:spPr>
            <a:solidFill>
              <a:schemeClr val="accent6"/>
            </a:solidFill>
            <a:ln>
              <a:noFill/>
            </a:ln>
            <a:effectLst/>
          </c:spPr>
          <c:invertIfNegative val="0"/>
          <c:cat>
            <c:strRef>
              <c:f>'Combined TN'!$H$1:$L$1</c:f>
              <c:strCache>
                <c:ptCount val="5"/>
                <c:pt idx="0">
                  <c:v>1985</c:v>
                </c:pt>
                <c:pt idx="1">
                  <c:v>2005</c:v>
                </c:pt>
                <c:pt idx="2">
                  <c:v>2009</c:v>
                </c:pt>
                <c:pt idx="3">
                  <c:v>2017</c:v>
                </c:pt>
                <c:pt idx="4">
                  <c:v>2025</c:v>
                </c:pt>
              </c:strCache>
            </c:strRef>
          </c:cat>
          <c:val>
            <c:numRef>
              <c:f>'Combined TN'!$H$3:$L$3</c:f>
              <c:numCache>
                <c:formatCode>0%</c:formatCode>
                <c:ptCount val="5"/>
                <c:pt idx="0">
                  <c:v>1</c:v>
                </c:pt>
                <c:pt idx="1">
                  <c:v>1.5544998872802054</c:v>
                </c:pt>
                <c:pt idx="2">
                  <c:v>1.6734855656010628</c:v>
                </c:pt>
                <c:pt idx="3">
                  <c:v>1.8327942656602907</c:v>
                </c:pt>
                <c:pt idx="4">
                  <c:v>1.7832881905128513</c:v>
                </c:pt>
              </c:numCache>
            </c:numRef>
          </c:val>
          <c:extLst>
            <c:ext xmlns:c16="http://schemas.microsoft.com/office/drawing/2014/chart" uri="{C3380CC4-5D6E-409C-BE32-E72D297353CC}">
              <c16:uniqueId val="{00000000-8776-48B6-BC2A-B87BC37DAF86}"/>
            </c:ext>
          </c:extLst>
        </c:ser>
        <c:dLbls>
          <c:showLegendKey val="0"/>
          <c:showVal val="0"/>
          <c:showCatName val="0"/>
          <c:showSerName val="0"/>
          <c:showPercent val="0"/>
          <c:showBubbleSize val="0"/>
        </c:dLbls>
        <c:gapWidth val="219"/>
        <c:overlap val="-27"/>
        <c:axId val="431160064"/>
        <c:axId val="576876832"/>
        <c:extLst>
          <c:ext xmlns:c15="http://schemas.microsoft.com/office/drawing/2012/chart" uri="{02D57815-91ED-43cb-92C2-25804820EDAC}">
            <c15:filteredBarSeries>
              <c15:ser>
                <c:idx val="0"/>
                <c:order val="0"/>
                <c:tx>
                  <c:strRef>
                    <c:extLst>
                      <c:ext uri="{02D57815-91ED-43cb-92C2-25804820EDAC}">
                        <c15:formulaRef>
                          <c15:sqref>'Combined TN'!$B$2</c15:sqref>
                        </c15:formulaRef>
                      </c:ext>
                    </c:extLst>
                    <c:strCache>
                      <c:ptCount val="1"/>
                      <c:pt idx="0">
                        <c:v>Agriculture</c:v>
                      </c:pt>
                    </c:strCache>
                  </c:strRef>
                </c:tx>
                <c:spPr>
                  <a:solidFill>
                    <a:schemeClr val="accent1"/>
                  </a:solidFill>
                  <a:ln>
                    <a:noFill/>
                  </a:ln>
                  <a:effectLst/>
                </c:spPr>
                <c:invertIfNegative val="0"/>
                <c:cat>
                  <c:strRef>
                    <c:extLst>
                      <c:ex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c:ext uri="{02D57815-91ED-43cb-92C2-25804820EDAC}">
                        <c15:formulaRef>
                          <c15:sqref>'Combined TN'!$I$2:$L$2</c15:sqref>
                        </c15:formulaRef>
                      </c:ext>
                    </c:extLst>
                    <c:numCache>
                      <c:formatCode>0%</c:formatCode>
                      <c:ptCount val="4"/>
                      <c:pt idx="0">
                        <c:v>0.71705142522611232</c:v>
                      </c:pt>
                      <c:pt idx="1">
                        <c:v>0.66056826256953649</c:v>
                      </c:pt>
                      <c:pt idx="2">
                        <c:v>0.55534074399980382</c:v>
                      </c:pt>
                      <c:pt idx="3">
                        <c:v>0.30992627520518795</c:v>
                      </c:pt>
                    </c:numCache>
                  </c:numRef>
                </c:val>
                <c:extLst>
                  <c:ext xmlns:c16="http://schemas.microsoft.com/office/drawing/2014/chart" uri="{C3380CC4-5D6E-409C-BE32-E72D297353CC}">
                    <c16:uniqueId val="{00000001-8776-48B6-BC2A-B87BC37DAF86}"/>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'Combined TN'!$B$3</c15:sqref>
                        </c15:formulaRef>
                      </c:ext>
                    </c:extLst>
                    <c:strCache>
                      <c:ptCount val="1"/>
                      <c:pt idx="0">
                        <c:v>Developed</c:v>
                      </c:pt>
                    </c:strCache>
                  </c:strRef>
                </c:tx>
                <c:spPr>
                  <a:solidFill>
                    <a:schemeClr val="accent2"/>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TN'!$I$3:$L$3</c15:sqref>
                        </c15:formulaRef>
                      </c:ext>
                    </c:extLst>
                    <c:numCache>
                      <c:formatCode>0%</c:formatCode>
                      <c:ptCount val="4"/>
                      <c:pt idx="0">
                        <c:v>1.5544998872802054</c:v>
                      </c:pt>
                      <c:pt idx="1">
                        <c:v>1.6734855656010628</c:v>
                      </c:pt>
                      <c:pt idx="2">
                        <c:v>1.8327942656602907</c:v>
                      </c:pt>
                      <c:pt idx="3">
                        <c:v>1.7832881905128513</c:v>
                      </c:pt>
                    </c:numCache>
                  </c:numRef>
                </c:val>
                <c:extLst xmlns:c15="http://schemas.microsoft.com/office/drawing/2012/chart">
                  <c:ext xmlns:c16="http://schemas.microsoft.com/office/drawing/2014/chart" uri="{C3380CC4-5D6E-409C-BE32-E72D297353CC}">
                    <c16:uniqueId val="{00000002-8776-48B6-BC2A-B87BC37DAF86}"/>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'Combined TN'!$B$4</c15:sqref>
                        </c15:formulaRef>
                      </c:ext>
                    </c:extLst>
                    <c:strCache>
                      <c:ptCount val="1"/>
                      <c:pt idx="0">
                        <c:v>Natural</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TN'!$I$4:$L$4</c15:sqref>
                        </c15:formulaRef>
                      </c:ext>
                    </c:extLst>
                    <c:numCache>
                      <c:formatCode>0%</c:formatCode>
                      <c:ptCount val="4"/>
                      <c:pt idx="0">
                        <c:v>0.90484539343391723</c:v>
                      </c:pt>
                      <c:pt idx="1">
                        <c:v>0.89770151864554759</c:v>
                      </c:pt>
                      <c:pt idx="2">
                        <c:v>0.87189657523838093</c:v>
                      </c:pt>
                      <c:pt idx="3">
                        <c:v>0.88770557516416904</c:v>
                      </c:pt>
                    </c:numCache>
                  </c:numRef>
                </c:val>
                <c:extLst xmlns:c15="http://schemas.microsoft.com/office/drawing/2012/chart">
                  <c:ext xmlns:c16="http://schemas.microsoft.com/office/drawing/2014/chart" uri="{C3380CC4-5D6E-409C-BE32-E72D297353CC}">
                    <c16:uniqueId val="{00000003-8776-48B6-BC2A-B87BC37DAF86}"/>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'Combined TN'!$B$5</c15:sqref>
                        </c15:formulaRef>
                      </c:ext>
                    </c:extLst>
                    <c:strCache>
                      <c:ptCount val="1"/>
                      <c:pt idx="0">
                        <c:v>Septic</c:v>
                      </c:pt>
                    </c:strCache>
                  </c:strRef>
                </c:tx>
                <c:spPr>
                  <a:solidFill>
                    <a:schemeClr val="accent4"/>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TN'!$I$5:$L$5</c15:sqref>
                        </c15:formulaRef>
                      </c:ext>
                    </c:extLst>
                    <c:numCache>
                      <c:formatCode>0%</c:formatCode>
                      <c:ptCount val="4"/>
                      <c:pt idx="0">
                        <c:v>1.5943224942099341</c:v>
                      </c:pt>
                      <c:pt idx="1">
                        <c:v>1.7126050114266844</c:v>
                      </c:pt>
                      <c:pt idx="2">
                        <c:v>2.2083622344288876</c:v>
                      </c:pt>
                      <c:pt idx="3">
                        <c:v>2.630728755300574</c:v>
                      </c:pt>
                    </c:numCache>
                  </c:numRef>
                </c:val>
                <c:extLst xmlns:c15="http://schemas.microsoft.com/office/drawing/2012/chart">
                  <c:ext xmlns:c16="http://schemas.microsoft.com/office/drawing/2014/chart" uri="{C3380CC4-5D6E-409C-BE32-E72D297353CC}">
                    <c16:uniqueId val="{00000004-8776-48B6-BC2A-B87BC37DAF86}"/>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'Combined TN'!$B$6</c15:sqref>
                        </c15:formulaRef>
                      </c:ext>
                    </c:extLst>
                    <c:strCache>
                      <c:ptCount val="1"/>
                      <c:pt idx="0">
                        <c:v>Wastewater</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TN'!$I$6:$L$6</c15:sqref>
                        </c15:formulaRef>
                      </c:ext>
                    </c:extLst>
                    <c:numCache>
                      <c:formatCode>0%</c:formatCode>
                      <c:ptCount val="4"/>
                      <c:pt idx="0">
                        <c:v>0.41812956258143263</c:v>
                      </c:pt>
                      <c:pt idx="1">
                        <c:v>0.36953025991250443</c:v>
                      </c:pt>
                      <c:pt idx="2">
                        <c:v>0.1921626221839467</c:v>
                      </c:pt>
                      <c:pt idx="3">
                        <c:v>0.37351091329446456</c:v>
                      </c:pt>
                    </c:numCache>
                  </c:numRef>
                </c:val>
                <c:extLst xmlns:c15="http://schemas.microsoft.com/office/drawing/2012/chart">
                  <c:ext xmlns:c16="http://schemas.microsoft.com/office/drawing/2014/chart" uri="{C3380CC4-5D6E-409C-BE32-E72D297353CC}">
                    <c16:uniqueId val="{00000005-8776-48B6-BC2A-B87BC37DAF86}"/>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DC </a:t>
            </a:r>
            <a:r>
              <a:rPr lang="en-US" sz="1400" b="0" i="0" u="none" strike="noStrike" baseline="0">
                <a:effectLst/>
              </a:rPr>
              <a:t>Developed </a:t>
            </a:r>
            <a:r>
              <a:rPr lang="en-US"/>
              <a:t>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5"/>
          <c:tx>
            <c:strRef>
              <c:f>'Combined TN'!$B$9</c:f>
              <c:strCache>
                <c:ptCount val="1"/>
                <c:pt idx="0">
                  <c:v>Developed</c:v>
                </c:pt>
              </c:strCache>
            </c:strRef>
          </c:tx>
          <c:spPr>
            <a:solidFill>
              <a:schemeClr val="accent6"/>
            </a:solidFill>
            <a:ln>
              <a:noFill/>
            </a:ln>
            <a:effectLst/>
          </c:spPr>
          <c:invertIfNegative val="0"/>
          <c:cat>
            <c:strRef>
              <c:f>'Combined TN'!$H$1:$L$1</c:f>
              <c:strCache>
                <c:ptCount val="5"/>
                <c:pt idx="0">
                  <c:v>1985</c:v>
                </c:pt>
                <c:pt idx="1">
                  <c:v>2005</c:v>
                </c:pt>
                <c:pt idx="2">
                  <c:v>2009</c:v>
                </c:pt>
                <c:pt idx="3">
                  <c:v>2017</c:v>
                </c:pt>
                <c:pt idx="4">
                  <c:v>2025</c:v>
                </c:pt>
              </c:strCache>
            </c:strRef>
          </c:cat>
          <c:val>
            <c:numRef>
              <c:f>'Combined TN'!$H$9:$L$9</c:f>
              <c:numCache>
                <c:formatCode>0%</c:formatCode>
                <c:ptCount val="5"/>
                <c:pt idx="0">
                  <c:v>1</c:v>
                </c:pt>
                <c:pt idx="1">
                  <c:v>1.0381547792760053</c:v>
                </c:pt>
                <c:pt idx="2">
                  <c:v>1.0527238469713147</c:v>
                </c:pt>
                <c:pt idx="3">
                  <c:v>0.99217370626438206</c:v>
                </c:pt>
                <c:pt idx="4">
                  <c:v>1.0064516078197903</c:v>
                </c:pt>
              </c:numCache>
            </c:numRef>
          </c:val>
          <c:extLst>
            <c:ext xmlns:c16="http://schemas.microsoft.com/office/drawing/2014/chart" uri="{C3380CC4-5D6E-409C-BE32-E72D297353CC}">
              <c16:uniqueId val="{00000000-782D-45F1-BE2F-BCC10298FBF9}"/>
            </c:ext>
          </c:extLst>
        </c:ser>
        <c:dLbls>
          <c:showLegendKey val="0"/>
          <c:showVal val="0"/>
          <c:showCatName val="0"/>
          <c:showSerName val="0"/>
          <c:showPercent val="0"/>
          <c:showBubbleSize val="0"/>
        </c:dLbls>
        <c:gapWidth val="219"/>
        <c:overlap val="-27"/>
        <c:axId val="431160064"/>
        <c:axId val="576876832"/>
        <c:extLst>
          <c:ext xmlns:c15="http://schemas.microsoft.com/office/drawing/2012/chart" uri="{02D57815-91ED-43cb-92C2-25804820EDAC}">
            <c15:filteredBarSeries>
              <c15:ser>
                <c:idx val="0"/>
                <c:order val="0"/>
                <c:tx>
                  <c:strRef>
                    <c:extLst>
                      <c:ext uri="{02D57815-91ED-43cb-92C2-25804820EDAC}">
                        <c15:formulaRef>
                          <c15:sqref>'Combined TN'!$B$2</c15:sqref>
                        </c15:formulaRef>
                      </c:ext>
                    </c:extLst>
                    <c:strCache>
                      <c:ptCount val="1"/>
                      <c:pt idx="0">
                        <c:v>Agriculture</c:v>
                      </c:pt>
                    </c:strCache>
                  </c:strRef>
                </c:tx>
                <c:spPr>
                  <a:solidFill>
                    <a:schemeClr val="accent1"/>
                  </a:solidFill>
                  <a:ln>
                    <a:noFill/>
                  </a:ln>
                  <a:effectLst/>
                </c:spPr>
                <c:invertIfNegative val="0"/>
                <c:cat>
                  <c:strRef>
                    <c:extLst>
                      <c:ex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c:ext uri="{02D57815-91ED-43cb-92C2-25804820EDAC}">
                        <c15:formulaRef>
                          <c15:sqref>'Combined TN'!$I$2:$L$2</c15:sqref>
                        </c15:formulaRef>
                      </c:ext>
                    </c:extLst>
                    <c:numCache>
                      <c:formatCode>0%</c:formatCode>
                      <c:ptCount val="4"/>
                      <c:pt idx="0">
                        <c:v>0.71705142522611232</c:v>
                      </c:pt>
                      <c:pt idx="1">
                        <c:v>0.66056826256953649</c:v>
                      </c:pt>
                      <c:pt idx="2">
                        <c:v>0.55534074399980382</c:v>
                      </c:pt>
                      <c:pt idx="3">
                        <c:v>0.30992627520518795</c:v>
                      </c:pt>
                    </c:numCache>
                  </c:numRef>
                </c:val>
                <c:extLst>
                  <c:ext xmlns:c16="http://schemas.microsoft.com/office/drawing/2014/chart" uri="{C3380CC4-5D6E-409C-BE32-E72D297353CC}">
                    <c16:uniqueId val="{00000001-782D-45F1-BE2F-BCC10298FBF9}"/>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'Combined TN'!$B$3</c15:sqref>
                        </c15:formulaRef>
                      </c:ext>
                    </c:extLst>
                    <c:strCache>
                      <c:ptCount val="1"/>
                      <c:pt idx="0">
                        <c:v>Developed</c:v>
                      </c:pt>
                    </c:strCache>
                  </c:strRef>
                </c:tx>
                <c:spPr>
                  <a:solidFill>
                    <a:schemeClr val="accent2"/>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TN'!$I$3:$L$3</c15:sqref>
                        </c15:formulaRef>
                      </c:ext>
                    </c:extLst>
                    <c:numCache>
                      <c:formatCode>0%</c:formatCode>
                      <c:ptCount val="4"/>
                      <c:pt idx="0">
                        <c:v>1.5544998872802054</c:v>
                      </c:pt>
                      <c:pt idx="1">
                        <c:v>1.6734855656010628</c:v>
                      </c:pt>
                      <c:pt idx="2">
                        <c:v>1.8327942656602907</c:v>
                      </c:pt>
                      <c:pt idx="3">
                        <c:v>1.7832881905128513</c:v>
                      </c:pt>
                    </c:numCache>
                  </c:numRef>
                </c:val>
                <c:extLst xmlns:c15="http://schemas.microsoft.com/office/drawing/2012/chart">
                  <c:ext xmlns:c16="http://schemas.microsoft.com/office/drawing/2014/chart" uri="{C3380CC4-5D6E-409C-BE32-E72D297353CC}">
                    <c16:uniqueId val="{00000002-782D-45F1-BE2F-BCC10298FBF9}"/>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'Combined TN'!$B$4</c15:sqref>
                        </c15:formulaRef>
                      </c:ext>
                    </c:extLst>
                    <c:strCache>
                      <c:ptCount val="1"/>
                      <c:pt idx="0">
                        <c:v>Natural</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TN'!$I$4:$L$4</c15:sqref>
                        </c15:formulaRef>
                      </c:ext>
                    </c:extLst>
                    <c:numCache>
                      <c:formatCode>0%</c:formatCode>
                      <c:ptCount val="4"/>
                      <c:pt idx="0">
                        <c:v>0.90484539343391723</c:v>
                      </c:pt>
                      <c:pt idx="1">
                        <c:v>0.89770151864554759</c:v>
                      </c:pt>
                      <c:pt idx="2">
                        <c:v>0.87189657523838093</c:v>
                      </c:pt>
                      <c:pt idx="3">
                        <c:v>0.88770557516416904</c:v>
                      </c:pt>
                    </c:numCache>
                  </c:numRef>
                </c:val>
                <c:extLst xmlns:c15="http://schemas.microsoft.com/office/drawing/2012/chart">
                  <c:ext xmlns:c16="http://schemas.microsoft.com/office/drawing/2014/chart" uri="{C3380CC4-5D6E-409C-BE32-E72D297353CC}">
                    <c16:uniqueId val="{00000003-782D-45F1-BE2F-BCC10298FBF9}"/>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'Combined TN'!$B$5</c15:sqref>
                        </c15:formulaRef>
                      </c:ext>
                    </c:extLst>
                    <c:strCache>
                      <c:ptCount val="1"/>
                      <c:pt idx="0">
                        <c:v>Septic</c:v>
                      </c:pt>
                    </c:strCache>
                  </c:strRef>
                </c:tx>
                <c:spPr>
                  <a:solidFill>
                    <a:schemeClr val="accent4"/>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TN'!$I$5:$L$5</c15:sqref>
                        </c15:formulaRef>
                      </c:ext>
                    </c:extLst>
                    <c:numCache>
                      <c:formatCode>0%</c:formatCode>
                      <c:ptCount val="4"/>
                      <c:pt idx="0">
                        <c:v>1.5943224942099341</c:v>
                      </c:pt>
                      <c:pt idx="1">
                        <c:v>1.7126050114266844</c:v>
                      </c:pt>
                      <c:pt idx="2">
                        <c:v>2.2083622344288876</c:v>
                      </c:pt>
                      <c:pt idx="3">
                        <c:v>2.630728755300574</c:v>
                      </c:pt>
                    </c:numCache>
                  </c:numRef>
                </c:val>
                <c:extLst xmlns:c15="http://schemas.microsoft.com/office/drawing/2012/chart">
                  <c:ext xmlns:c16="http://schemas.microsoft.com/office/drawing/2014/chart" uri="{C3380CC4-5D6E-409C-BE32-E72D297353CC}">
                    <c16:uniqueId val="{00000004-782D-45F1-BE2F-BCC10298FBF9}"/>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'Combined TN'!$B$6</c15:sqref>
                        </c15:formulaRef>
                      </c:ext>
                    </c:extLst>
                    <c:strCache>
                      <c:ptCount val="1"/>
                      <c:pt idx="0">
                        <c:v>Wastewater</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TN'!$I$6:$L$6</c15:sqref>
                        </c15:formulaRef>
                      </c:ext>
                    </c:extLst>
                    <c:numCache>
                      <c:formatCode>0%</c:formatCode>
                      <c:ptCount val="4"/>
                      <c:pt idx="0">
                        <c:v>0.41812956258143263</c:v>
                      </c:pt>
                      <c:pt idx="1">
                        <c:v>0.36953025991250443</c:v>
                      </c:pt>
                      <c:pt idx="2">
                        <c:v>0.1921626221839467</c:v>
                      </c:pt>
                      <c:pt idx="3">
                        <c:v>0.37351091329446456</c:v>
                      </c:pt>
                    </c:numCache>
                  </c:numRef>
                </c:val>
                <c:extLst xmlns:c15="http://schemas.microsoft.com/office/drawing/2012/chart">
                  <c:ext xmlns:c16="http://schemas.microsoft.com/office/drawing/2014/chart" uri="{C3380CC4-5D6E-409C-BE32-E72D297353CC}">
                    <c16:uniqueId val="{00000005-782D-45F1-BE2F-BCC10298FBF9}"/>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MD COG </a:t>
            </a:r>
            <a:r>
              <a:rPr lang="en-US" sz="1400" b="0" i="0" u="none" strike="noStrike" baseline="0">
                <a:effectLst/>
              </a:rPr>
              <a:t> Developed </a:t>
            </a:r>
            <a:r>
              <a:rPr lang="en-US"/>
              <a:t>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5"/>
          <c:tx>
            <c:strRef>
              <c:f>'Combined TN'!$B$15</c:f>
              <c:strCache>
                <c:ptCount val="1"/>
                <c:pt idx="0">
                  <c:v>Developed</c:v>
                </c:pt>
              </c:strCache>
            </c:strRef>
          </c:tx>
          <c:spPr>
            <a:solidFill>
              <a:schemeClr val="accent6"/>
            </a:solidFill>
            <a:ln>
              <a:noFill/>
            </a:ln>
            <a:effectLst/>
          </c:spPr>
          <c:invertIfNegative val="0"/>
          <c:cat>
            <c:strRef>
              <c:f>'Combined TN'!$H$1:$L$1</c:f>
              <c:strCache>
                <c:ptCount val="5"/>
                <c:pt idx="0">
                  <c:v>1985</c:v>
                </c:pt>
                <c:pt idx="1">
                  <c:v>2005</c:v>
                </c:pt>
                <c:pt idx="2">
                  <c:v>2009</c:v>
                </c:pt>
                <c:pt idx="3">
                  <c:v>2017</c:v>
                </c:pt>
                <c:pt idx="4">
                  <c:v>2025</c:v>
                </c:pt>
              </c:strCache>
            </c:strRef>
          </c:cat>
          <c:val>
            <c:numRef>
              <c:f>'Combined TN'!$H$15:$L$15</c:f>
              <c:numCache>
                <c:formatCode>0%</c:formatCode>
                <c:ptCount val="5"/>
                <c:pt idx="0">
                  <c:v>1</c:v>
                </c:pt>
                <c:pt idx="1">
                  <c:v>1.4103735479491428</c:v>
                </c:pt>
                <c:pt idx="2">
                  <c:v>1.4480587483751883</c:v>
                </c:pt>
                <c:pt idx="3">
                  <c:v>1.5060383362732161</c:v>
                </c:pt>
                <c:pt idx="4">
                  <c:v>1.3244772789949681</c:v>
                </c:pt>
              </c:numCache>
            </c:numRef>
          </c:val>
          <c:extLst>
            <c:ext xmlns:c16="http://schemas.microsoft.com/office/drawing/2014/chart" uri="{C3380CC4-5D6E-409C-BE32-E72D297353CC}">
              <c16:uniqueId val="{00000000-9EC2-4BB0-9D50-2AA5E84494ED}"/>
            </c:ext>
          </c:extLst>
        </c:ser>
        <c:dLbls>
          <c:showLegendKey val="0"/>
          <c:showVal val="0"/>
          <c:showCatName val="0"/>
          <c:showSerName val="0"/>
          <c:showPercent val="0"/>
          <c:showBubbleSize val="0"/>
        </c:dLbls>
        <c:gapWidth val="219"/>
        <c:overlap val="-27"/>
        <c:axId val="431160064"/>
        <c:axId val="576876832"/>
        <c:extLst>
          <c:ext xmlns:c15="http://schemas.microsoft.com/office/drawing/2012/chart" uri="{02D57815-91ED-43cb-92C2-25804820EDAC}">
            <c15:filteredBarSeries>
              <c15:ser>
                <c:idx val="0"/>
                <c:order val="0"/>
                <c:tx>
                  <c:strRef>
                    <c:extLst>
                      <c:ext uri="{02D57815-91ED-43cb-92C2-25804820EDAC}">
                        <c15:formulaRef>
                          <c15:sqref>'Combined TN'!$B$2</c15:sqref>
                        </c15:formulaRef>
                      </c:ext>
                    </c:extLst>
                    <c:strCache>
                      <c:ptCount val="1"/>
                      <c:pt idx="0">
                        <c:v>Agriculture</c:v>
                      </c:pt>
                    </c:strCache>
                  </c:strRef>
                </c:tx>
                <c:spPr>
                  <a:solidFill>
                    <a:schemeClr val="accent1"/>
                  </a:solidFill>
                  <a:ln>
                    <a:noFill/>
                  </a:ln>
                  <a:effectLst/>
                </c:spPr>
                <c:invertIfNegative val="0"/>
                <c:cat>
                  <c:strRef>
                    <c:extLst>
                      <c:ex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c:ext uri="{02D57815-91ED-43cb-92C2-25804820EDAC}">
                        <c15:formulaRef>
                          <c15:sqref>'Combined TN'!$I$2:$L$2</c15:sqref>
                        </c15:formulaRef>
                      </c:ext>
                    </c:extLst>
                    <c:numCache>
                      <c:formatCode>0%</c:formatCode>
                      <c:ptCount val="4"/>
                      <c:pt idx="0">
                        <c:v>0.71705142522611232</c:v>
                      </c:pt>
                      <c:pt idx="1">
                        <c:v>0.66056826256953649</c:v>
                      </c:pt>
                      <c:pt idx="2">
                        <c:v>0.55534074399980382</c:v>
                      </c:pt>
                      <c:pt idx="3">
                        <c:v>0.30992627520518795</c:v>
                      </c:pt>
                    </c:numCache>
                  </c:numRef>
                </c:val>
                <c:extLst>
                  <c:ext xmlns:c16="http://schemas.microsoft.com/office/drawing/2014/chart" uri="{C3380CC4-5D6E-409C-BE32-E72D297353CC}">
                    <c16:uniqueId val="{00000001-9EC2-4BB0-9D50-2AA5E84494ED}"/>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'Combined TN'!$B$3</c15:sqref>
                        </c15:formulaRef>
                      </c:ext>
                    </c:extLst>
                    <c:strCache>
                      <c:ptCount val="1"/>
                      <c:pt idx="0">
                        <c:v>Developed</c:v>
                      </c:pt>
                    </c:strCache>
                  </c:strRef>
                </c:tx>
                <c:spPr>
                  <a:solidFill>
                    <a:schemeClr val="accent2"/>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TN'!$I$3:$L$3</c15:sqref>
                        </c15:formulaRef>
                      </c:ext>
                    </c:extLst>
                    <c:numCache>
                      <c:formatCode>0%</c:formatCode>
                      <c:ptCount val="4"/>
                      <c:pt idx="0">
                        <c:v>1.5544998872802054</c:v>
                      </c:pt>
                      <c:pt idx="1">
                        <c:v>1.6734855656010628</c:v>
                      </c:pt>
                      <c:pt idx="2">
                        <c:v>1.8327942656602907</c:v>
                      </c:pt>
                      <c:pt idx="3">
                        <c:v>1.7832881905128513</c:v>
                      </c:pt>
                    </c:numCache>
                  </c:numRef>
                </c:val>
                <c:extLst xmlns:c15="http://schemas.microsoft.com/office/drawing/2012/chart">
                  <c:ext xmlns:c16="http://schemas.microsoft.com/office/drawing/2014/chart" uri="{C3380CC4-5D6E-409C-BE32-E72D297353CC}">
                    <c16:uniqueId val="{00000002-9EC2-4BB0-9D50-2AA5E84494ED}"/>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'Combined TN'!$B$4</c15:sqref>
                        </c15:formulaRef>
                      </c:ext>
                    </c:extLst>
                    <c:strCache>
                      <c:ptCount val="1"/>
                      <c:pt idx="0">
                        <c:v>Natural</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TN'!$I$4:$L$4</c15:sqref>
                        </c15:formulaRef>
                      </c:ext>
                    </c:extLst>
                    <c:numCache>
                      <c:formatCode>0%</c:formatCode>
                      <c:ptCount val="4"/>
                      <c:pt idx="0">
                        <c:v>0.90484539343391723</c:v>
                      </c:pt>
                      <c:pt idx="1">
                        <c:v>0.89770151864554759</c:v>
                      </c:pt>
                      <c:pt idx="2">
                        <c:v>0.87189657523838093</c:v>
                      </c:pt>
                      <c:pt idx="3">
                        <c:v>0.88770557516416904</c:v>
                      </c:pt>
                    </c:numCache>
                  </c:numRef>
                </c:val>
                <c:extLst xmlns:c15="http://schemas.microsoft.com/office/drawing/2012/chart">
                  <c:ext xmlns:c16="http://schemas.microsoft.com/office/drawing/2014/chart" uri="{C3380CC4-5D6E-409C-BE32-E72D297353CC}">
                    <c16:uniqueId val="{00000003-9EC2-4BB0-9D50-2AA5E84494ED}"/>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'Combined TN'!$B$5</c15:sqref>
                        </c15:formulaRef>
                      </c:ext>
                    </c:extLst>
                    <c:strCache>
                      <c:ptCount val="1"/>
                      <c:pt idx="0">
                        <c:v>Septic</c:v>
                      </c:pt>
                    </c:strCache>
                  </c:strRef>
                </c:tx>
                <c:spPr>
                  <a:solidFill>
                    <a:schemeClr val="accent4"/>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TN'!$I$5:$L$5</c15:sqref>
                        </c15:formulaRef>
                      </c:ext>
                    </c:extLst>
                    <c:numCache>
                      <c:formatCode>0%</c:formatCode>
                      <c:ptCount val="4"/>
                      <c:pt idx="0">
                        <c:v>1.5943224942099341</c:v>
                      </c:pt>
                      <c:pt idx="1">
                        <c:v>1.7126050114266844</c:v>
                      </c:pt>
                      <c:pt idx="2">
                        <c:v>2.2083622344288876</c:v>
                      </c:pt>
                      <c:pt idx="3">
                        <c:v>2.630728755300574</c:v>
                      </c:pt>
                    </c:numCache>
                  </c:numRef>
                </c:val>
                <c:extLst xmlns:c15="http://schemas.microsoft.com/office/drawing/2012/chart">
                  <c:ext xmlns:c16="http://schemas.microsoft.com/office/drawing/2014/chart" uri="{C3380CC4-5D6E-409C-BE32-E72D297353CC}">
                    <c16:uniqueId val="{00000004-9EC2-4BB0-9D50-2AA5E84494ED}"/>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'Combined TN'!$B$6</c15:sqref>
                        </c15:formulaRef>
                      </c:ext>
                    </c:extLst>
                    <c:strCache>
                      <c:ptCount val="1"/>
                      <c:pt idx="0">
                        <c:v>Wastewater</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TN'!$I$6:$L$6</c15:sqref>
                        </c15:formulaRef>
                      </c:ext>
                    </c:extLst>
                    <c:numCache>
                      <c:formatCode>0%</c:formatCode>
                      <c:ptCount val="4"/>
                      <c:pt idx="0">
                        <c:v>0.41812956258143263</c:v>
                      </c:pt>
                      <c:pt idx="1">
                        <c:v>0.36953025991250443</c:v>
                      </c:pt>
                      <c:pt idx="2">
                        <c:v>0.1921626221839467</c:v>
                      </c:pt>
                      <c:pt idx="3">
                        <c:v>0.37351091329446456</c:v>
                      </c:pt>
                    </c:numCache>
                  </c:numRef>
                </c:val>
                <c:extLst xmlns:c15="http://schemas.microsoft.com/office/drawing/2012/chart">
                  <c:ext xmlns:c16="http://schemas.microsoft.com/office/drawing/2014/chart" uri="{C3380CC4-5D6E-409C-BE32-E72D297353CC}">
                    <c16:uniqueId val="{00000005-9EC2-4BB0-9D50-2AA5E84494ED}"/>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Bay Watershed </a:t>
            </a:r>
            <a:r>
              <a:rPr lang="en-US" sz="1400" b="0" i="0" u="none" strike="noStrike" baseline="0">
                <a:effectLst/>
              </a:rPr>
              <a:t> Developed </a:t>
            </a:r>
            <a:r>
              <a:rPr lang="en-US"/>
              <a:t>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5"/>
          <c:tx>
            <c:strRef>
              <c:f>'Combined TN'!$B$21</c:f>
              <c:strCache>
                <c:ptCount val="1"/>
                <c:pt idx="0">
                  <c:v>Developed</c:v>
                </c:pt>
              </c:strCache>
            </c:strRef>
          </c:tx>
          <c:spPr>
            <a:solidFill>
              <a:schemeClr val="accent6"/>
            </a:solidFill>
            <a:ln>
              <a:noFill/>
            </a:ln>
            <a:effectLst/>
          </c:spPr>
          <c:invertIfNegative val="0"/>
          <c:cat>
            <c:strRef>
              <c:f>'Combined TN'!$H$1:$L$1</c:f>
              <c:strCache>
                <c:ptCount val="5"/>
                <c:pt idx="0">
                  <c:v>1985</c:v>
                </c:pt>
                <c:pt idx="1">
                  <c:v>2005</c:v>
                </c:pt>
                <c:pt idx="2">
                  <c:v>2009</c:v>
                </c:pt>
                <c:pt idx="3">
                  <c:v>2017</c:v>
                </c:pt>
                <c:pt idx="4">
                  <c:v>2025</c:v>
                </c:pt>
              </c:strCache>
            </c:strRef>
          </c:cat>
          <c:val>
            <c:numRef>
              <c:f>'Combined TN'!$H$21:$L$21</c:f>
              <c:numCache>
                <c:formatCode>0%</c:formatCode>
                <c:ptCount val="5"/>
                <c:pt idx="0">
                  <c:v>1</c:v>
                </c:pt>
                <c:pt idx="1">
                  <c:v>1.3455556478536816</c:v>
                </c:pt>
                <c:pt idx="2">
                  <c:v>1.3858566440548414</c:v>
                </c:pt>
                <c:pt idx="3">
                  <c:v>1.446778400266028</c:v>
                </c:pt>
                <c:pt idx="4">
                  <c:v>1.0968668496971294</c:v>
                </c:pt>
              </c:numCache>
            </c:numRef>
          </c:val>
          <c:extLst>
            <c:ext xmlns:c16="http://schemas.microsoft.com/office/drawing/2014/chart" uri="{C3380CC4-5D6E-409C-BE32-E72D297353CC}">
              <c16:uniqueId val="{00000000-5403-4430-BAF6-9F89DD34B7E0}"/>
            </c:ext>
          </c:extLst>
        </c:ser>
        <c:dLbls>
          <c:showLegendKey val="0"/>
          <c:showVal val="0"/>
          <c:showCatName val="0"/>
          <c:showSerName val="0"/>
          <c:showPercent val="0"/>
          <c:showBubbleSize val="0"/>
        </c:dLbls>
        <c:gapWidth val="219"/>
        <c:overlap val="-27"/>
        <c:axId val="431160064"/>
        <c:axId val="576876832"/>
        <c:extLst>
          <c:ext xmlns:c15="http://schemas.microsoft.com/office/drawing/2012/chart" uri="{02D57815-91ED-43cb-92C2-25804820EDAC}">
            <c15:filteredBarSeries>
              <c15:ser>
                <c:idx val="0"/>
                <c:order val="0"/>
                <c:tx>
                  <c:strRef>
                    <c:extLst>
                      <c:ext uri="{02D57815-91ED-43cb-92C2-25804820EDAC}">
                        <c15:formulaRef>
                          <c15:sqref>'Combined TN'!$B$2</c15:sqref>
                        </c15:formulaRef>
                      </c:ext>
                    </c:extLst>
                    <c:strCache>
                      <c:ptCount val="1"/>
                      <c:pt idx="0">
                        <c:v>Agriculture</c:v>
                      </c:pt>
                    </c:strCache>
                  </c:strRef>
                </c:tx>
                <c:spPr>
                  <a:solidFill>
                    <a:schemeClr val="accent1"/>
                  </a:solidFill>
                  <a:ln>
                    <a:noFill/>
                  </a:ln>
                  <a:effectLst/>
                </c:spPr>
                <c:invertIfNegative val="0"/>
                <c:cat>
                  <c:strRef>
                    <c:extLst>
                      <c:ex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c:ext uri="{02D57815-91ED-43cb-92C2-25804820EDAC}">
                        <c15:formulaRef>
                          <c15:sqref>'Combined TN'!$I$2:$L$2</c15:sqref>
                        </c15:formulaRef>
                      </c:ext>
                    </c:extLst>
                    <c:numCache>
                      <c:formatCode>0%</c:formatCode>
                      <c:ptCount val="4"/>
                      <c:pt idx="0">
                        <c:v>0.71705142522611232</c:v>
                      </c:pt>
                      <c:pt idx="1">
                        <c:v>0.66056826256953649</c:v>
                      </c:pt>
                      <c:pt idx="2">
                        <c:v>0.55534074399980382</c:v>
                      </c:pt>
                      <c:pt idx="3">
                        <c:v>0.30992627520518795</c:v>
                      </c:pt>
                    </c:numCache>
                  </c:numRef>
                </c:val>
                <c:extLst>
                  <c:ext xmlns:c16="http://schemas.microsoft.com/office/drawing/2014/chart" uri="{C3380CC4-5D6E-409C-BE32-E72D297353CC}">
                    <c16:uniqueId val="{00000001-5403-4430-BAF6-9F89DD34B7E0}"/>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'Combined TN'!$B$3</c15:sqref>
                        </c15:formulaRef>
                      </c:ext>
                    </c:extLst>
                    <c:strCache>
                      <c:ptCount val="1"/>
                      <c:pt idx="0">
                        <c:v>Developed</c:v>
                      </c:pt>
                    </c:strCache>
                  </c:strRef>
                </c:tx>
                <c:spPr>
                  <a:solidFill>
                    <a:schemeClr val="accent2"/>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TN'!$I$3:$L$3</c15:sqref>
                        </c15:formulaRef>
                      </c:ext>
                    </c:extLst>
                    <c:numCache>
                      <c:formatCode>0%</c:formatCode>
                      <c:ptCount val="4"/>
                      <c:pt idx="0">
                        <c:v>1.5544998872802054</c:v>
                      </c:pt>
                      <c:pt idx="1">
                        <c:v>1.6734855656010628</c:v>
                      </c:pt>
                      <c:pt idx="2">
                        <c:v>1.8327942656602907</c:v>
                      </c:pt>
                      <c:pt idx="3">
                        <c:v>1.7832881905128513</c:v>
                      </c:pt>
                    </c:numCache>
                  </c:numRef>
                </c:val>
                <c:extLst xmlns:c15="http://schemas.microsoft.com/office/drawing/2012/chart">
                  <c:ext xmlns:c16="http://schemas.microsoft.com/office/drawing/2014/chart" uri="{C3380CC4-5D6E-409C-BE32-E72D297353CC}">
                    <c16:uniqueId val="{00000002-5403-4430-BAF6-9F89DD34B7E0}"/>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'Combined TN'!$B$4</c15:sqref>
                        </c15:formulaRef>
                      </c:ext>
                    </c:extLst>
                    <c:strCache>
                      <c:ptCount val="1"/>
                      <c:pt idx="0">
                        <c:v>Natural</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TN'!$I$4:$L$4</c15:sqref>
                        </c15:formulaRef>
                      </c:ext>
                    </c:extLst>
                    <c:numCache>
                      <c:formatCode>0%</c:formatCode>
                      <c:ptCount val="4"/>
                      <c:pt idx="0">
                        <c:v>0.90484539343391723</c:v>
                      </c:pt>
                      <c:pt idx="1">
                        <c:v>0.89770151864554759</c:v>
                      </c:pt>
                      <c:pt idx="2">
                        <c:v>0.87189657523838093</c:v>
                      </c:pt>
                      <c:pt idx="3">
                        <c:v>0.88770557516416904</c:v>
                      </c:pt>
                    </c:numCache>
                  </c:numRef>
                </c:val>
                <c:extLst xmlns:c15="http://schemas.microsoft.com/office/drawing/2012/chart">
                  <c:ext xmlns:c16="http://schemas.microsoft.com/office/drawing/2014/chart" uri="{C3380CC4-5D6E-409C-BE32-E72D297353CC}">
                    <c16:uniqueId val="{00000003-5403-4430-BAF6-9F89DD34B7E0}"/>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'Combined TN'!$B$5</c15:sqref>
                        </c15:formulaRef>
                      </c:ext>
                    </c:extLst>
                    <c:strCache>
                      <c:ptCount val="1"/>
                      <c:pt idx="0">
                        <c:v>Septic</c:v>
                      </c:pt>
                    </c:strCache>
                  </c:strRef>
                </c:tx>
                <c:spPr>
                  <a:solidFill>
                    <a:schemeClr val="accent4"/>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TN'!$I$5:$L$5</c15:sqref>
                        </c15:formulaRef>
                      </c:ext>
                    </c:extLst>
                    <c:numCache>
                      <c:formatCode>0%</c:formatCode>
                      <c:ptCount val="4"/>
                      <c:pt idx="0">
                        <c:v>1.5943224942099341</c:v>
                      </c:pt>
                      <c:pt idx="1">
                        <c:v>1.7126050114266844</c:v>
                      </c:pt>
                      <c:pt idx="2">
                        <c:v>2.2083622344288876</c:v>
                      </c:pt>
                      <c:pt idx="3">
                        <c:v>2.630728755300574</c:v>
                      </c:pt>
                    </c:numCache>
                  </c:numRef>
                </c:val>
                <c:extLst xmlns:c15="http://schemas.microsoft.com/office/drawing/2012/chart">
                  <c:ext xmlns:c16="http://schemas.microsoft.com/office/drawing/2014/chart" uri="{C3380CC4-5D6E-409C-BE32-E72D297353CC}">
                    <c16:uniqueId val="{00000004-5403-4430-BAF6-9F89DD34B7E0}"/>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'Combined TN'!$B$6</c15:sqref>
                        </c15:formulaRef>
                      </c:ext>
                    </c:extLst>
                    <c:strCache>
                      <c:ptCount val="1"/>
                      <c:pt idx="0">
                        <c:v>Wastewater</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TN'!$I$6:$L$6</c15:sqref>
                        </c15:formulaRef>
                      </c:ext>
                    </c:extLst>
                    <c:numCache>
                      <c:formatCode>0%</c:formatCode>
                      <c:ptCount val="4"/>
                      <c:pt idx="0">
                        <c:v>0.41812956258143263</c:v>
                      </c:pt>
                      <c:pt idx="1">
                        <c:v>0.36953025991250443</c:v>
                      </c:pt>
                      <c:pt idx="2">
                        <c:v>0.1921626221839467</c:v>
                      </c:pt>
                      <c:pt idx="3">
                        <c:v>0.37351091329446456</c:v>
                      </c:pt>
                    </c:numCache>
                  </c:numRef>
                </c:val>
                <c:extLst xmlns:c15="http://schemas.microsoft.com/office/drawing/2012/chart">
                  <c:ext xmlns:c16="http://schemas.microsoft.com/office/drawing/2014/chart" uri="{C3380CC4-5D6E-409C-BE32-E72D297353CC}">
                    <c16:uniqueId val="{00000005-5403-4430-BAF6-9F89DD34B7E0}"/>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MD </a:t>
            </a:r>
            <a:r>
              <a:rPr lang="en-US" sz="1400" b="0" i="0" u="none" strike="noStrike" baseline="0">
                <a:effectLst/>
              </a:rPr>
              <a:t> Developed </a:t>
            </a:r>
            <a:r>
              <a:rPr lang="en-US"/>
              <a:t> 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5"/>
          <c:tx>
            <c:strRef>
              <c:f>'Combined TN'!$B$27</c:f>
              <c:strCache>
                <c:ptCount val="1"/>
                <c:pt idx="0">
                  <c:v>Developed</c:v>
                </c:pt>
              </c:strCache>
            </c:strRef>
          </c:tx>
          <c:spPr>
            <a:solidFill>
              <a:schemeClr val="accent6"/>
            </a:solidFill>
            <a:ln>
              <a:noFill/>
            </a:ln>
            <a:effectLst/>
          </c:spPr>
          <c:invertIfNegative val="0"/>
          <c:cat>
            <c:strRef>
              <c:f>'Combined TN'!$H$1:$L$1</c:f>
              <c:strCache>
                <c:ptCount val="5"/>
                <c:pt idx="0">
                  <c:v>1985</c:v>
                </c:pt>
                <c:pt idx="1">
                  <c:v>2005</c:v>
                </c:pt>
                <c:pt idx="2">
                  <c:v>2009</c:v>
                </c:pt>
                <c:pt idx="3">
                  <c:v>2017</c:v>
                </c:pt>
                <c:pt idx="4">
                  <c:v>2025</c:v>
                </c:pt>
              </c:strCache>
            </c:strRef>
          </c:cat>
          <c:val>
            <c:numRef>
              <c:f>'Combined TN'!$H$27:$L$27</c:f>
              <c:numCache>
                <c:formatCode>0%</c:formatCode>
                <c:ptCount val="5"/>
                <c:pt idx="0">
                  <c:v>1</c:v>
                </c:pt>
                <c:pt idx="1">
                  <c:v>1.3520290792458074</c:v>
                </c:pt>
                <c:pt idx="2">
                  <c:v>1.3669651201437267</c:v>
                </c:pt>
                <c:pt idx="3">
                  <c:v>1.4188906733361817</c:v>
                </c:pt>
                <c:pt idx="4">
                  <c:v>1.1671504208443764</c:v>
                </c:pt>
              </c:numCache>
            </c:numRef>
          </c:val>
          <c:extLst>
            <c:ext xmlns:c16="http://schemas.microsoft.com/office/drawing/2014/chart" uri="{C3380CC4-5D6E-409C-BE32-E72D297353CC}">
              <c16:uniqueId val="{00000000-1EBB-41C0-98AE-26420EC173D1}"/>
            </c:ext>
          </c:extLst>
        </c:ser>
        <c:dLbls>
          <c:showLegendKey val="0"/>
          <c:showVal val="0"/>
          <c:showCatName val="0"/>
          <c:showSerName val="0"/>
          <c:showPercent val="0"/>
          <c:showBubbleSize val="0"/>
        </c:dLbls>
        <c:gapWidth val="219"/>
        <c:overlap val="-27"/>
        <c:axId val="431160064"/>
        <c:axId val="576876832"/>
        <c:extLst>
          <c:ext xmlns:c15="http://schemas.microsoft.com/office/drawing/2012/chart" uri="{02D57815-91ED-43cb-92C2-25804820EDAC}">
            <c15:filteredBarSeries>
              <c15:ser>
                <c:idx val="0"/>
                <c:order val="0"/>
                <c:tx>
                  <c:strRef>
                    <c:extLst>
                      <c:ext uri="{02D57815-91ED-43cb-92C2-25804820EDAC}">
                        <c15:formulaRef>
                          <c15:sqref>'Combined TN'!$B$2</c15:sqref>
                        </c15:formulaRef>
                      </c:ext>
                    </c:extLst>
                    <c:strCache>
                      <c:ptCount val="1"/>
                      <c:pt idx="0">
                        <c:v>Agriculture</c:v>
                      </c:pt>
                    </c:strCache>
                  </c:strRef>
                </c:tx>
                <c:spPr>
                  <a:solidFill>
                    <a:schemeClr val="accent1"/>
                  </a:solidFill>
                  <a:ln>
                    <a:noFill/>
                  </a:ln>
                  <a:effectLst/>
                </c:spPr>
                <c:invertIfNegative val="0"/>
                <c:cat>
                  <c:strRef>
                    <c:extLst>
                      <c:ex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c:ext uri="{02D57815-91ED-43cb-92C2-25804820EDAC}">
                        <c15:formulaRef>
                          <c15:sqref>'Combined TN'!$I$2:$L$2</c15:sqref>
                        </c15:formulaRef>
                      </c:ext>
                    </c:extLst>
                    <c:numCache>
                      <c:formatCode>0%</c:formatCode>
                      <c:ptCount val="4"/>
                      <c:pt idx="0">
                        <c:v>0.71705142522611232</c:v>
                      </c:pt>
                      <c:pt idx="1">
                        <c:v>0.66056826256953649</c:v>
                      </c:pt>
                      <c:pt idx="2">
                        <c:v>0.55534074399980382</c:v>
                      </c:pt>
                      <c:pt idx="3">
                        <c:v>0.30992627520518795</c:v>
                      </c:pt>
                    </c:numCache>
                  </c:numRef>
                </c:val>
                <c:extLst>
                  <c:ext xmlns:c16="http://schemas.microsoft.com/office/drawing/2014/chart" uri="{C3380CC4-5D6E-409C-BE32-E72D297353CC}">
                    <c16:uniqueId val="{00000001-1EBB-41C0-98AE-26420EC173D1}"/>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'Combined TN'!$B$3</c15:sqref>
                        </c15:formulaRef>
                      </c:ext>
                    </c:extLst>
                    <c:strCache>
                      <c:ptCount val="1"/>
                      <c:pt idx="0">
                        <c:v>Developed</c:v>
                      </c:pt>
                    </c:strCache>
                  </c:strRef>
                </c:tx>
                <c:spPr>
                  <a:solidFill>
                    <a:schemeClr val="accent2"/>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TN'!$I$3:$L$3</c15:sqref>
                        </c15:formulaRef>
                      </c:ext>
                    </c:extLst>
                    <c:numCache>
                      <c:formatCode>0%</c:formatCode>
                      <c:ptCount val="4"/>
                      <c:pt idx="0">
                        <c:v>1.5544998872802054</c:v>
                      </c:pt>
                      <c:pt idx="1">
                        <c:v>1.6734855656010628</c:v>
                      </c:pt>
                      <c:pt idx="2">
                        <c:v>1.8327942656602907</c:v>
                      </c:pt>
                      <c:pt idx="3">
                        <c:v>1.7832881905128513</c:v>
                      </c:pt>
                    </c:numCache>
                  </c:numRef>
                </c:val>
                <c:extLst xmlns:c15="http://schemas.microsoft.com/office/drawing/2012/chart">
                  <c:ext xmlns:c16="http://schemas.microsoft.com/office/drawing/2014/chart" uri="{C3380CC4-5D6E-409C-BE32-E72D297353CC}">
                    <c16:uniqueId val="{00000002-1EBB-41C0-98AE-26420EC173D1}"/>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'Combined TN'!$B$4</c15:sqref>
                        </c15:formulaRef>
                      </c:ext>
                    </c:extLst>
                    <c:strCache>
                      <c:ptCount val="1"/>
                      <c:pt idx="0">
                        <c:v>Natural</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TN'!$I$4:$L$4</c15:sqref>
                        </c15:formulaRef>
                      </c:ext>
                    </c:extLst>
                    <c:numCache>
                      <c:formatCode>0%</c:formatCode>
                      <c:ptCount val="4"/>
                      <c:pt idx="0">
                        <c:v>0.90484539343391723</c:v>
                      </c:pt>
                      <c:pt idx="1">
                        <c:v>0.89770151864554759</c:v>
                      </c:pt>
                      <c:pt idx="2">
                        <c:v>0.87189657523838093</c:v>
                      </c:pt>
                      <c:pt idx="3">
                        <c:v>0.88770557516416904</c:v>
                      </c:pt>
                    </c:numCache>
                  </c:numRef>
                </c:val>
                <c:extLst xmlns:c15="http://schemas.microsoft.com/office/drawing/2012/chart">
                  <c:ext xmlns:c16="http://schemas.microsoft.com/office/drawing/2014/chart" uri="{C3380CC4-5D6E-409C-BE32-E72D297353CC}">
                    <c16:uniqueId val="{00000003-1EBB-41C0-98AE-26420EC173D1}"/>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'Combined TN'!$B$5</c15:sqref>
                        </c15:formulaRef>
                      </c:ext>
                    </c:extLst>
                    <c:strCache>
                      <c:ptCount val="1"/>
                      <c:pt idx="0">
                        <c:v>Septic</c:v>
                      </c:pt>
                    </c:strCache>
                  </c:strRef>
                </c:tx>
                <c:spPr>
                  <a:solidFill>
                    <a:schemeClr val="accent4"/>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TN'!$I$5:$L$5</c15:sqref>
                        </c15:formulaRef>
                      </c:ext>
                    </c:extLst>
                    <c:numCache>
                      <c:formatCode>0%</c:formatCode>
                      <c:ptCount val="4"/>
                      <c:pt idx="0">
                        <c:v>1.5943224942099341</c:v>
                      </c:pt>
                      <c:pt idx="1">
                        <c:v>1.7126050114266844</c:v>
                      </c:pt>
                      <c:pt idx="2">
                        <c:v>2.2083622344288876</c:v>
                      </c:pt>
                      <c:pt idx="3">
                        <c:v>2.630728755300574</c:v>
                      </c:pt>
                    </c:numCache>
                  </c:numRef>
                </c:val>
                <c:extLst xmlns:c15="http://schemas.microsoft.com/office/drawing/2012/chart">
                  <c:ext xmlns:c16="http://schemas.microsoft.com/office/drawing/2014/chart" uri="{C3380CC4-5D6E-409C-BE32-E72D297353CC}">
                    <c16:uniqueId val="{00000004-1EBB-41C0-98AE-26420EC173D1}"/>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'Combined TN'!$B$6</c15:sqref>
                        </c15:formulaRef>
                      </c:ext>
                    </c:extLst>
                    <c:strCache>
                      <c:ptCount val="1"/>
                      <c:pt idx="0">
                        <c:v>Wastewater</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TN'!$I$6:$L$6</c15:sqref>
                        </c15:formulaRef>
                      </c:ext>
                    </c:extLst>
                    <c:numCache>
                      <c:formatCode>0%</c:formatCode>
                      <c:ptCount val="4"/>
                      <c:pt idx="0">
                        <c:v>0.41812956258143263</c:v>
                      </c:pt>
                      <c:pt idx="1">
                        <c:v>0.36953025991250443</c:v>
                      </c:pt>
                      <c:pt idx="2">
                        <c:v>0.1921626221839467</c:v>
                      </c:pt>
                      <c:pt idx="3">
                        <c:v>0.37351091329446456</c:v>
                      </c:pt>
                    </c:numCache>
                  </c:numRef>
                </c:val>
                <c:extLst xmlns:c15="http://schemas.microsoft.com/office/drawing/2012/chart">
                  <c:ext xmlns:c16="http://schemas.microsoft.com/office/drawing/2014/chart" uri="{C3380CC4-5D6E-409C-BE32-E72D297353CC}">
                    <c16:uniqueId val="{00000005-1EBB-41C0-98AE-26420EC173D1}"/>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VA Developed 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5"/>
          <c:tx>
            <c:strRef>
              <c:f>'Combined TN'!$B$33</c:f>
              <c:strCache>
                <c:ptCount val="1"/>
                <c:pt idx="0">
                  <c:v>Developed</c:v>
                </c:pt>
              </c:strCache>
            </c:strRef>
          </c:tx>
          <c:spPr>
            <a:solidFill>
              <a:schemeClr val="accent6"/>
            </a:solidFill>
            <a:ln>
              <a:noFill/>
            </a:ln>
            <a:effectLst/>
          </c:spPr>
          <c:invertIfNegative val="0"/>
          <c:cat>
            <c:strRef>
              <c:f>'Combined TN'!$H$1:$L$1</c:f>
              <c:strCache>
                <c:ptCount val="5"/>
                <c:pt idx="0">
                  <c:v>1985</c:v>
                </c:pt>
                <c:pt idx="1">
                  <c:v>2005</c:v>
                </c:pt>
                <c:pt idx="2">
                  <c:v>2009</c:v>
                </c:pt>
                <c:pt idx="3">
                  <c:v>2017</c:v>
                </c:pt>
                <c:pt idx="4">
                  <c:v>2025</c:v>
                </c:pt>
              </c:strCache>
            </c:strRef>
          </c:cat>
          <c:val>
            <c:numRef>
              <c:f>'Combined TN'!$H$33:$L$33</c:f>
              <c:numCache>
                <c:formatCode>0%</c:formatCode>
                <c:ptCount val="5"/>
                <c:pt idx="0">
                  <c:v>1</c:v>
                </c:pt>
                <c:pt idx="1">
                  <c:v>1.4476638222409148</c:v>
                </c:pt>
                <c:pt idx="2">
                  <c:v>1.5155712150957488</c:v>
                </c:pt>
                <c:pt idx="3">
                  <c:v>1.6144847685682171</c:v>
                </c:pt>
                <c:pt idx="4">
                  <c:v>1.4699860192652203</c:v>
                </c:pt>
              </c:numCache>
            </c:numRef>
          </c:val>
          <c:extLst>
            <c:ext xmlns:c16="http://schemas.microsoft.com/office/drawing/2014/chart" uri="{C3380CC4-5D6E-409C-BE32-E72D297353CC}">
              <c16:uniqueId val="{00000000-C870-4EBF-981A-027F271F2217}"/>
            </c:ext>
          </c:extLst>
        </c:ser>
        <c:dLbls>
          <c:showLegendKey val="0"/>
          <c:showVal val="0"/>
          <c:showCatName val="0"/>
          <c:showSerName val="0"/>
          <c:showPercent val="0"/>
          <c:showBubbleSize val="0"/>
        </c:dLbls>
        <c:gapWidth val="219"/>
        <c:overlap val="-27"/>
        <c:axId val="431160064"/>
        <c:axId val="576876832"/>
        <c:extLst>
          <c:ext xmlns:c15="http://schemas.microsoft.com/office/drawing/2012/chart" uri="{02D57815-91ED-43cb-92C2-25804820EDAC}">
            <c15:filteredBarSeries>
              <c15:ser>
                <c:idx val="0"/>
                <c:order val="0"/>
                <c:tx>
                  <c:strRef>
                    <c:extLst>
                      <c:ext uri="{02D57815-91ED-43cb-92C2-25804820EDAC}">
                        <c15:formulaRef>
                          <c15:sqref>'Combined TN'!$B$2</c15:sqref>
                        </c15:formulaRef>
                      </c:ext>
                    </c:extLst>
                    <c:strCache>
                      <c:ptCount val="1"/>
                      <c:pt idx="0">
                        <c:v>Agriculture</c:v>
                      </c:pt>
                    </c:strCache>
                  </c:strRef>
                </c:tx>
                <c:spPr>
                  <a:solidFill>
                    <a:schemeClr val="accent1"/>
                  </a:solidFill>
                  <a:ln>
                    <a:noFill/>
                  </a:ln>
                  <a:effectLst/>
                </c:spPr>
                <c:invertIfNegative val="0"/>
                <c:cat>
                  <c:strRef>
                    <c:extLst>
                      <c:ex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c:ext uri="{02D57815-91ED-43cb-92C2-25804820EDAC}">
                        <c15:formulaRef>
                          <c15:sqref>'Combined TN'!$I$2:$L$2</c15:sqref>
                        </c15:formulaRef>
                      </c:ext>
                    </c:extLst>
                    <c:numCache>
                      <c:formatCode>0%</c:formatCode>
                      <c:ptCount val="4"/>
                      <c:pt idx="0">
                        <c:v>0.71705142522611232</c:v>
                      </c:pt>
                      <c:pt idx="1">
                        <c:v>0.66056826256953649</c:v>
                      </c:pt>
                      <c:pt idx="2">
                        <c:v>0.55534074399980382</c:v>
                      </c:pt>
                      <c:pt idx="3">
                        <c:v>0.30992627520518795</c:v>
                      </c:pt>
                    </c:numCache>
                  </c:numRef>
                </c:val>
                <c:extLst>
                  <c:ext xmlns:c16="http://schemas.microsoft.com/office/drawing/2014/chart" uri="{C3380CC4-5D6E-409C-BE32-E72D297353CC}">
                    <c16:uniqueId val="{00000001-C870-4EBF-981A-027F271F2217}"/>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'Combined TN'!$B$3</c15:sqref>
                        </c15:formulaRef>
                      </c:ext>
                    </c:extLst>
                    <c:strCache>
                      <c:ptCount val="1"/>
                      <c:pt idx="0">
                        <c:v>Developed</c:v>
                      </c:pt>
                    </c:strCache>
                  </c:strRef>
                </c:tx>
                <c:spPr>
                  <a:solidFill>
                    <a:schemeClr val="accent2"/>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TN'!$I$3:$L$3</c15:sqref>
                        </c15:formulaRef>
                      </c:ext>
                    </c:extLst>
                    <c:numCache>
                      <c:formatCode>0%</c:formatCode>
                      <c:ptCount val="4"/>
                      <c:pt idx="0">
                        <c:v>1.5544998872802054</c:v>
                      </c:pt>
                      <c:pt idx="1">
                        <c:v>1.6734855656010628</c:v>
                      </c:pt>
                      <c:pt idx="2">
                        <c:v>1.8327942656602907</c:v>
                      </c:pt>
                      <c:pt idx="3">
                        <c:v>1.7832881905128513</c:v>
                      </c:pt>
                    </c:numCache>
                  </c:numRef>
                </c:val>
                <c:extLst xmlns:c15="http://schemas.microsoft.com/office/drawing/2012/chart">
                  <c:ext xmlns:c16="http://schemas.microsoft.com/office/drawing/2014/chart" uri="{C3380CC4-5D6E-409C-BE32-E72D297353CC}">
                    <c16:uniqueId val="{00000002-C870-4EBF-981A-027F271F2217}"/>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'Combined TN'!$B$4</c15:sqref>
                        </c15:formulaRef>
                      </c:ext>
                    </c:extLst>
                    <c:strCache>
                      <c:ptCount val="1"/>
                      <c:pt idx="0">
                        <c:v>Natural</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TN'!$I$4:$L$4</c15:sqref>
                        </c15:formulaRef>
                      </c:ext>
                    </c:extLst>
                    <c:numCache>
                      <c:formatCode>0%</c:formatCode>
                      <c:ptCount val="4"/>
                      <c:pt idx="0">
                        <c:v>0.90484539343391723</c:v>
                      </c:pt>
                      <c:pt idx="1">
                        <c:v>0.89770151864554759</c:v>
                      </c:pt>
                      <c:pt idx="2">
                        <c:v>0.87189657523838093</c:v>
                      </c:pt>
                      <c:pt idx="3">
                        <c:v>0.88770557516416904</c:v>
                      </c:pt>
                    </c:numCache>
                  </c:numRef>
                </c:val>
                <c:extLst xmlns:c15="http://schemas.microsoft.com/office/drawing/2012/chart">
                  <c:ext xmlns:c16="http://schemas.microsoft.com/office/drawing/2014/chart" uri="{C3380CC4-5D6E-409C-BE32-E72D297353CC}">
                    <c16:uniqueId val="{00000003-C870-4EBF-981A-027F271F2217}"/>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'Combined TN'!$B$5</c15:sqref>
                        </c15:formulaRef>
                      </c:ext>
                    </c:extLst>
                    <c:strCache>
                      <c:ptCount val="1"/>
                      <c:pt idx="0">
                        <c:v>Septic</c:v>
                      </c:pt>
                    </c:strCache>
                  </c:strRef>
                </c:tx>
                <c:spPr>
                  <a:solidFill>
                    <a:schemeClr val="accent4"/>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TN'!$I$5:$L$5</c15:sqref>
                        </c15:formulaRef>
                      </c:ext>
                    </c:extLst>
                    <c:numCache>
                      <c:formatCode>0%</c:formatCode>
                      <c:ptCount val="4"/>
                      <c:pt idx="0">
                        <c:v>1.5943224942099341</c:v>
                      </c:pt>
                      <c:pt idx="1">
                        <c:v>1.7126050114266844</c:v>
                      </c:pt>
                      <c:pt idx="2">
                        <c:v>2.2083622344288876</c:v>
                      </c:pt>
                      <c:pt idx="3">
                        <c:v>2.630728755300574</c:v>
                      </c:pt>
                    </c:numCache>
                  </c:numRef>
                </c:val>
                <c:extLst xmlns:c15="http://schemas.microsoft.com/office/drawing/2012/chart">
                  <c:ext xmlns:c16="http://schemas.microsoft.com/office/drawing/2014/chart" uri="{C3380CC4-5D6E-409C-BE32-E72D297353CC}">
                    <c16:uniqueId val="{00000004-C870-4EBF-981A-027F271F2217}"/>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'Combined TN'!$B$6</c15:sqref>
                        </c15:formulaRef>
                      </c:ext>
                    </c:extLst>
                    <c:strCache>
                      <c:ptCount val="1"/>
                      <c:pt idx="0">
                        <c:v>Wastewater</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TN'!$I$6:$L$6</c15:sqref>
                        </c15:formulaRef>
                      </c:ext>
                    </c:extLst>
                    <c:numCache>
                      <c:formatCode>0%</c:formatCode>
                      <c:ptCount val="4"/>
                      <c:pt idx="0">
                        <c:v>0.41812956258143263</c:v>
                      </c:pt>
                      <c:pt idx="1">
                        <c:v>0.36953025991250443</c:v>
                      </c:pt>
                      <c:pt idx="2">
                        <c:v>0.1921626221839467</c:v>
                      </c:pt>
                      <c:pt idx="3">
                        <c:v>0.37351091329446456</c:v>
                      </c:pt>
                    </c:numCache>
                  </c:numRef>
                </c:val>
                <c:extLst xmlns:c15="http://schemas.microsoft.com/office/drawing/2012/chart">
                  <c:ext xmlns:c16="http://schemas.microsoft.com/office/drawing/2014/chart" uri="{C3380CC4-5D6E-409C-BE32-E72D297353CC}">
                    <c16:uniqueId val="{00000005-C870-4EBF-981A-027F271F2217}"/>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Progress Comparison Wastewater 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2"/>
          <c:order val="3"/>
          <c:tx>
            <c:strRef>
              <c:f>'Combined TN'!$A$18:$B$18</c:f>
              <c:strCache>
                <c:ptCount val="2"/>
                <c:pt idx="0">
                  <c:v>MD-COG</c:v>
                </c:pt>
                <c:pt idx="1">
                  <c:v>Wastewater</c:v>
                </c:pt>
              </c:strCache>
            </c:strRef>
          </c:tx>
          <c:spPr>
            <a:solidFill>
              <a:srgbClr val="0066FF"/>
            </a:solidFill>
            <a:ln>
              <a:noFill/>
            </a:ln>
            <a:effectLst/>
          </c:spPr>
          <c:invertIfNegative val="0"/>
          <c:cat>
            <c:strRef>
              <c:f>'Combined TN'!$I$1:$L$1</c:f>
              <c:strCache>
                <c:ptCount val="4"/>
                <c:pt idx="0">
                  <c:v>2005</c:v>
                </c:pt>
                <c:pt idx="1">
                  <c:v>2009</c:v>
                </c:pt>
                <c:pt idx="2">
                  <c:v>2017</c:v>
                </c:pt>
                <c:pt idx="3">
                  <c:v>2025</c:v>
                </c:pt>
              </c:strCache>
            </c:strRef>
          </c:cat>
          <c:val>
            <c:numRef>
              <c:f>'Combined TN'!$I$18:$L$18</c:f>
              <c:numCache>
                <c:formatCode>0%</c:formatCode>
                <c:ptCount val="4"/>
                <c:pt idx="0">
                  <c:v>0.44934897438945892</c:v>
                </c:pt>
                <c:pt idx="1">
                  <c:v>0.41326767435944367</c:v>
                </c:pt>
                <c:pt idx="2">
                  <c:v>0.2322852681699277</c:v>
                </c:pt>
                <c:pt idx="3">
                  <c:v>0.46153075367381508</c:v>
                </c:pt>
              </c:numCache>
            </c:numRef>
          </c:val>
          <c:extLst>
            <c:ext xmlns:c16="http://schemas.microsoft.com/office/drawing/2014/chart" uri="{C3380CC4-5D6E-409C-BE32-E72D297353CC}">
              <c16:uniqueId val="{00000000-C1CC-4A7A-8250-B5759127141C}"/>
            </c:ext>
          </c:extLst>
        </c:ser>
        <c:ser>
          <c:idx val="0"/>
          <c:order val="4"/>
          <c:tx>
            <c:strRef>
              <c:f>'Combined TN'!$A$6:$B$6</c:f>
              <c:strCache>
                <c:ptCount val="2"/>
                <c:pt idx="0">
                  <c:v>NVRC</c:v>
                </c:pt>
                <c:pt idx="1">
                  <c:v>Wastewater</c:v>
                </c:pt>
              </c:strCache>
            </c:strRef>
          </c:tx>
          <c:spPr>
            <a:solidFill>
              <a:srgbClr val="92D050"/>
            </a:solidFill>
            <a:ln>
              <a:noFill/>
            </a:ln>
            <a:effectLst/>
          </c:spPr>
          <c:invertIfNegative val="0"/>
          <c:cat>
            <c:strRef>
              <c:f>'Combined TN'!$I$1:$L$1</c:f>
              <c:strCache>
                <c:ptCount val="4"/>
                <c:pt idx="0">
                  <c:v>2005</c:v>
                </c:pt>
                <c:pt idx="1">
                  <c:v>2009</c:v>
                </c:pt>
                <c:pt idx="2">
                  <c:v>2017</c:v>
                </c:pt>
                <c:pt idx="3">
                  <c:v>2025</c:v>
                </c:pt>
              </c:strCache>
            </c:strRef>
          </c:cat>
          <c:val>
            <c:numRef>
              <c:f>'Combined TN'!$I$6:$L$6</c:f>
              <c:numCache>
                <c:formatCode>0%</c:formatCode>
                <c:ptCount val="4"/>
                <c:pt idx="0">
                  <c:v>0.41812956258143263</c:v>
                </c:pt>
                <c:pt idx="1">
                  <c:v>0.36953025991250443</c:v>
                </c:pt>
                <c:pt idx="2">
                  <c:v>0.1921626221839467</c:v>
                </c:pt>
                <c:pt idx="3">
                  <c:v>0.37351091329446456</c:v>
                </c:pt>
              </c:numCache>
            </c:numRef>
          </c:val>
          <c:extLst>
            <c:ext xmlns:c16="http://schemas.microsoft.com/office/drawing/2014/chart" uri="{C3380CC4-5D6E-409C-BE32-E72D297353CC}">
              <c16:uniqueId val="{00000001-C1CC-4A7A-8250-B5759127141C}"/>
            </c:ext>
          </c:extLst>
        </c:ser>
        <c:ser>
          <c:idx val="1"/>
          <c:order val="5"/>
          <c:tx>
            <c:strRef>
              <c:f>'Combined TN'!$A$12:$B$12</c:f>
              <c:strCache>
                <c:ptCount val="2"/>
                <c:pt idx="0">
                  <c:v>Washington, DC</c:v>
                </c:pt>
                <c:pt idx="1">
                  <c:v>Wastewater</c:v>
                </c:pt>
              </c:strCache>
            </c:strRef>
          </c:tx>
          <c:spPr>
            <a:solidFill>
              <a:schemeClr val="accent2"/>
            </a:solidFill>
            <a:ln>
              <a:noFill/>
            </a:ln>
            <a:effectLst/>
          </c:spPr>
          <c:invertIfNegative val="0"/>
          <c:cat>
            <c:strRef>
              <c:f>'Combined TN'!$I$1:$L$1</c:f>
              <c:strCache>
                <c:ptCount val="4"/>
                <c:pt idx="0">
                  <c:v>2005</c:v>
                </c:pt>
                <c:pt idx="1">
                  <c:v>2009</c:v>
                </c:pt>
                <c:pt idx="2">
                  <c:v>2017</c:v>
                </c:pt>
                <c:pt idx="3">
                  <c:v>2025</c:v>
                </c:pt>
              </c:strCache>
            </c:strRef>
          </c:cat>
          <c:val>
            <c:numRef>
              <c:f>'Combined TN'!$I$12:$L$12</c:f>
              <c:numCache>
                <c:formatCode>0%</c:formatCode>
                <c:ptCount val="4"/>
                <c:pt idx="0">
                  <c:v>0.39841005806888458</c:v>
                </c:pt>
                <c:pt idx="1">
                  <c:v>0.4082746179652012</c:v>
                </c:pt>
                <c:pt idx="2">
                  <c:v>0.21605937445635001</c:v>
                </c:pt>
                <c:pt idx="3">
                  <c:v>0.35720509497115249</c:v>
                </c:pt>
              </c:numCache>
            </c:numRef>
          </c:val>
          <c:extLst>
            <c:ext xmlns:c16="http://schemas.microsoft.com/office/drawing/2014/chart" uri="{C3380CC4-5D6E-409C-BE32-E72D297353CC}">
              <c16:uniqueId val="{00000002-C1CC-4A7A-8250-B5759127141C}"/>
            </c:ext>
          </c:extLst>
        </c:ser>
        <c:dLbls>
          <c:showLegendKey val="0"/>
          <c:showVal val="0"/>
          <c:showCatName val="0"/>
          <c:showSerName val="0"/>
          <c:showPercent val="0"/>
          <c:showBubbleSize val="0"/>
        </c:dLbls>
        <c:gapWidth val="150"/>
        <c:axId val="431160064"/>
        <c:axId val="576876832"/>
        <c:extLst>
          <c:ext xmlns:c15="http://schemas.microsoft.com/office/drawing/2012/chart" uri="{02D57815-91ED-43cb-92C2-25804820EDAC}">
            <c15:filteredBarSeries>
              <c15:ser>
                <c:idx val="3"/>
                <c:order val="0"/>
                <c:tx>
                  <c:strRef>
                    <c:extLst>
                      <c:ext uri="{02D57815-91ED-43cb-92C2-25804820EDAC}">
                        <c15:formulaRef>
                          <c15:sqref>'Combined TN'!$A$25:$B$25</c15:sqref>
                        </c15:formulaRef>
                      </c:ext>
                    </c:extLst>
                    <c:strCache>
                      <c:ptCount val="2"/>
                      <c:pt idx="0">
                        <c:v>Bay Watershed</c:v>
                      </c:pt>
                      <c:pt idx="1">
                        <c:v>ALL</c:v>
                      </c:pt>
                    </c:strCache>
                  </c:strRef>
                </c:tx>
                <c:spPr>
                  <a:solidFill>
                    <a:schemeClr val="accent4"/>
                  </a:solidFill>
                  <a:ln>
                    <a:noFill/>
                  </a:ln>
                  <a:effectLst/>
                </c:spPr>
                <c:invertIfNegative val="0"/>
                <c:cat>
                  <c:strRef>
                    <c:extLst>
                      <c:ext uri="{02D57815-91ED-43cb-92C2-25804820EDAC}">
                        <c15:formulaRef>
                          <c15:sqref>'Combined TN'!$I$1:$L$1</c15:sqref>
                        </c15:formulaRef>
                      </c:ext>
                    </c:extLst>
                    <c:strCache>
                      <c:ptCount val="4"/>
                      <c:pt idx="0">
                        <c:v>2005</c:v>
                      </c:pt>
                      <c:pt idx="1">
                        <c:v>2009</c:v>
                      </c:pt>
                      <c:pt idx="2">
                        <c:v>2017</c:v>
                      </c:pt>
                      <c:pt idx="3">
                        <c:v>2025</c:v>
                      </c:pt>
                    </c:strCache>
                  </c:strRef>
                </c:cat>
                <c:val>
                  <c:numRef>
                    <c:extLst>
                      <c:ext uri="{02D57815-91ED-43cb-92C2-25804820EDAC}">
                        <c15:formulaRef>
                          <c15:sqref>'Combined TN'!$I$25:$L$25</c15:sqref>
                        </c15:formulaRef>
                      </c:ext>
                    </c:extLst>
                    <c:numCache>
                      <c:formatCode>0%</c:formatCode>
                      <c:ptCount val="4"/>
                      <c:pt idx="0">
                        <c:v>0.84933415563213932</c:v>
                      </c:pt>
                      <c:pt idx="1">
                        <c:v>0.81789180597555322</c:v>
                      </c:pt>
                      <c:pt idx="2">
                        <c:v>0.7541107628148962</c:v>
                      </c:pt>
                      <c:pt idx="3">
                        <c:v>0.59048680695279887</c:v>
                      </c:pt>
                    </c:numCache>
                  </c:numRef>
                </c:val>
                <c:extLst>
                  <c:ext xmlns:c16="http://schemas.microsoft.com/office/drawing/2014/chart" uri="{C3380CC4-5D6E-409C-BE32-E72D297353CC}">
                    <c16:uniqueId val="{00000003-C1CC-4A7A-8250-B5759127141C}"/>
                  </c:ext>
                </c:extLst>
              </c15:ser>
            </c15:filteredBarSeries>
            <c15:filteredBarSeries>
              <c15:ser>
                <c:idx val="4"/>
                <c:order val="1"/>
                <c:tx>
                  <c:strRef>
                    <c:extLst xmlns:c15="http://schemas.microsoft.com/office/drawing/2012/chart">
                      <c:ext xmlns:c15="http://schemas.microsoft.com/office/drawing/2012/chart" uri="{02D57815-91ED-43cb-92C2-25804820EDAC}">
                        <c15:formulaRef>
                          <c15:sqref>'Combined TN'!$A$31:$B$31</c15:sqref>
                        </c15:formulaRef>
                      </c:ext>
                    </c:extLst>
                    <c:strCache>
                      <c:ptCount val="2"/>
                      <c:pt idx="0">
                        <c:v>Maryland</c:v>
                      </c:pt>
                      <c:pt idx="1">
                        <c:v>ALL</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'Combined TN'!$I$1:$L$1</c15:sqref>
                        </c15:formulaRef>
                      </c:ext>
                    </c:extLst>
                    <c:strCache>
                      <c:ptCount val="4"/>
                      <c:pt idx="0">
                        <c:v>2005</c:v>
                      </c:pt>
                      <c:pt idx="1">
                        <c:v>2009</c:v>
                      </c:pt>
                      <c:pt idx="2">
                        <c:v>2017</c:v>
                      </c:pt>
                      <c:pt idx="3">
                        <c:v>2025</c:v>
                      </c:pt>
                    </c:strCache>
                  </c:strRef>
                </c:cat>
                <c:val>
                  <c:numRef>
                    <c:extLst xmlns:c15="http://schemas.microsoft.com/office/drawing/2012/chart">
                      <c:ext xmlns:c15="http://schemas.microsoft.com/office/drawing/2012/chart" uri="{02D57815-91ED-43cb-92C2-25804820EDAC}">
                        <c15:formulaRef>
                          <c15:sqref>'Combined TN'!$I$31:$L$31</c15:sqref>
                        </c15:formulaRef>
                      </c:ext>
                    </c:extLst>
                    <c:numCache>
                      <c:formatCode>0%</c:formatCode>
                      <c:ptCount val="4"/>
                      <c:pt idx="0">
                        <c:v>0.73886135764954297</c:v>
                      </c:pt>
                      <c:pt idx="1">
                        <c:v>0.68408893853130004</c:v>
                      </c:pt>
                      <c:pt idx="2">
                        <c:v>0.64497133767742232</c:v>
                      </c:pt>
                      <c:pt idx="3">
                        <c:v>0.56709700874251556</c:v>
                      </c:pt>
                    </c:numCache>
                  </c:numRef>
                </c:val>
                <c:extLst xmlns:c15="http://schemas.microsoft.com/office/drawing/2012/chart">
                  <c:ext xmlns:c16="http://schemas.microsoft.com/office/drawing/2014/chart" uri="{C3380CC4-5D6E-409C-BE32-E72D297353CC}">
                    <c16:uniqueId val="{00000004-C1CC-4A7A-8250-B5759127141C}"/>
                  </c:ext>
                </c:extLst>
              </c15:ser>
            </c15:filteredBarSeries>
            <c15:filteredBarSeries>
              <c15:ser>
                <c:idx val="5"/>
                <c:order val="2"/>
                <c:tx>
                  <c:strRef>
                    <c:extLst xmlns:c15="http://schemas.microsoft.com/office/drawing/2012/chart">
                      <c:ext xmlns:c15="http://schemas.microsoft.com/office/drawing/2012/chart" uri="{02D57815-91ED-43cb-92C2-25804820EDAC}">
                        <c15:formulaRef>
                          <c15:sqref>'Combined TN'!$A$37:$B$37</c15:sqref>
                        </c15:formulaRef>
                      </c:ext>
                    </c:extLst>
                    <c:strCache>
                      <c:ptCount val="2"/>
                      <c:pt idx="0">
                        <c:v>Virginia</c:v>
                      </c:pt>
                      <c:pt idx="1">
                        <c:v>ALL</c:v>
                      </c:pt>
                    </c:strCache>
                  </c:strRef>
                </c:tx>
                <c:spPr>
                  <a:solidFill>
                    <a:schemeClr val="accent6"/>
                  </a:solidFill>
                  <a:ln>
                    <a:noFill/>
                  </a:ln>
                  <a:effectLst/>
                </c:spPr>
                <c:invertIfNegative val="0"/>
                <c:cat>
                  <c:strRef>
                    <c:extLst xmlns:c15="http://schemas.microsoft.com/office/drawing/2012/chart">
                      <c:ext xmlns:c15="http://schemas.microsoft.com/office/drawing/2012/chart" uri="{02D57815-91ED-43cb-92C2-25804820EDAC}">
                        <c15:formulaRef>
                          <c15:sqref>'Combined TN'!$I$1:$L$1</c15:sqref>
                        </c15:formulaRef>
                      </c:ext>
                    </c:extLst>
                    <c:strCache>
                      <c:ptCount val="4"/>
                      <c:pt idx="0">
                        <c:v>2005</c:v>
                      </c:pt>
                      <c:pt idx="1">
                        <c:v>2009</c:v>
                      </c:pt>
                      <c:pt idx="2">
                        <c:v>2017</c:v>
                      </c:pt>
                      <c:pt idx="3">
                        <c:v>2025</c:v>
                      </c:pt>
                    </c:strCache>
                  </c:strRef>
                </c:cat>
                <c:val>
                  <c:numRef>
                    <c:extLst xmlns:c15="http://schemas.microsoft.com/office/drawing/2012/chart">
                      <c:ext xmlns:c15="http://schemas.microsoft.com/office/drawing/2012/chart" uri="{02D57815-91ED-43cb-92C2-25804820EDAC}">
                        <c15:formulaRef>
                          <c15:sqref>'Combined TN'!$I$37:$L$37</c15:sqref>
                        </c15:formulaRef>
                      </c:ext>
                    </c:extLst>
                    <c:numCache>
                      <c:formatCode>0%</c:formatCode>
                      <c:ptCount val="4"/>
                      <c:pt idx="0">
                        <c:v>0.84463927298323382</c:v>
                      </c:pt>
                      <c:pt idx="1">
                        <c:v>0.81861718978200237</c:v>
                      </c:pt>
                      <c:pt idx="2">
                        <c:v>0.70168995770926312</c:v>
                      </c:pt>
                      <c:pt idx="3">
                        <c:v>0.60254582045909144</c:v>
                      </c:pt>
                    </c:numCache>
                  </c:numRef>
                </c:val>
                <c:extLst xmlns:c15="http://schemas.microsoft.com/office/drawing/2012/chart">
                  <c:ext xmlns:c16="http://schemas.microsoft.com/office/drawing/2014/chart" uri="{C3380CC4-5D6E-409C-BE32-E72D297353CC}">
                    <c16:uniqueId val="{00000005-C1CC-4A7A-8250-B5759127141C}"/>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Progress Comparison Developed 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2"/>
          <c:order val="3"/>
          <c:tx>
            <c:strRef>
              <c:f>'Combined TN'!$A$15:$B$15</c:f>
              <c:strCache>
                <c:ptCount val="2"/>
                <c:pt idx="0">
                  <c:v>MD-COG</c:v>
                </c:pt>
                <c:pt idx="1">
                  <c:v>Developed</c:v>
                </c:pt>
              </c:strCache>
            </c:strRef>
          </c:tx>
          <c:spPr>
            <a:solidFill>
              <a:srgbClr val="0066FF"/>
            </a:solidFill>
            <a:ln>
              <a:noFill/>
            </a:ln>
            <a:effectLst/>
          </c:spPr>
          <c:invertIfNegative val="0"/>
          <c:cat>
            <c:strRef>
              <c:f>'Combined TN'!$I$1:$L$1</c:f>
              <c:strCache>
                <c:ptCount val="4"/>
                <c:pt idx="0">
                  <c:v>2005</c:v>
                </c:pt>
                <c:pt idx="1">
                  <c:v>2009</c:v>
                </c:pt>
                <c:pt idx="2">
                  <c:v>2017</c:v>
                </c:pt>
                <c:pt idx="3">
                  <c:v>2025</c:v>
                </c:pt>
              </c:strCache>
            </c:strRef>
          </c:cat>
          <c:val>
            <c:numRef>
              <c:f>'Combined TN'!$I$15:$L$15</c:f>
              <c:numCache>
                <c:formatCode>0%</c:formatCode>
                <c:ptCount val="4"/>
                <c:pt idx="0">
                  <c:v>1.4103735479491428</c:v>
                </c:pt>
                <c:pt idx="1">
                  <c:v>1.4480587483751883</c:v>
                </c:pt>
                <c:pt idx="2">
                  <c:v>1.5060383362732161</c:v>
                </c:pt>
                <c:pt idx="3">
                  <c:v>1.3244772789949681</c:v>
                </c:pt>
              </c:numCache>
            </c:numRef>
          </c:val>
          <c:extLst>
            <c:ext xmlns:c16="http://schemas.microsoft.com/office/drawing/2014/chart" uri="{C3380CC4-5D6E-409C-BE32-E72D297353CC}">
              <c16:uniqueId val="{00000000-B428-419B-B5C2-C93D2A128399}"/>
            </c:ext>
          </c:extLst>
        </c:ser>
        <c:ser>
          <c:idx val="0"/>
          <c:order val="4"/>
          <c:tx>
            <c:strRef>
              <c:f>'Combined TN'!$A$3:$B$3</c:f>
              <c:strCache>
                <c:ptCount val="2"/>
                <c:pt idx="0">
                  <c:v>NVRC</c:v>
                </c:pt>
                <c:pt idx="1">
                  <c:v>Developed</c:v>
                </c:pt>
              </c:strCache>
            </c:strRef>
          </c:tx>
          <c:spPr>
            <a:solidFill>
              <a:srgbClr val="92D050"/>
            </a:solidFill>
            <a:ln>
              <a:noFill/>
            </a:ln>
            <a:effectLst/>
          </c:spPr>
          <c:invertIfNegative val="0"/>
          <c:cat>
            <c:strRef>
              <c:f>'Combined TN'!$I$1:$L$1</c:f>
              <c:strCache>
                <c:ptCount val="4"/>
                <c:pt idx="0">
                  <c:v>2005</c:v>
                </c:pt>
                <c:pt idx="1">
                  <c:v>2009</c:v>
                </c:pt>
                <c:pt idx="2">
                  <c:v>2017</c:v>
                </c:pt>
                <c:pt idx="3">
                  <c:v>2025</c:v>
                </c:pt>
              </c:strCache>
            </c:strRef>
          </c:cat>
          <c:val>
            <c:numRef>
              <c:f>'Combined TN'!$I$3:$L$3</c:f>
              <c:numCache>
                <c:formatCode>0%</c:formatCode>
                <c:ptCount val="4"/>
                <c:pt idx="0">
                  <c:v>1.5544998872802054</c:v>
                </c:pt>
                <c:pt idx="1">
                  <c:v>1.6734855656010628</c:v>
                </c:pt>
                <c:pt idx="2">
                  <c:v>1.8327942656602907</c:v>
                </c:pt>
                <c:pt idx="3">
                  <c:v>1.7832881905128513</c:v>
                </c:pt>
              </c:numCache>
            </c:numRef>
          </c:val>
          <c:extLst>
            <c:ext xmlns:c16="http://schemas.microsoft.com/office/drawing/2014/chart" uri="{C3380CC4-5D6E-409C-BE32-E72D297353CC}">
              <c16:uniqueId val="{00000001-B428-419B-B5C2-C93D2A128399}"/>
            </c:ext>
          </c:extLst>
        </c:ser>
        <c:ser>
          <c:idx val="1"/>
          <c:order val="5"/>
          <c:tx>
            <c:strRef>
              <c:f>'Combined TN'!$A$9:$B$9</c:f>
              <c:strCache>
                <c:ptCount val="2"/>
                <c:pt idx="0">
                  <c:v>Washington, DC</c:v>
                </c:pt>
                <c:pt idx="1">
                  <c:v>Developed</c:v>
                </c:pt>
              </c:strCache>
            </c:strRef>
          </c:tx>
          <c:spPr>
            <a:solidFill>
              <a:schemeClr val="accent2"/>
            </a:solidFill>
            <a:ln>
              <a:noFill/>
            </a:ln>
            <a:effectLst/>
          </c:spPr>
          <c:invertIfNegative val="0"/>
          <c:cat>
            <c:strRef>
              <c:f>'Combined TN'!$I$1:$L$1</c:f>
              <c:strCache>
                <c:ptCount val="4"/>
                <c:pt idx="0">
                  <c:v>2005</c:v>
                </c:pt>
                <c:pt idx="1">
                  <c:v>2009</c:v>
                </c:pt>
                <c:pt idx="2">
                  <c:v>2017</c:v>
                </c:pt>
                <c:pt idx="3">
                  <c:v>2025</c:v>
                </c:pt>
              </c:strCache>
            </c:strRef>
          </c:cat>
          <c:val>
            <c:numRef>
              <c:f>'Combined TN'!$I$10:$L$10</c:f>
              <c:numCache>
                <c:formatCode>0%</c:formatCode>
                <c:ptCount val="4"/>
                <c:pt idx="0">
                  <c:v>0.92622312700597498</c:v>
                </c:pt>
                <c:pt idx="1">
                  <c:v>0.91044975256539606</c:v>
                </c:pt>
                <c:pt idx="2">
                  <c:v>0.86080586037266893</c:v>
                </c:pt>
                <c:pt idx="3">
                  <c:v>0.7654665417861537</c:v>
                </c:pt>
              </c:numCache>
            </c:numRef>
          </c:val>
          <c:extLst>
            <c:ext xmlns:c16="http://schemas.microsoft.com/office/drawing/2014/chart" uri="{C3380CC4-5D6E-409C-BE32-E72D297353CC}">
              <c16:uniqueId val="{00000002-B428-419B-B5C2-C93D2A128399}"/>
            </c:ext>
          </c:extLst>
        </c:ser>
        <c:dLbls>
          <c:showLegendKey val="0"/>
          <c:showVal val="0"/>
          <c:showCatName val="0"/>
          <c:showSerName val="0"/>
          <c:showPercent val="0"/>
          <c:showBubbleSize val="0"/>
        </c:dLbls>
        <c:gapWidth val="150"/>
        <c:axId val="431160064"/>
        <c:axId val="576876832"/>
        <c:extLst>
          <c:ext xmlns:c15="http://schemas.microsoft.com/office/drawing/2012/chart" uri="{02D57815-91ED-43cb-92C2-25804820EDAC}">
            <c15:filteredBarSeries>
              <c15:ser>
                <c:idx val="3"/>
                <c:order val="0"/>
                <c:tx>
                  <c:strRef>
                    <c:extLst>
                      <c:ext uri="{02D57815-91ED-43cb-92C2-25804820EDAC}">
                        <c15:formulaRef>
                          <c15:sqref>'Combined TN'!$A$25:$B$25</c15:sqref>
                        </c15:formulaRef>
                      </c:ext>
                    </c:extLst>
                    <c:strCache>
                      <c:ptCount val="2"/>
                      <c:pt idx="0">
                        <c:v>Bay Watershed</c:v>
                      </c:pt>
                      <c:pt idx="1">
                        <c:v>ALL</c:v>
                      </c:pt>
                    </c:strCache>
                  </c:strRef>
                </c:tx>
                <c:spPr>
                  <a:solidFill>
                    <a:schemeClr val="accent4"/>
                  </a:solidFill>
                  <a:ln>
                    <a:noFill/>
                  </a:ln>
                  <a:effectLst/>
                </c:spPr>
                <c:invertIfNegative val="0"/>
                <c:cat>
                  <c:strRef>
                    <c:extLst>
                      <c:ext uri="{02D57815-91ED-43cb-92C2-25804820EDAC}">
                        <c15:formulaRef>
                          <c15:sqref>'Combined TN'!$I$1:$L$1</c15:sqref>
                        </c15:formulaRef>
                      </c:ext>
                    </c:extLst>
                    <c:strCache>
                      <c:ptCount val="4"/>
                      <c:pt idx="0">
                        <c:v>2005</c:v>
                      </c:pt>
                      <c:pt idx="1">
                        <c:v>2009</c:v>
                      </c:pt>
                      <c:pt idx="2">
                        <c:v>2017</c:v>
                      </c:pt>
                      <c:pt idx="3">
                        <c:v>2025</c:v>
                      </c:pt>
                    </c:strCache>
                  </c:strRef>
                </c:cat>
                <c:val>
                  <c:numRef>
                    <c:extLst>
                      <c:ext uri="{02D57815-91ED-43cb-92C2-25804820EDAC}">
                        <c15:formulaRef>
                          <c15:sqref>'Combined TN'!$I$25:$L$25</c15:sqref>
                        </c15:formulaRef>
                      </c:ext>
                    </c:extLst>
                    <c:numCache>
                      <c:formatCode>0%</c:formatCode>
                      <c:ptCount val="4"/>
                      <c:pt idx="0">
                        <c:v>0.84933415563213932</c:v>
                      </c:pt>
                      <c:pt idx="1">
                        <c:v>0.81789180597555322</c:v>
                      </c:pt>
                      <c:pt idx="2">
                        <c:v>0.7541107628148962</c:v>
                      </c:pt>
                      <c:pt idx="3">
                        <c:v>0.59048680695279887</c:v>
                      </c:pt>
                    </c:numCache>
                  </c:numRef>
                </c:val>
                <c:extLst>
                  <c:ext xmlns:c16="http://schemas.microsoft.com/office/drawing/2014/chart" uri="{C3380CC4-5D6E-409C-BE32-E72D297353CC}">
                    <c16:uniqueId val="{00000003-B428-419B-B5C2-C93D2A128399}"/>
                  </c:ext>
                </c:extLst>
              </c15:ser>
            </c15:filteredBarSeries>
            <c15:filteredBarSeries>
              <c15:ser>
                <c:idx val="4"/>
                <c:order val="1"/>
                <c:tx>
                  <c:strRef>
                    <c:extLst xmlns:c15="http://schemas.microsoft.com/office/drawing/2012/chart">
                      <c:ext xmlns:c15="http://schemas.microsoft.com/office/drawing/2012/chart" uri="{02D57815-91ED-43cb-92C2-25804820EDAC}">
                        <c15:formulaRef>
                          <c15:sqref>'Combined TN'!$A$31:$B$31</c15:sqref>
                        </c15:formulaRef>
                      </c:ext>
                    </c:extLst>
                    <c:strCache>
                      <c:ptCount val="2"/>
                      <c:pt idx="0">
                        <c:v>Maryland</c:v>
                      </c:pt>
                      <c:pt idx="1">
                        <c:v>ALL</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'Combined TN'!$I$1:$L$1</c15:sqref>
                        </c15:formulaRef>
                      </c:ext>
                    </c:extLst>
                    <c:strCache>
                      <c:ptCount val="4"/>
                      <c:pt idx="0">
                        <c:v>2005</c:v>
                      </c:pt>
                      <c:pt idx="1">
                        <c:v>2009</c:v>
                      </c:pt>
                      <c:pt idx="2">
                        <c:v>2017</c:v>
                      </c:pt>
                      <c:pt idx="3">
                        <c:v>2025</c:v>
                      </c:pt>
                    </c:strCache>
                  </c:strRef>
                </c:cat>
                <c:val>
                  <c:numRef>
                    <c:extLst xmlns:c15="http://schemas.microsoft.com/office/drawing/2012/chart">
                      <c:ext xmlns:c15="http://schemas.microsoft.com/office/drawing/2012/chart" uri="{02D57815-91ED-43cb-92C2-25804820EDAC}">
                        <c15:formulaRef>
                          <c15:sqref>'Combined TN'!$I$31:$L$31</c15:sqref>
                        </c15:formulaRef>
                      </c:ext>
                    </c:extLst>
                    <c:numCache>
                      <c:formatCode>0%</c:formatCode>
                      <c:ptCount val="4"/>
                      <c:pt idx="0">
                        <c:v>0.73886135764954297</c:v>
                      </c:pt>
                      <c:pt idx="1">
                        <c:v>0.68408893853130004</c:v>
                      </c:pt>
                      <c:pt idx="2">
                        <c:v>0.64497133767742232</c:v>
                      </c:pt>
                      <c:pt idx="3">
                        <c:v>0.56709700874251556</c:v>
                      </c:pt>
                    </c:numCache>
                  </c:numRef>
                </c:val>
                <c:extLst xmlns:c15="http://schemas.microsoft.com/office/drawing/2012/chart">
                  <c:ext xmlns:c16="http://schemas.microsoft.com/office/drawing/2014/chart" uri="{C3380CC4-5D6E-409C-BE32-E72D297353CC}">
                    <c16:uniqueId val="{00000004-B428-419B-B5C2-C93D2A128399}"/>
                  </c:ext>
                </c:extLst>
              </c15:ser>
            </c15:filteredBarSeries>
            <c15:filteredBarSeries>
              <c15:ser>
                <c:idx val="5"/>
                <c:order val="2"/>
                <c:tx>
                  <c:strRef>
                    <c:extLst xmlns:c15="http://schemas.microsoft.com/office/drawing/2012/chart">
                      <c:ext xmlns:c15="http://schemas.microsoft.com/office/drawing/2012/chart" uri="{02D57815-91ED-43cb-92C2-25804820EDAC}">
                        <c15:formulaRef>
                          <c15:sqref>'Combined TN'!$A$37:$B$37</c15:sqref>
                        </c15:formulaRef>
                      </c:ext>
                    </c:extLst>
                    <c:strCache>
                      <c:ptCount val="2"/>
                      <c:pt idx="0">
                        <c:v>Virginia</c:v>
                      </c:pt>
                      <c:pt idx="1">
                        <c:v>ALL</c:v>
                      </c:pt>
                    </c:strCache>
                  </c:strRef>
                </c:tx>
                <c:spPr>
                  <a:solidFill>
                    <a:schemeClr val="accent6"/>
                  </a:solidFill>
                  <a:ln>
                    <a:noFill/>
                  </a:ln>
                  <a:effectLst/>
                </c:spPr>
                <c:invertIfNegative val="0"/>
                <c:cat>
                  <c:strRef>
                    <c:extLst xmlns:c15="http://schemas.microsoft.com/office/drawing/2012/chart">
                      <c:ext xmlns:c15="http://schemas.microsoft.com/office/drawing/2012/chart" uri="{02D57815-91ED-43cb-92C2-25804820EDAC}">
                        <c15:formulaRef>
                          <c15:sqref>'Combined TN'!$I$1:$L$1</c15:sqref>
                        </c15:formulaRef>
                      </c:ext>
                    </c:extLst>
                    <c:strCache>
                      <c:ptCount val="4"/>
                      <c:pt idx="0">
                        <c:v>2005</c:v>
                      </c:pt>
                      <c:pt idx="1">
                        <c:v>2009</c:v>
                      </c:pt>
                      <c:pt idx="2">
                        <c:v>2017</c:v>
                      </c:pt>
                      <c:pt idx="3">
                        <c:v>2025</c:v>
                      </c:pt>
                    </c:strCache>
                  </c:strRef>
                </c:cat>
                <c:val>
                  <c:numRef>
                    <c:extLst xmlns:c15="http://schemas.microsoft.com/office/drawing/2012/chart">
                      <c:ext xmlns:c15="http://schemas.microsoft.com/office/drawing/2012/chart" uri="{02D57815-91ED-43cb-92C2-25804820EDAC}">
                        <c15:formulaRef>
                          <c15:sqref>'Combined TN'!$I$37:$L$37</c15:sqref>
                        </c15:formulaRef>
                      </c:ext>
                    </c:extLst>
                    <c:numCache>
                      <c:formatCode>0%</c:formatCode>
                      <c:ptCount val="4"/>
                      <c:pt idx="0">
                        <c:v>0.84463927298323382</c:v>
                      </c:pt>
                      <c:pt idx="1">
                        <c:v>0.81861718978200237</c:v>
                      </c:pt>
                      <c:pt idx="2">
                        <c:v>0.70168995770926312</c:v>
                      </c:pt>
                      <c:pt idx="3">
                        <c:v>0.60254582045909144</c:v>
                      </c:pt>
                    </c:numCache>
                  </c:numRef>
                </c:val>
                <c:extLst xmlns:c15="http://schemas.microsoft.com/office/drawing/2012/chart">
                  <c:ext xmlns:c16="http://schemas.microsoft.com/office/drawing/2014/chart" uri="{C3380CC4-5D6E-409C-BE32-E72D297353CC}">
                    <c16:uniqueId val="{00000005-B428-419B-B5C2-C93D2A128399}"/>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NVRC Agriculture</a:t>
            </a:r>
            <a:r>
              <a:rPr lang="en-US" sz="1400" b="0" i="0" u="none" strike="noStrike" baseline="0">
                <a:effectLst/>
              </a:rPr>
              <a:t> </a:t>
            </a:r>
            <a:r>
              <a:rPr lang="en-US"/>
              <a:t>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5"/>
          <c:tx>
            <c:strRef>
              <c:f>'Combined TN'!$B$2</c:f>
              <c:strCache>
                <c:ptCount val="1"/>
                <c:pt idx="0">
                  <c:v>Agriculture</c:v>
                </c:pt>
              </c:strCache>
            </c:strRef>
          </c:tx>
          <c:spPr>
            <a:solidFill>
              <a:schemeClr val="accent6"/>
            </a:solidFill>
            <a:ln>
              <a:noFill/>
            </a:ln>
            <a:effectLst/>
          </c:spPr>
          <c:invertIfNegative val="0"/>
          <c:cat>
            <c:strRef>
              <c:f>'Combined TN'!$H$1:$L$1</c:f>
              <c:strCache>
                <c:ptCount val="5"/>
                <c:pt idx="0">
                  <c:v>1985</c:v>
                </c:pt>
                <c:pt idx="1">
                  <c:v>2005</c:v>
                </c:pt>
                <c:pt idx="2">
                  <c:v>2009</c:v>
                </c:pt>
                <c:pt idx="3">
                  <c:v>2017</c:v>
                </c:pt>
                <c:pt idx="4">
                  <c:v>2025</c:v>
                </c:pt>
              </c:strCache>
            </c:strRef>
          </c:cat>
          <c:val>
            <c:numRef>
              <c:f>'Combined TN'!$H$2:$L$2</c:f>
              <c:numCache>
                <c:formatCode>0%</c:formatCode>
                <c:ptCount val="5"/>
                <c:pt idx="0">
                  <c:v>1</c:v>
                </c:pt>
                <c:pt idx="1">
                  <c:v>0.71705142522611232</c:v>
                </c:pt>
                <c:pt idx="2">
                  <c:v>0.66056826256953649</c:v>
                </c:pt>
                <c:pt idx="3">
                  <c:v>0.55534074399980382</c:v>
                </c:pt>
                <c:pt idx="4">
                  <c:v>0.30992627520518795</c:v>
                </c:pt>
              </c:numCache>
            </c:numRef>
          </c:val>
          <c:extLst>
            <c:ext xmlns:c16="http://schemas.microsoft.com/office/drawing/2014/chart" uri="{C3380CC4-5D6E-409C-BE32-E72D297353CC}">
              <c16:uniqueId val="{00000000-2C29-4D00-B720-8E15DDB346D3}"/>
            </c:ext>
          </c:extLst>
        </c:ser>
        <c:dLbls>
          <c:showLegendKey val="0"/>
          <c:showVal val="0"/>
          <c:showCatName val="0"/>
          <c:showSerName val="0"/>
          <c:showPercent val="0"/>
          <c:showBubbleSize val="0"/>
        </c:dLbls>
        <c:gapWidth val="219"/>
        <c:overlap val="-27"/>
        <c:axId val="431160064"/>
        <c:axId val="576876832"/>
        <c:extLst>
          <c:ext xmlns:c15="http://schemas.microsoft.com/office/drawing/2012/chart" uri="{02D57815-91ED-43cb-92C2-25804820EDAC}">
            <c15:filteredBarSeries>
              <c15:ser>
                <c:idx val="0"/>
                <c:order val="0"/>
                <c:tx>
                  <c:strRef>
                    <c:extLst>
                      <c:ext uri="{02D57815-91ED-43cb-92C2-25804820EDAC}">
                        <c15:formulaRef>
                          <c15:sqref>'Combined TN'!$B$2</c15:sqref>
                        </c15:formulaRef>
                      </c:ext>
                    </c:extLst>
                    <c:strCache>
                      <c:ptCount val="1"/>
                      <c:pt idx="0">
                        <c:v>Agriculture</c:v>
                      </c:pt>
                    </c:strCache>
                  </c:strRef>
                </c:tx>
                <c:spPr>
                  <a:solidFill>
                    <a:schemeClr val="accent1"/>
                  </a:solidFill>
                  <a:ln>
                    <a:noFill/>
                  </a:ln>
                  <a:effectLst/>
                </c:spPr>
                <c:invertIfNegative val="0"/>
                <c:cat>
                  <c:strRef>
                    <c:extLst>
                      <c:ex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c:ext uri="{02D57815-91ED-43cb-92C2-25804820EDAC}">
                        <c15:formulaRef>
                          <c15:sqref>'Combined TN'!$I$2:$L$2</c15:sqref>
                        </c15:formulaRef>
                      </c:ext>
                    </c:extLst>
                    <c:numCache>
                      <c:formatCode>0%</c:formatCode>
                      <c:ptCount val="4"/>
                      <c:pt idx="0">
                        <c:v>0.71705142522611232</c:v>
                      </c:pt>
                      <c:pt idx="1">
                        <c:v>0.66056826256953649</c:v>
                      </c:pt>
                      <c:pt idx="2">
                        <c:v>0.55534074399980382</c:v>
                      </c:pt>
                      <c:pt idx="3">
                        <c:v>0.30992627520518795</c:v>
                      </c:pt>
                    </c:numCache>
                  </c:numRef>
                </c:val>
                <c:extLst>
                  <c:ext xmlns:c16="http://schemas.microsoft.com/office/drawing/2014/chart" uri="{C3380CC4-5D6E-409C-BE32-E72D297353CC}">
                    <c16:uniqueId val="{00000001-2C29-4D00-B720-8E15DDB346D3}"/>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'Combined TN'!$B$3</c15:sqref>
                        </c15:formulaRef>
                      </c:ext>
                    </c:extLst>
                    <c:strCache>
                      <c:ptCount val="1"/>
                      <c:pt idx="0">
                        <c:v>Developed</c:v>
                      </c:pt>
                    </c:strCache>
                  </c:strRef>
                </c:tx>
                <c:spPr>
                  <a:solidFill>
                    <a:schemeClr val="accent2"/>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TN'!$I$3:$L$3</c15:sqref>
                        </c15:formulaRef>
                      </c:ext>
                    </c:extLst>
                    <c:numCache>
                      <c:formatCode>0%</c:formatCode>
                      <c:ptCount val="4"/>
                      <c:pt idx="0">
                        <c:v>1.5544998872802054</c:v>
                      </c:pt>
                      <c:pt idx="1">
                        <c:v>1.6734855656010628</c:v>
                      </c:pt>
                      <c:pt idx="2">
                        <c:v>1.8327942656602907</c:v>
                      </c:pt>
                      <c:pt idx="3">
                        <c:v>1.7832881905128513</c:v>
                      </c:pt>
                    </c:numCache>
                  </c:numRef>
                </c:val>
                <c:extLst xmlns:c15="http://schemas.microsoft.com/office/drawing/2012/chart">
                  <c:ext xmlns:c16="http://schemas.microsoft.com/office/drawing/2014/chart" uri="{C3380CC4-5D6E-409C-BE32-E72D297353CC}">
                    <c16:uniqueId val="{00000002-2C29-4D00-B720-8E15DDB346D3}"/>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'Combined TN'!$B$4</c15:sqref>
                        </c15:formulaRef>
                      </c:ext>
                    </c:extLst>
                    <c:strCache>
                      <c:ptCount val="1"/>
                      <c:pt idx="0">
                        <c:v>Natural</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TN'!$I$4:$L$4</c15:sqref>
                        </c15:formulaRef>
                      </c:ext>
                    </c:extLst>
                    <c:numCache>
                      <c:formatCode>0%</c:formatCode>
                      <c:ptCount val="4"/>
                      <c:pt idx="0">
                        <c:v>0.90484539343391723</c:v>
                      </c:pt>
                      <c:pt idx="1">
                        <c:v>0.89770151864554759</c:v>
                      </c:pt>
                      <c:pt idx="2">
                        <c:v>0.87189657523838093</c:v>
                      </c:pt>
                      <c:pt idx="3">
                        <c:v>0.88770557516416904</c:v>
                      </c:pt>
                    </c:numCache>
                  </c:numRef>
                </c:val>
                <c:extLst xmlns:c15="http://schemas.microsoft.com/office/drawing/2012/chart">
                  <c:ext xmlns:c16="http://schemas.microsoft.com/office/drawing/2014/chart" uri="{C3380CC4-5D6E-409C-BE32-E72D297353CC}">
                    <c16:uniqueId val="{00000003-2C29-4D00-B720-8E15DDB346D3}"/>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'Combined TN'!$B$5</c15:sqref>
                        </c15:formulaRef>
                      </c:ext>
                    </c:extLst>
                    <c:strCache>
                      <c:ptCount val="1"/>
                      <c:pt idx="0">
                        <c:v>Septic</c:v>
                      </c:pt>
                    </c:strCache>
                  </c:strRef>
                </c:tx>
                <c:spPr>
                  <a:solidFill>
                    <a:schemeClr val="accent4"/>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TN'!$I$5:$L$5</c15:sqref>
                        </c15:formulaRef>
                      </c:ext>
                    </c:extLst>
                    <c:numCache>
                      <c:formatCode>0%</c:formatCode>
                      <c:ptCount val="4"/>
                      <c:pt idx="0">
                        <c:v>1.5943224942099341</c:v>
                      </c:pt>
                      <c:pt idx="1">
                        <c:v>1.7126050114266844</c:v>
                      </c:pt>
                      <c:pt idx="2">
                        <c:v>2.2083622344288876</c:v>
                      </c:pt>
                      <c:pt idx="3">
                        <c:v>2.630728755300574</c:v>
                      </c:pt>
                    </c:numCache>
                  </c:numRef>
                </c:val>
                <c:extLst xmlns:c15="http://schemas.microsoft.com/office/drawing/2012/chart">
                  <c:ext xmlns:c16="http://schemas.microsoft.com/office/drawing/2014/chart" uri="{C3380CC4-5D6E-409C-BE32-E72D297353CC}">
                    <c16:uniqueId val="{00000004-2C29-4D00-B720-8E15DDB346D3}"/>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'Combined TN'!$B$6</c15:sqref>
                        </c15:formulaRef>
                      </c:ext>
                    </c:extLst>
                    <c:strCache>
                      <c:ptCount val="1"/>
                      <c:pt idx="0">
                        <c:v>Wastewater</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TN'!$I$6:$L$6</c15:sqref>
                        </c15:formulaRef>
                      </c:ext>
                    </c:extLst>
                    <c:numCache>
                      <c:formatCode>0%</c:formatCode>
                      <c:ptCount val="4"/>
                      <c:pt idx="0">
                        <c:v>0.41812956258143263</c:v>
                      </c:pt>
                      <c:pt idx="1">
                        <c:v>0.36953025991250443</c:v>
                      </c:pt>
                      <c:pt idx="2">
                        <c:v>0.1921626221839467</c:v>
                      </c:pt>
                      <c:pt idx="3">
                        <c:v>0.37351091329446456</c:v>
                      </c:pt>
                    </c:numCache>
                  </c:numRef>
                </c:val>
                <c:extLst xmlns:c15="http://schemas.microsoft.com/office/drawing/2012/chart">
                  <c:ext xmlns:c16="http://schemas.microsoft.com/office/drawing/2014/chart" uri="{C3380CC4-5D6E-409C-BE32-E72D297353CC}">
                    <c16:uniqueId val="{00000005-2C29-4D00-B720-8E15DDB346D3}"/>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DC </a:t>
            </a:r>
            <a:r>
              <a:rPr lang="en-US" sz="1400" b="0" i="0" u="none" strike="noStrike" baseline="0">
                <a:effectLst/>
              </a:rPr>
              <a:t>Agriculture </a:t>
            </a:r>
            <a:r>
              <a:rPr lang="en-US"/>
              <a:t>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5"/>
          <c:tx>
            <c:strRef>
              <c:f>'Combined TN'!$B$8</c:f>
              <c:strCache>
                <c:ptCount val="1"/>
                <c:pt idx="0">
                  <c:v>Agriculture</c:v>
                </c:pt>
              </c:strCache>
            </c:strRef>
          </c:tx>
          <c:spPr>
            <a:solidFill>
              <a:schemeClr val="accent6"/>
            </a:solidFill>
            <a:ln>
              <a:noFill/>
            </a:ln>
            <a:effectLst/>
          </c:spPr>
          <c:invertIfNegative val="0"/>
          <c:cat>
            <c:strRef>
              <c:f>'Combined TN'!$H$1:$L$1</c:f>
              <c:strCache>
                <c:ptCount val="5"/>
                <c:pt idx="0">
                  <c:v>1985</c:v>
                </c:pt>
                <c:pt idx="1">
                  <c:v>2005</c:v>
                </c:pt>
                <c:pt idx="2">
                  <c:v>2009</c:v>
                </c:pt>
                <c:pt idx="3">
                  <c:v>2017</c:v>
                </c:pt>
                <c:pt idx="4">
                  <c:v>2025</c:v>
                </c:pt>
              </c:strCache>
            </c:strRef>
          </c:cat>
          <c:val>
            <c:numRef>
              <c:f>'Combined TN'!$H$8:$L$8</c:f>
              <c:numCache>
                <c:formatCode>0%</c:formatCode>
                <c:ptCount val="5"/>
              </c:numCache>
            </c:numRef>
          </c:val>
          <c:extLst>
            <c:ext xmlns:c16="http://schemas.microsoft.com/office/drawing/2014/chart" uri="{C3380CC4-5D6E-409C-BE32-E72D297353CC}">
              <c16:uniqueId val="{00000000-871B-48ED-8279-19EBEE3E7B2E}"/>
            </c:ext>
          </c:extLst>
        </c:ser>
        <c:dLbls>
          <c:showLegendKey val="0"/>
          <c:showVal val="0"/>
          <c:showCatName val="0"/>
          <c:showSerName val="0"/>
          <c:showPercent val="0"/>
          <c:showBubbleSize val="0"/>
        </c:dLbls>
        <c:gapWidth val="219"/>
        <c:overlap val="-27"/>
        <c:axId val="431160064"/>
        <c:axId val="576876832"/>
        <c:extLst>
          <c:ext xmlns:c15="http://schemas.microsoft.com/office/drawing/2012/chart" uri="{02D57815-91ED-43cb-92C2-25804820EDAC}">
            <c15:filteredBarSeries>
              <c15:ser>
                <c:idx val="0"/>
                <c:order val="0"/>
                <c:tx>
                  <c:strRef>
                    <c:extLst>
                      <c:ext uri="{02D57815-91ED-43cb-92C2-25804820EDAC}">
                        <c15:formulaRef>
                          <c15:sqref>'Combined TN'!$B$2</c15:sqref>
                        </c15:formulaRef>
                      </c:ext>
                    </c:extLst>
                    <c:strCache>
                      <c:ptCount val="1"/>
                      <c:pt idx="0">
                        <c:v>Agriculture</c:v>
                      </c:pt>
                    </c:strCache>
                  </c:strRef>
                </c:tx>
                <c:spPr>
                  <a:solidFill>
                    <a:schemeClr val="accent1"/>
                  </a:solidFill>
                  <a:ln>
                    <a:noFill/>
                  </a:ln>
                  <a:effectLst/>
                </c:spPr>
                <c:invertIfNegative val="0"/>
                <c:cat>
                  <c:strRef>
                    <c:extLst>
                      <c:ex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c:ext uri="{02D57815-91ED-43cb-92C2-25804820EDAC}">
                        <c15:formulaRef>
                          <c15:sqref>'Combined TN'!$I$2:$L$2</c15:sqref>
                        </c15:formulaRef>
                      </c:ext>
                    </c:extLst>
                    <c:numCache>
                      <c:formatCode>0%</c:formatCode>
                      <c:ptCount val="4"/>
                      <c:pt idx="0">
                        <c:v>0.71705142522611232</c:v>
                      </c:pt>
                      <c:pt idx="1">
                        <c:v>0.66056826256953649</c:v>
                      </c:pt>
                      <c:pt idx="2">
                        <c:v>0.55534074399980382</c:v>
                      </c:pt>
                      <c:pt idx="3">
                        <c:v>0.30992627520518795</c:v>
                      </c:pt>
                    </c:numCache>
                  </c:numRef>
                </c:val>
                <c:extLst>
                  <c:ext xmlns:c16="http://schemas.microsoft.com/office/drawing/2014/chart" uri="{C3380CC4-5D6E-409C-BE32-E72D297353CC}">
                    <c16:uniqueId val="{00000001-871B-48ED-8279-19EBEE3E7B2E}"/>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'Combined TN'!$B$3</c15:sqref>
                        </c15:formulaRef>
                      </c:ext>
                    </c:extLst>
                    <c:strCache>
                      <c:ptCount val="1"/>
                      <c:pt idx="0">
                        <c:v>Developed</c:v>
                      </c:pt>
                    </c:strCache>
                  </c:strRef>
                </c:tx>
                <c:spPr>
                  <a:solidFill>
                    <a:schemeClr val="accent2"/>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TN'!$I$3:$L$3</c15:sqref>
                        </c15:formulaRef>
                      </c:ext>
                    </c:extLst>
                    <c:numCache>
                      <c:formatCode>0%</c:formatCode>
                      <c:ptCount val="4"/>
                      <c:pt idx="0">
                        <c:v>1.5544998872802054</c:v>
                      </c:pt>
                      <c:pt idx="1">
                        <c:v>1.6734855656010628</c:v>
                      </c:pt>
                      <c:pt idx="2">
                        <c:v>1.8327942656602907</c:v>
                      </c:pt>
                      <c:pt idx="3">
                        <c:v>1.7832881905128513</c:v>
                      </c:pt>
                    </c:numCache>
                  </c:numRef>
                </c:val>
                <c:extLst xmlns:c15="http://schemas.microsoft.com/office/drawing/2012/chart">
                  <c:ext xmlns:c16="http://schemas.microsoft.com/office/drawing/2014/chart" uri="{C3380CC4-5D6E-409C-BE32-E72D297353CC}">
                    <c16:uniqueId val="{00000002-871B-48ED-8279-19EBEE3E7B2E}"/>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'Combined TN'!$B$4</c15:sqref>
                        </c15:formulaRef>
                      </c:ext>
                    </c:extLst>
                    <c:strCache>
                      <c:ptCount val="1"/>
                      <c:pt idx="0">
                        <c:v>Natural</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TN'!$I$4:$L$4</c15:sqref>
                        </c15:formulaRef>
                      </c:ext>
                    </c:extLst>
                    <c:numCache>
                      <c:formatCode>0%</c:formatCode>
                      <c:ptCount val="4"/>
                      <c:pt idx="0">
                        <c:v>0.90484539343391723</c:v>
                      </c:pt>
                      <c:pt idx="1">
                        <c:v>0.89770151864554759</c:v>
                      </c:pt>
                      <c:pt idx="2">
                        <c:v>0.87189657523838093</c:v>
                      </c:pt>
                      <c:pt idx="3">
                        <c:v>0.88770557516416904</c:v>
                      </c:pt>
                    </c:numCache>
                  </c:numRef>
                </c:val>
                <c:extLst xmlns:c15="http://schemas.microsoft.com/office/drawing/2012/chart">
                  <c:ext xmlns:c16="http://schemas.microsoft.com/office/drawing/2014/chart" uri="{C3380CC4-5D6E-409C-BE32-E72D297353CC}">
                    <c16:uniqueId val="{00000003-871B-48ED-8279-19EBEE3E7B2E}"/>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'Combined TN'!$B$5</c15:sqref>
                        </c15:formulaRef>
                      </c:ext>
                    </c:extLst>
                    <c:strCache>
                      <c:ptCount val="1"/>
                      <c:pt idx="0">
                        <c:v>Septic</c:v>
                      </c:pt>
                    </c:strCache>
                  </c:strRef>
                </c:tx>
                <c:spPr>
                  <a:solidFill>
                    <a:schemeClr val="accent4"/>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TN'!$I$5:$L$5</c15:sqref>
                        </c15:formulaRef>
                      </c:ext>
                    </c:extLst>
                    <c:numCache>
                      <c:formatCode>0%</c:formatCode>
                      <c:ptCount val="4"/>
                      <c:pt idx="0">
                        <c:v>1.5943224942099341</c:v>
                      </c:pt>
                      <c:pt idx="1">
                        <c:v>1.7126050114266844</c:v>
                      </c:pt>
                      <c:pt idx="2">
                        <c:v>2.2083622344288876</c:v>
                      </c:pt>
                      <c:pt idx="3">
                        <c:v>2.630728755300574</c:v>
                      </c:pt>
                    </c:numCache>
                  </c:numRef>
                </c:val>
                <c:extLst xmlns:c15="http://schemas.microsoft.com/office/drawing/2012/chart">
                  <c:ext xmlns:c16="http://schemas.microsoft.com/office/drawing/2014/chart" uri="{C3380CC4-5D6E-409C-BE32-E72D297353CC}">
                    <c16:uniqueId val="{00000004-871B-48ED-8279-19EBEE3E7B2E}"/>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'Combined TN'!$B$6</c15:sqref>
                        </c15:formulaRef>
                      </c:ext>
                    </c:extLst>
                    <c:strCache>
                      <c:ptCount val="1"/>
                      <c:pt idx="0">
                        <c:v>Wastewater</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TN'!$I$6:$L$6</c15:sqref>
                        </c15:formulaRef>
                      </c:ext>
                    </c:extLst>
                    <c:numCache>
                      <c:formatCode>0%</c:formatCode>
                      <c:ptCount val="4"/>
                      <c:pt idx="0">
                        <c:v>0.41812956258143263</c:v>
                      </c:pt>
                      <c:pt idx="1">
                        <c:v>0.36953025991250443</c:v>
                      </c:pt>
                      <c:pt idx="2">
                        <c:v>0.1921626221839467</c:v>
                      </c:pt>
                      <c:pt idx="3">
                        <c:v>0.37351091329446456</c:v>
                      </c:pt>
                    </c:numCache>
                  </c:numRef>
                </c:val>
                <c:extLst xmlns:c15="http://schemas.microsoft.com/office/drawing/2012/chart">
                  <c:ext xmlns:c16="http://schemas.microsoft.com/office/drawing/2014/chart" uri="{C3380CC4-5D6E-409C-BE32-E72D297353CC}">
                    <c16:uniqueId val="{00000005-871B-48ED-8279-19EBEE3E7B2E}"/>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MD COG </a:t>
            </a:r>
            <a:r>
              <a:rPr lang="en-US" sz="1400" b="0" i="0" u="none" strike="noStrike" baseline="0">
                <a:effectLst/>
              </a:rPr>
              <a:t>Agriculture </a:t>
            </a:r>
            <a:r>
              <a:rPr lang="en-US"/>
              <a:t>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5"/>
          <c:tx>
            <c:strRef>
              <c:f>'Combined TN'!$B$14</c:f>
              <c:strCache>
                <c:ptCount val="1"/>
                <c:pt idx="0">
                  <c:v>Agriculture</c:v>
                </c:pt>
              </c:strCache>
            </c:strRef>
          </c:tx>
          <c:spPr>
            <a:solidFill>
              <a:schemeClr val="accent6"/>
            </a:solidFill>
            <a:ln>
              <a:noFill/>
            </a:ln>
            <a:effectLst/>
          </c:spPr>
          <c:invertIfNegative val="0"/>
          <c:cat>
            <c:strRef>
              <c:f>'Combined TN'!$H$1:$L$1</c:f>
              <c:strCache>
                <c:ptCount val="5"/>
                <c:pt idx="0">
                  <c:v>1985</c:v>
                </c:pt>
                <c:pt idx="1">
                  <c:v>2005</c:v>
                </c:pt>
                <c:pt idx="2">
                  <c:v>2009</c:v>
                </c:pt>
                <c:pt idx="3">
                  <c:v>2017</c:v>
                </c:pt>
                <c:pt idx="4">
                  <c:v>2025</c:v>
                </c:pt>
              </c:strCache>
            </c:strRef>
          </c:cat>
          <c:val>
            <c:numRef>
              <c:f>'Combined TN'!$H$14:$L$14</c:f>
              <c:numCache>
                <c:formatCode>0%</c:formatCode>
                <c:ptCount val="5"/>
                <c:pt idx="0">
                  <c:v>1</c:v>
                </c:pt>
                <c:pt idx="1">
                  <c:v>0.65985498408132359</c:v>
                </c:pt>
                <c:pt idx="2">
                  <c:v>0.59872818280775941</c:v>
                </c:pt>
                <c:pt idx="3">
                  <c:v>0.55328328308267161</c:v>
                </c:pt>
                <c:pt idx="4">
                  <c:v>0.50360219076261381</c:v>
                </c:pt>
              </c:numCache>
            </c:numRef>
          </c:val>
          <c:extLst>
            <c:ext xmlns:c16="http://schemas.microsoft.com/office/drawing/2014/chart" uri="{C3380CC4-5D6E-409C-BE32-E72D297353CC}">
              <c16:uniqueId val="{00000000-5E6E-4BEE-B254-0A52E064701D}"/>
            </c:ext>
          </c:extLst>
        </c:ser>
        <c:dLbls>
          <c:showLegendKey val="0"/>
          <c:showVal val="0"/>
          <c:showCatName val="0"/>
          <c:showSerName val="0"/>
          <c:showPercent val="0"/>
          <c:showBubbleSize val="0"/>
        </c:dLbls>
        <c:gapWidth val="219"/>
        <c:overlap val="-27"/>
        <c:axId val="431160064"/>
        <c:axId val="576876832"/>
        <c:extLst>
          <c:ext xmlns:c15="http://schemas.microsoft.com/office/drawing/2012/chart" uri="{02D57815-91ED-43cb-92C2-25804820EDAC}">
            <c15:filteredBarSeries>
              <c15:ser>
                <c:idx val="0"/>
                <c:order val="0"/>
                <c:tx>
                  <c:strRef>
                    <c:extLst>
                      <c:ext uri="{02D57815-91ED-43cb-92C2-25804820EDAC}">
                        <c15:formulaRef>
                          <c15:sqref>'Combined TN'!$B$2</c15:sqref>
                        </c15:formulaRef>
                      </c:ext>
                    </c:extLst>
                    <c:strCache>
                      <c:ptCount val="1"/>
                      <c:pt idx="0">
                        <c:v>Agriculture</c:v>
                      </c:pt>
                    </c:strCache>
                  </c:strRef>
                </c:tx>
                <c:spPr>
                  <a:solidFill>
                    <a:schemeClr val="accent1"/>
                  </a:solidFill>
                  <a:ln>
                    <a:noFill/>
                  </a:ln>
                  <a:effectLst/>
                </c:spPr>
                <c:invertIfNegative val="0"/>
                <c:cat>
                  <c:strRef>
                    <c:extLst>
                      <c:ex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c:ext uri="{02D57815-91ED-43cb-92C2-25804820EDAC}">
                        <c15:formulaRef>
                          <c15:sqref>'Combined TN'!$I$2:$L$2</c15:sqref>
                        </c15:formulaRef>
                      </c:ext>
                    </c:extLst>
                    <c:numCache>
                      <c:formatCode>0%</c:formatCode>
                      <c:ptCount val="4"/>
                      <c:pt idx="0">
                        <c:v>0.71705142522611232</c:v>
                      </c:pt>
                      <c:pt idx="1">
                        <c:v>0.66056826256953649</c:v>
                      </c:pt>
                      <c:pt idx="2">
                        <c:v>0.55534074399980382</c:v>
                      </c:pt>
                      <c:pt idx="3">
                        <c:v>0.30992627520518795</c:v>
                      </c:pt>
                    </c:numCache>
                  </c:numRef>
                </c:val>
                <c:extLst>
                  <c:ext xmlns:c16="http://schemas.microsoft.com/office/drawing/2014/chart" uri="{C3380CC4-5D6E-409C-BE32-E72D297353CC}">
                    <c16:uniqueId val="{00000001-5E6E-4BEE-B254-0A52E064701D}"/>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'Combined TN'!$B$3</c15:sqref>
                        </c15:formulaRef>
                      </c:ext>
                    </c:extLst>
                    <c:strCache>
                      <c:ptCount val="1"/>
                      <c:pt idx="0">
                        <c:v>Developed</c:v>
                      </c:pt>
                    </c:strCache>
                  </c:strRef>
                </c:tx>
                <c:spPr>
                  <a:solidFill>
                    <a:schemeClr val="accent2"/>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TN'!$I$3:$L$3</c15:sqref>
                        </c15:formulaRef>
                      </c:ext>
                    </c:extLst>
                    <c:numCache>
                      <c:formatCode>0%</c:formatCode>
                      <c:ptCount val="4"/>
                      <c:pt idx="0">
                        <c:v>1.5544998872802054</c:v>
                      </c:pt>
                      <c:pt idx="1">
                        <c:v>1.6734855656010628</c:v>
                      </c:pt>
                      <c:pt idx="2">
                        <c:v>1.8327942656602907</c:v>
                      </c:pt>
                      <c:pt idx="3">
                        <c:v>1.7832881905128513</c:v>
                      </c:pt>
                    </c:numCache>
                  </c:numRef>
                </c:val>
                <c:extLst xmlns:c15="http://schemas.microsoft.com/office/drawing/2012/chart">
                  <c:ext xmlns:c16="http://schemas.microsoft.com/office/drawing/2014/chart" uri="{C3380CC4-5D6E-409C-BE32-E72D297353CC}">
                    <c16:uniqueId val="{00000002-5E6E-4BEE-B254-0A52E064701D}"/>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'Combined TN'!$B$4</c15:sqref>
                        </c15:formulaRef>
                      </c:ext>
                    </c:extLst>
                    <c:strCache>
                      <c:ptCount val="1"/>
                      <c:pt idx="0">
                        <c:v>Natural</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TN'!$I$4:$L$4</c15:sqref>
                        </c15:formulaRef>
                      </c:ext>
                    </c:extLst>
                    <c:numCache>
                      <c:formatCode>0%</c:formatCode>
                      <c:ptCount val="4"/>
                      <c:pt idx="0">
                        <c:v>0.90484539343391723</c:v>
                      </c:pt>
                      <c:pt idx="1">
                        <c:v>0.89770151864554759</c:v>
                      </c:pt>
                      <c:pt idx="2">
                        <c:v>0.87189657523838093</c:v>
                      </c:pt>
                      <c:pt idx="3">
                        <c:v>0.88770557516416904</c:v>
                      </c:pt>
                    </c:numCache>
                  </c:numRef>
                </c:val>
                <c:extLst xmlns:c15="http://schemas.microsoft.com/office/drawing/2012/chart">
                  <c:ext xmlns:c16="http://schemas.microsoft.com/office/drawing/2014/chart" uri="{C3380CC4-5D6E-409C-BE32-E72D297353CC}">
                    <c16:uniqueId val="{00000003-5E6E-4BEE-B254-0A52E064701D}"/>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'Combined TN'!$B$5</c15:sqref>
                        </c15:formulaRef>
                      </c:ext>
                    </c:extLst>
                    <c:strCache>
                      <c:ptCount val="1"/>
                      <c:pt idx="0">
                        <c:v>Septic</c:v>
                      </c:pt>
                    </c:strCache>
                  </c:strRef>
                </c:tx>
                <c:spPr>
                  <a:solidFill>
                    <a:schemeClr val="accent4"/>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TN'!$I$5:$L$5</c15:sqref>
                        </c15:formulaRef>
                      </c:ext>
                    </c:extLst>
                    <c:numCache>
                      <c:formatCode>0%</c:formatCode>
                      <c:ptCount val="4"/>
                      <c:pt idx="0">
                        <c:v>1.5943224942099341</c:v>
                      </c:pt>
                      <c:pt idx="1">
                        <c:v>1.7126050114266844</c:v>
                      </c:pt>
                      <c:pt idx="2">
                        <c:v>2.2083622344288876</c:v>
                      </c:pt>
                      <c:pt idx="3">
                        <c:v>2.630728755300574</c:v>
                      </c:pt>
                    </c:numCache>
                  </c:numRef>
                </c:val>
                <c:extLst xmlns:c15="http://schemas.microsoft.com/office/drawing/2012/chart">
                  <c:ext xmlns:c16="http://schemas.microsoft.com/office/drawing/2014/chart" uri="{C3380CC4-5D6E-409C-BE32-E72D297353CC}">
                    <c16:uniqueId val="{00000004-5E6E-4BEE-B254-0A52E064701D}"/>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'Combined TN'!$B$6</c15:sqref>
                        </c15:formulaRef>
                      </c:ext>
                    </c:extLst>
                    <c:strCache>
                      <c:ptCount val="1"/>
                      <c:pt idx="0">
                        <c:v>Wastewater</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TN'!$I$6:$L$6</c15:sqref>
                        </c15:formulaRef>
                      </c:ext>
                    </c:extLst>
                    <c:numCache>
                      <c:formatCode>0%</c:formatCode>
                      <c:ptCount val="4"/>
                      <c:pt idx="0">
                        <c:v>0.41812956258143263</c:v>
                      </c:pt>
                      <c:pt idx="1">
                        <c:v>0.36953025991250443</c:v>
                      </c:pt>
                      <c:pt idx="2">
                        <c:v>0.1921626221839467</c:v>
                      </c:pt>
                      <c:pt idx="3">
                        <c:v>0.37351091329446456</c:v>
                      </c:pt>
                    </c:numCache>
                  </c:numRef>
                </c:val>
                <c:extLst xmlns:c15="http://schemas.microsoft.com/office/drawing/2012/chart">
                  <c:ext xmlns:c16="http://schemas.microsoft.com/office/drawing/2014/chart" uri="{C3380CC4-5D6E-409C-BE32-E72D297353CC}">
                    <c16:uniqueId val="{00000005-5E6E-4BEE-B254-0A52E064701D}"/>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Bay Watershed </a:t>
            </a:r>
            <a:r>
              <a:rPr lang="en-US" sz="1400" b="0" i="0" u="none" strike="noStrike" baseline="0">
                <a:effectLst/>
              </a:rPr>
              <a:t>Agriculture </a:t>
            </a:r>
            <a:r>
              <a:rPr lang="en-US"/>
              <a:t>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5"/>
          <c:tx>
            <c:strRef>
              <c:f>'Combined TN'!$B$20</c:f>
              <c:strCache>
                <c:ptCount val="1"/>
                <c:pt idx="0">
                  <c:v>Agriculture</c:v>
                </c:pt>
              </c:strCache>
            </c:strRef>
          </c:tx>
          <c:spPr>
            <a:solidFill>
              <a:schemeClr val="accent6"/>
            </a:solidFill>
            <a:ln>
              <a:noFill/>
            </a:ln>
            <a:effectLst/>
          </c:spPr>
          <c:invertIfNegative val="0"/>
          <c:cat>
            <c:strRef>
              <c:f>'Combined TN'!$H$1:$L$1</c:f>
              <c:strCache>
                <c:ptCount val="5"/>
                <c:pt idx="0">
                  <c:v>1985</c:v>
                </c:pt>
                <c:pt idx="1">
                  <c:v>2005</c:v>
                </c:pt>
                <c:pt idx="2">
                  <c:v>2009</c:v>
                </c:pt>
                <c:pt idx="3">
                  <c:v>2017</c:v>
                </c:pt>
                <c:pt idx="4">
                  <c:v>2025</c:v>
                </c:pt>
              </c:strCache>
            </c:strRef>
          </c:cat>
          <c:val>
            <c:numRef>
              <c:f>'Combined TN'!$H$20:$L$20</c:f>
              <c:numCache>
                <c:formatCode>0%</c:formatCode>
                <c:ptCount val="5"/>
                <c:pt idx="0">
                  <c:v>1</c:v>
                </c:pt>
                <c:pt idx="1">
                  <c:v>0.83569336800792549</c:v>
                </c:pt>
                <c:pt idx="2">
                  <c:v>0.78493633725427669</c:v>
                </c:pt>
                <c:pt idx="3">
                  <c:v>0.76848826841351159</c:v>
                </c:pt>
                <c:pt idx="4">
                  <c:v>0.46787174144315197</c:v>
                </c:pt>
              </c:numCache>
            </c:numRef>
          </c:val>
          <c:extLst>
            <c:ext xmlns:c16="http://schemas.microsoft.com/office/drawing/2014/chart" uri="{C3380CC4-5D6E-409C-BE32-E72D297353CC}">
              <c16:uniqueId val="{00000000-F78B-4EFE-8174-81DAAF1D569D}"/>
            </c:ext>
          </c:extLst>
        </c:ser>
        <c:dLbls>
          <c:showLegendKey val="0"/>
          <c:showVal val="0"/>
          <c:showCatName val="0"/>
          <c:showSerName val="0"/>
          <c:showPercent val="0"/>
          <c:showBubbleSize val="0"/>
        </c:dLbls>
        <c:gapWidth val="219"/>
        <c:overlap val="-27"/>
        <c:axId val="431160064"/>
        <c:axId val="576876832"/>
        <c:extLst>
          <c:ext xmlns:c15="http://schemas.microsoft.com/office/drawing/2012/chart" uri="{02D57815-91ED-43cb-92C2-25804820EDAC}">
            <c15:filteredBarSeries>
              <c15:ser>
                <c:idx val="0"/>
                <c:order val="0"/>
                <c:tx>
                  <c:strRef>
                    <c:extLst>
                      <c:ext uri="{02D57815-91ED-43cb-92C2-25804820EDAC}">
                        <c15:formulaRef>
                          <c15:sqref>'Combined TN'!$B$2</c15:sqref>
                        </c15:formulaRef>
                      </c:ext>
                    </c:extLst>
                    <c:strCache>
                      <c:ptCount val="1"/>
                      <c:pt idx="0">
                        <c:v>Agriculture</c:v>
                      </c:pt>
                    </c:strCache>
                  </c:strRef>
                </c:tx>
                <c:spPr>
                  <a:solidFill>
                    <a:schemeClr val="accent1"/>
                  </a:solidFill>
                  <a:ln>
                    <a:noFill/>
                  </a:ln>
                  <a:effectLst/>
                </c:spPr>
                <c:invertIfNegative val="0"/>
                <c:cat>
                  <c:strRef>
                    <c:extLst>
                      <c:ex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c:ext uri="{02D57815-91ED-43cb-92C2-25804820EDAC}">
                        <c15:formulaRef>
                          <c15:sqref>'Combined TN'!$I$2:$L$2</c15:sqref>
                        </c15:formulaRef>
                      </c:ext>
                    </c:extLst>
                    <c:numCache>
                      <c:formatCode>0%</c:formatCode>
                      <c:ptCount val="4"/>
                      <c:pt idx="0">
                        <c:v>0.71705142522611232</c:v>
                      </c:pt>
                      <c:pt idx="1">
                        <c:v>0.66056826256953649</c:v>
                      </c:pt>
                      <c:pt idx="2">
                        <c:v>0.55534074399980382</c:v>
                      </c:pt>
                      <c:pt idx="3">
                        <c:v>0.30992627520518795</c:v>
                      </c:pt>
                    </c:numCache>
                  </c:numRef>
                </c:val>
                <c:extLst>
                  <c:ext xmlns:c16="http://schemas.microsoft.com/office/drawing/2014/chart" uri="{C3380CC4-5D6E-409C-BE32-E72D297353CC}">
                    <c16:uniqueId val="{00000001-F78B-4EFE-8174-81DAAF1D569D}"/>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'Combined TN'!$B$3</c15:sqref>
                        </c15:formulaRef>
                      </c:ext>
                    </c:extLst>
                    <c:strCache>
                      <c:ptCount val="1"/>
                      <c:pt idx="0">
                        <c:v>Developed</c:v>
                      </c:pt>
                    </c:strCache>
                  </c:strRef>
                </c:tx>
                <c:spPr>
                  <a:solidFill>
                    <a:schemeClr val="accent2"/>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TN'!$I$3:$L$3</c15:sqref>
                        </c15:formulaRef>
                      </c:ext>
                    </c:extLst>
                    <c:numCache>
                      <c:formatCode>0%</c:formatCode>
                      <c:ptCount val="4"/>
                      <c:pt idx="0">
                        <c:v>1.5544998872802054</c:v>
                      </c:pt>
                      <c:pt idx="1">
                        <c:v>1.6734855656010628</c:v>
                      </c:pt>
                      <c:pt idx="2">
                        <c:v>1.8327942656602907</c:v>
                      </c:pt>
                      <c:pt idx="3">
                        <c:v>1.7832881905128513</c:v>
                      </c:pt>
                    </c:numCache>
                  </c:numRef>
                </c:val>
                <c:extLst xmlns:c15="http://schemas.microsoft.com/office/drawing/2012/chart">
                  <c:ext xmlns:c16="http://schemas.microsoft.com/office/drawing/2014/chart" uri="{C3380CC4-5D6E-409C-BE32-E72D297353CC}">
                    <c16:uniqueId val="{00000002-F78B-4EFE-8174-81DAAF1D569D}"/>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'Combined TN'!$B$4</c15:sqref>
                        </c15:formulaRef>
                      </c:ext>
                    </c:extLst>
                    <c:strCache>
                      <c:ptCount val="1"/>
                      <c:pt idx="0">
                        <c:v>Natural</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TN'!$I$4:$L$4</c15:sqref>
                        </c15:formulaRef>
                      </c:ext>
                    </c:extLst>
                    <c:numCache>
                      <c:formatCode>0%</c:formatCode>
                      <c:ptCount val="4"/>
                      <c:pt idx="0">
                        <c:v>0.90484539343391723</c:v>
                      </c:pt>
                      <c:pt idx="1">
                        <c:v>0.89770151864554759</c:v>
                      </c:pt>
                      <c:pt idx="2">
                        <c:v>0.87189657523838093</c:v>
                      </c:pt>
                      <c:pt idx="3">
                        <c:v>0.88770557516416904</c:v>
                      </c:pt>
                    </c:numCache>
                  </c:numRef>
                </c:val>
                <c:extLst xmlns:c15="http://schemas.microsoft.com/office/drawing/2012/chart">
                  <c:ext xmlns:c16="http://schemas.microsoft.com/office/drawing/2014/chart" uri="{C3380CC4-5D6E-409C-BE32-E72D297353CC}">
                    <c16:uniqueId val="{00000003-F78B-4EFE-8174-81DAAF1D569D}"/>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'Combined TN'!$B$5</c15:sqref>
                        </c15:formulaRef>
                      </c:ext>
                    </c:extLst>
                    <c:strCache>
                      <c:ptCount val="1"/>
                      <c:pt idx="0">
                        <c:v>Septic</c:v>
                      </c:pt>
                    </c:strCache>
                  </c:strRef>
                </c:tx>
                <c:spPr>
                  <a:solidFill>
                    <a:schemeClr val="accent4"/>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TN'!$I$5:$L$5</c15:sqref>
                        </c15:formulaRef>
                      </c:ext>
                    </c:extLst>
                    <c:numCache>
                      <c:formatCode>0%</c:formatCode>
                      <c:ptCount val="4"/>
                      <c:pt idx="0">
                        <c:v>1.5943224942099341</c:v>
                      </c:pt>
                      <c:pt idx="1">
                        <c:v>1.7126050114266844</c:v>
                      </c:pt>
                      <c:pt idx="2">
                        <c:v>2.2083622344288876</c:v>
                      </c:pt>
                      <c:pt idx="3">
                        <c:v>2.630728755300574</c:v>
                      </c:pt>
                    </c:numCache>
                  </c:numRef>
                </c:val>
                <c:extLst xmlns:c15="http://schemas.microsoft.com/office/drawing/2012/chart">
                  <c:ext xmlns:c16="http://schemas.microsoft.com/office/drawing/2014/chart" uri="{C3380CC4-5D6E-409C-BE32-E72D297353CC}">
                    <c16:uniqueId val="{00000004-F78B-4EFE-8174-81DAAF1D569D}"/>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'Combined TN'!$B$6</c15:sqref>
                        </c15:formulaRef>
                      </c:ext>
                    </c:extLst>
                    <c:strCache>
                      <c:ptCount val="1"/>
                      <c:pt idx="0">
                        <c:v>Wastewater</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TN'!$I$6:$L$6</c15:sqref>
                        </c15:formulaRef>
                      </c:ext>
                    </c:extLst>
                    <c:numCache>
                      <c:formatCode>0%</c:formatCode>
                      <c:ptCount val="4"/>
                      <c:pt idx="0">
                        <c:v>0.41812956258143263</c:v>
                      </c:pt>
                      <c:pt idx="1">
                        <c:v>0.36953025991250443</c:v>
                      </c:pt>
                      <c:pt idx="2">
                        <c:v>0.1921626221839467</c:v>
                      </c:pt>
                      <c:pt idx="3">
                        <c:v>0.37351091329446456</c:v>
                      </c:pt>
                    </c:numCache>
                  </c:numRef>
                </c:val>
                <c:extLst xmlns:c15="http://schemas.microsoft.com/office/drawing/2012/chart">
                  <c:ext xmlns:c16="http://schemas.microsoft.com/office/drawing/2014/chart" uri="{C3380CC4-5D6E-409C-BE32-E72D297353CC}">
                    <c16:uniqueId val="{00000005-F78B-4EFE-8174-81DAAF1D569D}"/>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MD </a:t>
            </a:r>
            <a:r>
              <a:rPr lang="en-US" sz="1400" b="0" i="0" u="none" strike="noStrike" baseline="0">
                <a:effectLst/>
              </a:rPr>
              <a:t>Agriculture</a:t>
            </a:r>
            <a:r>
              <a:rPr lang="en-US"/>
              <a:t> 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5"/>
          <c:tx>
            <c:strRef>
              <c:f>'Combined TN'!$B$26</c:f>
              <c:strCache>
                <c:ptCount val="1"/>
                <c:pt idx="0">
                  <c:v>Agriculture</c:v>
                </c:pt>
              </c:strCache>
            </c:strRef>
          </c:tx>
          <c:spPr>
            <a:solidFill>
              <a:schemeClr val="accent6"/>
            </a:solidFill>
            <a:ln>
              <a:noFill/>
            </a:ln>
            <a:effectLst/>
          </c:spPr>
          <c:invertIfNegative val="0"/>
          <c:cat>
            <c:strRef>
              <c:f>'Combined TN'!$H$1:$L$1</c:f>
              <c:strCache>
                <c:ptCount val="5"/>
                <c:pt idx="0">
                  <c:v>1985</c:v>
                </c:pt>
                <c:pt idx="1">
                  <c:v>2005</c:v>
                </c:pt>
                <c:pt idx="2">
                  <c:v>2009</c:v>
                </c:pt>
                <c:pt idx="3">
                  <c:v>2017</c:v>
                </c:pt>
                <c:pt idx="4">
                  <c:v>2025</c:v>
                </c:pt>
              </c:strCache>
            </c:strRef>
          </c:cat>
          <c:val>
            <c:numRef>
              <c:f>'Combined TN'!$H$26:$L$26</c:f>
              <c:numCache>
                <c:formatCode>0%</c:formatCode>
                <c:ptCount val="5"/>
                <c:pt idx="0">
                  <c:v>1</c:v>
                </c:pt>
                <c:pt idx="1">
                  <c:v>0.74193751720360468</c:v>
                </c:pt>
                <c:pt idx="2">
                  <c:v>0.67047065442342324</c:v>
                </c:pt>
                <c:pt idx="3">
                  <c:v>0.652917680676669</c:v>
                </c:pt>
                <c:pt idx="4">
                  <c:v>0.5443553189816801</c:v>
                </c:pt>
              </c:numCache>
            </c:numRef>
          </c:val>
          <c:extLst>
            <c:ext xmlns:c16="http://schemas.microsoft.com/office/drawing/2014/chart" uri="{C3380CC4-5D6E-409C-BE32-E72D297353CC}">
              <c16:uniqueId val="{00000000-7AF9-49D4-9AC9-C7E09C3F8C42}"/>
            </c:ext>
          </c:extLst>
        </c:ser>
        <c:dLbls>
          <c:showLegendKey val="0"/>
          <c:showVal val="0"/>
          <c:showCatName val="0"/>
          <c:showSerName val="0"/>
          <c:showPercent val="0"/>
          <c:showBubbleSize val="0"/>
        </c:dLbls>
        <c:gapWidth val="219"/>
        <c:overlap val="-27"/>
        <c:axId val="431160064"/>
        <c:axId val="576876832"/>
        <c:extLst>
          <c:ext xmlns:c15="http://schemas.microsoft.com/office/drawing/2012/chart" uri="{02D57815-91ED-43cb-92C2-25804820EDAC}">
            <c15:filteredBarSeries>
              <c15:ser>
                <c:idx val="0"/>
                <c:order val="0"/>
                <c:tx>
                  <c:strRef>
                    <c:extLst>
                      <c:ext uri="{02D57815-91ED-43cb-92C2-25804820EDAC}">
                        <c15:formulaRef>
                          <c15:sqref>'Combined TN'!$B$2</c15:sqref>
                        </c15:formulaRef>
                      </c:ext>
                    </c:extLst>
                    <c:strCache>
                      <c:ptCount val="1"/>
                      <c:pt idx="0">
                        <c:v>Agriculture</c:v>
                      </c:pt>
                    </c:strCache>
                  </c:strRef>
                </c:tx>
                <c:spPr>
                  <a:solidFill>
                    <a:schemeClr val="accent1"/>
                  </a:solidFill>
                  <a:ln>
                    <a:noFill/>
                  </a:ln>
                  <a:effectLst/>
                </c:spPr>
                <c:invertIfNegative val="0"/>
                <c:cat>
                  <c:strRef>
                    <c:extLst>
                      <c:ex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c:ext uri="{02D57815-91ED-43cb-92C2-25804820EDAC}">
                        <c15:formulaRef>
                          <c15:sqref>'Combined TN'!$I$2:$L$2</c15:sqref>
                        </c15:formulaRef>
                      </c:ext>
                    </c:extLst>
                    <c:numCache>
                      <c:formatCode>0%</c:formatCode>
                      <c:ptCount val="4"/>
                      <c:pt idx="0">
                        <c:v>0.71705142522611232</c:v>
                      </c:pt>
                      <c:pt idx="1">
                        <c:v>0.66056826256953649</c:v>
                      </c:pt>
                      <c:pt idx="2">
                        <c:v>0.55534074399980382</c:v>
                      </c:pt>
                      <c:pt idx="3">
                        <c:v>0.30992627520518795</c:v>
                      </c:pt>
                    </c:numCache>
                  </c:numRef>
                </c:val>
                <c:extLst>
                  <c:ext xmlns:c16="http://schemas.microsoft.com/office/drawing/2014/chart" uri="{C3380CC4-5D6E-409C-BE32-E72D297353CC}">
                    <c16:uniqueId val="{00000001-7AF9-49D4-9AC9-C7E09C3F8C42}"/>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'Combined TN'!$B$3</c15:sqref>
                        </c15:formulaRef>
                      </c:ext>
                    </c:extLst>
                    <c:strCache>
                      <c:ptCount val="1"/>
                      <c:pt idx="0">
                        <c:v>Developed</c:v>
                      </c:pt>
                    </c:strCache>
                  </c:strRef>
                </c:tx>
                <c:spPr>
                  <a:solidFill>
                    <a:schemeClr val="accent2"/>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TN'!$I$3:$L$3</c15:sqref>
                        </c15:formulaRef>
                      </c:ext>
                    </c:extLst>
                    <c:numCache>
                      <c:formatCode>0%</c:formatCode>
                      <c:ptCount val="4"/>
                      <c:pt idx="0">
                        <c:v>1.5544998872802054</c:v>
                      </c:pt>
                      <c:pt idx="1">
                        <c:v>1.6734855656010628</c:v>
                      </c:pt>
                      <c:pt idx="2">
                        <c:v>1.8327942656602907</c:v>
                      </c:pt>
                      <c:pt idx="3">
                        <c:v>1.7832881905128513</c:v>
                      </c:pt>
                    </c:numCache>
                  </c:numRef>
                </c:val>
                <c:extLst xmlns:c15="http://schemas.microsoft.com/office/drawing/2012/chart">
                  <c:ext xmlns:c16="http://schemas.microsoft.com/office/drawing/2014/chart" uri="{C3380CC4-5D6E-409C-BE32-E72D297353CC}">
                    <c16:uniqueId val="{00000002-7AF9-49D4-9AC9-C7E09C3F8C42}"/>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'Combined TN'!$B$4</c15:sqref>
                        </c15:formulaRef>
                      </c:ext>
                    </c:extLst>
                    <c:strCache>
                      <c:ptCount val="1"/>
                      <c:pt idx="0">
                        <c:v>Natural</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TN'!$I$4:$L$4</c15:sqref>
                        </c15:formulaRef>
                      </c:ext>
                    </c:extLst>
                    <c:numCache>
                      <c:formatCode>0%</c:formatCode>
                      <c:ptCount val="4"/>
                      <c:pt idx="0">
                        <c:v>0.90484539343391723</c:v>
                      </c:pt>
                      <c:pt idx="1">
                        <c:v>0.89770151864554759</c:v>
                      </c:pt>
                      <c:pt idx="2">
                        <c:v>0.87189657523838093</c:v>
                      </c:pt>
                      <c:pt idx="3">
                        <c:v>0.88770557516416904</c:v>
                      </c:pt>
                    </c:numCache>
                  </c:numRef>
                </c:val>
                <c:extLst xmlns:c15="http://schemas.microsoft.com/office/drawing/2012/chart">
                  <c:ext xmlns:c16="http://schemas.microsoft.com/office/drawing/2014/chart" uri="{C3380CC4-5D6E-409C-BE32-E72D297353CC}">
                    <c16:uniqueId val="{00000003-7AF9-49D4-9AC9-C7E09C3F8C42}"/>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'Combined TN'!$B$5</c15:sqref>
                        </c15:formulaRef>
                      </c:ext>
                    </c:extLst>
                    <c:strCache>
                      <c:ptCount val="1"/>
                      <c:pt idx="0">
                        <c:v>Septic</c:v>
                      </c:pt>
                    </c:strCache>
                  </c:strRef>
                </c:tx>
                <c:spPr>
                  <a:solidFill>
                    <a:schemeClr val="accent4"/>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TN'!$I$5:$L$5</c15:sqref>
                        </c15:formulaRef>
                      </c:ext>
                    </c:extLst>
                    <c:numCache>
                      <c:formatCode>0%</c:formatCode>
                      <c:ptCount val="4"/>
                      <c:pt idx="0">
                        <c:v>1.5943224942099341</c:v>
                      </c:pt>
                      <c:pt idx="1">
                        <c:v>1.7126050114266844</c:v>
                      </c:pt>
                      <c:pt idx="2">
                        <c:v>2.2083622344288876</c:v>
                      </c:pt>
                      <c:pt idx="3">
                        <c:v>2.630728755300574</c:v>
                      </c:pt>
                    </c:numCache>
                  </c:numRef>
                </c:val>
                <c:extLst xmlns:c15="http://schemas.microsoft.com/office/drawing/2012/chart">
                  <c:ext xmlns:c16="http://schemas.microsoft.com/office/drawing/2014/chart" uri="{C3380CC4-5D6E-409C-BE32-E72D297353CC}">
                    <c16:uniqueId val="{00000004-7AF9-49D4-9AC9-C7E09C3F8C42}"/>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'Combined TN'!$B$6</c15:sqref>
                        </c15:formulaRef>
                      </c:ext>
                    </c:extLst>
                    <c:strCache>
                      <c:ptCount val="1"/>
                      <c:pt idx="0">
                        <c:v>Wastewater</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TN'!$I$6:$L$6</c15:sqref>
                        </c15:formulaRef>
                      </c:ext>
                    </c:extLst>
                    <c:numCache>
                      <c:formatCode>0%</c:formatCode>
                      <c:ptCount val="4"/>
                      <c:pt idx="0">
                        <c:v>0.41812956258143263</c:v>
                      </c:pt>
                      <c:pt idx="1">
                        <c:v>0.36953025991250443</c:v>
                      </c:pt>
                      <c:pt idx="2">
                        <c:v>0.1921626221839467</c:v>
                      </c:pt>
                      <c:pt idx="3">
                        <c:v>0.37351091329446456</c:v>
                      </c:pt>
                    </c:numCache>
                  </c:numRef>
                </c:val>
                <c:extLst xmlns:c15="http://schemas.microsoft.com/office/drawing/2012/chart">
                  <c:ext xmlns:c16="http://schemas.microsoft.com/office/drawing/2014/chart" uri="{C3380CC4-5D6E-409C-BE32-E72D297353CC}">
                    <c16:uniqueId val="{00000005-7AF9-49D4-9AC9-C7E09C3F8C42}"/>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VA </a:t>
            </a:r>
            <a:r>
              <a:rPr lang="en-US" sz="1400" b="0" i="0" u="none" strike="noStrike" baseline="0">
                <a:effectLst/>
              </a:rPr>
              <a:t>Agriculture </a:t>
            </a:r>
            <a:r>
              <a:rPr lang="en-US"/>
              <a:t>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5"/>
          <c:order val="5"/>
          <c:tx>
            <c:strRef>
              <c:f>'Combined TN'!$B$32</c:f>
              <c:strCache>
                <c:ptCount val="1"/>
                <c:pt idx="0">
                  <c:v>Agriculture</c:v>
                </c:pt>
              </c:strCache>
            </c:strRef>
          </c:tx>
          <c:spPr>
            <a:solidFill>
              <a:schemeClr val="accent6"/>
            </a:solidFill>
            <a:ln>
              <a:noFill/>
            </a:ln>
            <a:effectLst/>
          </c:spPr>
          <c:invertIfNegative val="0"/>
          <c:cat>
            <c:strRef>
              <c:f>'Combined TN'!$H$1:$L$1</c:f>
              <c:strCache>
                <c:ptCount val="5"/>
                <c:pt idx="0">
                  <c:v>1985</c:v>
                </c:pt>
                <c:pt idx="1">
                  <c:v>2005</c:v>
                </c:pt>
                <c:pt idx="2">
                  <c:v>2009</c:v>
                </c:pt>
                <c:pt idx="3">
                  <c:v>2017</c:v>
                </c:pt>
                <c:pt idx="4">
                  <c:v>2025</c:v>
                </c:pt>
              </c:strCache>
            </c:strRef>
          </c:cat>
          <c:val>
            <c:numRef>
              <c:f>'Combined TN'!$H$32:$L$32</c:f>
              <c:numCache>
                <c:formatCode>0%</c:formatCode>
                <c:ptCount val="5"/>
                <c:pt idx="0">
                  <c:v>1</c:v>
                </c:pt>
                <c:pt idx="1">
                  <c:v>0.86858438202825095</c:v>
                </c:pt>
                <c:pt idx="2">
                  <c:v>0.81776172300330541</c:v>
                </c:pt>
                <c:pt idx="3">
                  <c:v>0.79046788271355373</c:v>
                </c:pt>
                <c:pt idx="4">
                  <c:v>0.4214595860986492</c:v>
                </c:pt>
              </c:numCache>
            </c:numRef>
          </c:val>
          <c:extLst>
            <c:ext xmlns:c16="http://schemas.microsoft.com/office/drawing/2014/chart" uri="{C3380CC4-5D6E-409C-BE32-E72D297353CC}">
              <c16:uniqueId val="{00000000-65CD-4271-9FFE-E98D04B9FB74}"/>
            </c:ext>
          </c:extLst>
        </c:ser>
        <c:dLbls>
          <c:showLegendKey val="0"/>
          <c:showVal val="0"/>
          <c:showCatName val="0"/>
          <c:showSerName val="0"/>
          <c:showPercent val="0"/>
          <c:showBubbleSize val="0"/>
        </c:dLbls>
        <c:gapWidth val="219"/>
        <c:overlap val="-27"/>
        <c:axId val="431160064"/>
        <c:axId val="576876832"/>
        <c:extLst>
          <c:ext xmlns:c15="http://schemas.microsoft.com/office/drawing/2012/chart" uri="{02D57815-91ED-43cb-92C2-25804820EDAC}">
            <c15:filteredBarSeries>
              <c15:ser>
                <c:idx val="0"/>
                <c:order val="0"/>
                <c:tx>
                  <c:strRef>
                    <c:extLst>
                      <c:ext uri="{02D57815-91ED-43cb-92C2-25804820EDAC}">
                        <c15:formulaRef>
                          <c15:sqref>'Combined TN'!$B$2</c15:sqref>
                        </c15:formulaRef>
                      </c:ext>
                    </c:extLst>
                    <c:strCache>
                      <c:ptCount val="1"/>
                      <c:pt idx="0">
                        <c:v>Agriculture</c:v>
                      </c:pt>
                    </c:strCache>
                  </c:strRef>
                </c:tx>
                <c:spPr>
                  <a:solidFill>
                    <a:schemeClr val="accent1"/>
                  </a:solidFill>
                  <a:ln>
                    <a:noFill/>
                  </a:ln>
                  <a:effectLst/>
                </c:spPr>
                <c:invertIfNegative val="0"/>
                <c:cat>
                  <c:strRef>
                    <c:extLst>
                      <c:ex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c:ext uri="{02D57815-91ED-43cb-92C2-25804820EDAC}">
                        <c15:formulaRef>
                          <c15:sqref>'Combined TN'!$I$2:$L$2</c15:sqref>
                        </c15:formulaRef>
                      </c:ext>
                    </c:extLst>
                    <c:numCache>
                      <c:formatCode>0%</c:formatCode>
                      <c:ptCount val="4"/>
                      <c:pt idx="0">
                        <c:v>0.71705142522611232</c:v>
                      </c:pt>
                      <c:pt idx="1">
                        <c:v>0.66056826256953649</c:v>
                      </c:pt>
                      <c:pt idx="2">
                        <c:v>0.55534074399980382</c:v>
                      </c:pt>
                      <c:pt idx="3">
                        <c:v>0.30992627520518795</c:v>
                      </c:pt>
                    </c:numCache>
                  </c:numRef>
                </c:val>
                <c:extLst>
                  <c:ext xmlns:c16="http://schemas.microsoft.com/office/drawing/2014/chart" uri="{C3380CC4-5D6E-409C-BE32-E72D297353CC}">
                    <c16:uniqueId val="{00000001-65CD-4271-9FFE-E98D04B9FB74}"/>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'Combined TN'!$B$3</c15:sqref>
                        </c15:formulaRef>
                      </c:ext>
                    </c:extLst>
                    <c:strCache>
                      <c:ptCount val="1"/>
                      <c:pt idx="0">
                        <c:v>Developed</c:v>
                      </c:pt>
                    </c:strCache>
                  </c:strRef>
                </c:tx>
                <c:spPr>
                  <a:solidFill>
                    <a:schemeClr val="accent2"/>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TN'!$I$3:$L$3</c15:sqref>
                        </c15:formulaRef>
                      </c:ext>
                    </c:extLst>
                    <c:numCache>
                      <c:formatCode>0%</c:formatCode>
                      <c:ptCount val="4"/>
                      <c:pt idx="0">
                        <c:v>1.5544998872802054</c:v>
                      </c:pt>
                      <c:pt idx="1">
                        <c:v>1.6734855656010628</c:v>
                      </c:pt>
                      <c:pt idx="2">
                        <c:v>1.8327942656602907</c:v>
                      </c:pt>
                      <c:pt idx="3">
                        <c:v>1.7832881905128513</c:v>
                      </c:pt>
                    </c:numCache>
                  </c:numRef>
                </c:val>
                <c:extLst xmlns:c15="http://schemas.microsoft.com/office/drawing/2012/chart">
                  <c:ext xmlns:c16="http://schemas.microsoft.com/office/drawing/2014/chart" uri="{C3380CC4-5D6E-409C-BE32-E72D297353CC}">
                    <c16:uniqueId val="{00000002-65CD-4271-9FFE-E98D04B9FB74}"/>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'Combined TN'!$B$4</c15:sqref>
                        </c15:formulaRef>
                      </c:ext>
                    </c:extLst>
                    <c:strCache>
                      <c:ptCount val="1"/>
                      <c:pt idx="0">
                        <c:v>Natural</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TN'!$I$4:$L$4</c15:sqref>
                        </c15:formulaRef>
                      </c:ext>
                    </c:extLst>
                    <c:numCache>
                      <c:formatCode>0%</c:formatCode>
                      <c:ptCount val="4"/>
                      <c:pt idx="0">
                        <c:v>0.90484539343391723</c:v>
                      </c:pt>
                      <c:pt idx="1">
                        <c:v>0.89770151864554759</c:v>
                      </c:pt>
                      <c:pt idx="2">
                        <c:v>0.87189657523838093</c:v>
                      </c:pt>
                      <c:pt idx="3">
                        <c:v>0.88770557516416904</c:v>
                      </c:pt>
                    </c:numCache>
                  </c:numRef>
                </c:val>
                <c:extLst xmlns:c15="http://schemas.microsoft.com/office/drawing/2012/chart">
                  <c:ext xmlns:c16="http://schemas.microsoft.com/office/drawing/2014/chart" uri="{C3380CC4-5D6E-409C-BE32-E72D297353CC}">
                    <c16:uniqueId val="{00000003-65CD-4271-9FFE-E98D04B9FB74}"/>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'Combined TN'!$B$5</c15:sqref>
                        </c15:formulaRef>
                      </c:ext>
                    </c:extLst>
                    <c:strCache>
                      <c:ptCount val="1"/>
                      <c:pt idx="0">
                        <c:v>Septic</c:v>
                      </c:pt>
                    </c:strCache>
                  </c:strRef>
                </c:tx>
                <c:spPr>
                  <a:solidFill>
                    <a:schemeClr val="accent4"/>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TN'!$I$5:$L$5</c15:sqref>
                        </c15:formulaRef>
                      </c:ext>
                    </c:extLst>
                    <c:numCache>
                      <c:formatCode>0%</c:formatCode>
                      <c:ptCount val="4"/>
                      <c:pt idx="0">
                        <c:v>1.5943224942099341</c:v>
                      </c:pt>
                      <c:pt idx="1">
                        <c:v>1.7126050114266844</c:v>
                      </c:pt>
                      <c:pt idx="2">
                        <c:v>2.2083622344288876</c:v>
                      </c:pt>
                      <c:pt idx="3">
                        <c:v>2.630728755300574</c:v>
                      </c:pt>
                    </c:numCache>
                  </c:numRef>
                </c:val>
                <c:extLst xmlns:c15="http://schemas.microsoft.com/office/drawing/2012/chart">
                  <c:ext xmlns:c16="http://schemas.microsoft.com/office/drawing/2014/chart" uri="{C3380CC4-5D6E-409C-BE32-E72D297353CC}">
                    <c16:uniqueId val="{00000004-65CD-4271-9FFE-E98D04B9FB74}"/>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'Combined TN'!$B$6</c15:sqref>
                        </c15:formulaRef>
                      </c:ext>
                    </c:extLst>
                    <c:strCache>
                      <c:ptCount val="1"/>
                      <c:pt idx="0">
                        <c:v>Wastewater</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'Combined TN'!$H$1:$L$1</c15:sqref>
                        </c15:formulaRef>
                      </c:ext>
                    </c:extLst>
                    <c:strCache>
                      <c:ptCount val="5"/>
                      <c:pt idx="0">
                        <c:v>1985</c:v>
                      </c:pt>
                      <c:pt idx="1">
                        <c:v>2005</c:v>
                      </c:pt>
                      <c:pt idx="2">
                        <c:v>2009</c:v>
                      </c:pt>
                      <c:pt idx="3">
                        <c:v>2017</c:v>
                      </c:pt>
                      <c:pt idx="4">
                        <c:v>2025</c:v>
                      </c:pt>
                    </c:strCache>
                  </c:strRef>
                </c:cat>
                <c:val>
                  <c:numRef>
                    <c:extLst xmlns:c15="http://schemas.microsoft.com/office/drawing/2012/chart">
                      <c:ext xmlns:c15="http://schemas.microsoft.com/office/drawing/2012/chart" uri="{02D57815-91ED-43cb-92C2-25804820EDAC}">
                        <c15:formulaRef>
                          <c15:sqref>'Combined TN'!$I$6:$L$6</c15:sqref>
                        </c15:formulaRef>
                      </c:ext>
                    </c:extLst>
                    <c:numCache>
                      <c:formatCode>0%</c:formatCode>
                      <c:ptCount val="4"/>
                      <c:pt idx="0">
                        <c:v>0.41812956258143263</c:v>
                      </c:pt>
                      <c:pt idx="1">
                        <c:v>0.36953025991250443</c:v>
                      </c:pt>
                      <c:pt idx="2">
                        <c:v>0.1921626221839467</c:v>
                      </c:pt>
                      <c:pt idx="3">
                        <c:v>0.37351091329446456</c:v>
                      </c:pt>
                    </c:numCache>
                  </c:numRef>
                </c:val>
                <c:extLst xmlns:c15="http://schemas.microsoft.com/office/drawing/2012/chart">
                  <c:ext xmlns:c16="http://schemas.microsoft.com/office/drawing/2014/chart" uri="{C3380CC4-5D6E-409C-BE32-E72D297353CC}">
                    <c16:uniqueId val="{00000005-65CD-4271-9FFE-E98D04B9FB74}"/>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Progress Comparison Agriculture 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3"/>
          <c:order val="0"/>
          <c:tx>
            <c:strRef>
              <c:f>'Combined TN'!$A$20:$B$20</c:f>
              <c:strCache>
                <c:ptCount val="2"/>
                <c:pt idx="0">
                  <c:v>Bay Watershed</c:v>
                </c:pt>
                <c:pt idx="1">
                  <c:v>Agriculture</c:v>
                </c:pt>
              </c:strCache>
            </c:strRef>
          </c:tx>
          <c:spPr>
            <a:solidFill>
              <a:schemeClr val="accent4"/>
            </a:solidFill>
            <a:ln>
              <a:noFill/>
            </a:ln>
            <a:effectLst/>
          </c:spPr>
          <c:invertIfNegative val="0"/>
          <c:cat>
            <c:strRef>
              <c:f>'Combined TN'!$I$1:$L$1</c:f>
              <c:strCache>
                <c:ptCount val="4"/>
                <c:pt idx="0">
                  <c:v>2005</c:v>
                </c:pt>
                <c:pt idx="1">
                  <c:v>2009</c:v>
                </c:pt>
                <c:pt idx="2">
                  <c:v>2017</c:v>
                </c:pt>
                <c:pt idx="3">
                  <c:v>2025</c:v>
                </c:pt>
              </c:strCache>
            </c:strRef>
          </c:cat>
          <c:val>
            <c:numRef>
              <c:f>'Combined TN'!$I$20:$L$20</c:f>
              <c:numCache>
                <c:formatCode>0%</c:formatCode>
                <c:ptCount val="4"/>
                <c:pt idx="0">
                  <c:v>0.83569336800792549</c:v>
                </c:pt>
                <c:pt idx="1">
                  <c:v>0.78493633725427669</c:v>
                </c:pt>
                <c:pt idx="2">
                  <c:v>0.76848826841351159</c:v>
                </c:pt>
                <c:pt idx="3">
                  <c:v>0.46787174144315197</c:v>
                </c:pt>
              </c:numCache>
            </c:numRef>
          </c:val>
          <c:extLst>
            <c:ext xmlns:c16="http://schemas.microsoft.com/office/drawing/2014/chart" uri="{C3380CC4-5D6E-409C-BE32-E72D297353CC}">
              <c16:uniqueId val="{00000000-96AB-4669-BE0F-D0B9A81ADDB4}"/>
            </c:ext>
          </c:extLst>
        </c:ser>
        <c:ser>
          <c:idx val="4"/>
          <c:order val="1"/>
          <c:tx>
            <c:strRef>
              <c:f>'Combined TN'!$A$26:$B$26</c:f>
              <c:strCache>
                <c:ptCount val="2"/>
                <c:pt idx="0">
                  <c:v>Maryland</c:v>
                </c:pt>
                <c:pt idx="1">
                  <c:v>Agriculture</c:v>
                </c:pt>
              </c:strCache>
            </c:strRef>
          </c:tx>
          <c:spPr>
            <a:solidFill>
              <a:schemeClr val="accent5"/>
            </a:solidFill>
            <a:ln>
              <a:noFill/>
            </a:ln>
            <a:effectLst/>
          </c:spPr>
          <c:invertIfNegative val="0"/>
          <c:cat>
            <c:strRef>
              <c:f>'Combined TN'!$I$1:$L$1</c:f>
              <c:strCache>
                <c:ptCount val="4"/>
                <c:pt idx="0">
                  <c:v>2005</c:v>
                </c:pt>
                <c:pt idx="1">
                  <c:v>2009</c:v>
                </c:pt>
                <c:pt idx="2">
                  <c:v>2017</c:v>
                </c:pt>
                <c:pt idx="3">
                  <c:v>2025</c:v>
                </c:pt>
              </c:strCache>
            </c:strRef>
          </c:cat>
          <c:val>
            <c:numRef>
              <c:f>'Combined TN'!$I$26:$L$26</c:f>
              <c:numCache>
                <c:formatCode>0%</c:formatCode>
                <c:ptCount val="4"/>
                <c:pt idx="0">
                  <c:v>0.74193751720360468</c:v>
                </c:pt>
                <c:pt idx="1">
                  <c:v>0.67047065442342324</c:v>
                </c:pt>
                <c:pt idx="2">
                  <c:v>0.652917680676669</c:v>
                </c:pt>
                <c:pt idx="3">
                  <c:v>0.5443553189816801</c:v>
                </c:pt>
              </c:numCache>
            </c:numRef>
          </c:val>
          <c:extLst>
            <c:ext xmlns:c16="http://schemas.microsoft.com/office/drawing/2014/chart" uri="{C3380CC4-5D6E-409C-BE32-E72D297353CC}">
              <c16:uniqueId val="{00000001-96AB-4669-BE0F-D0B9A81ADDB4}"/>
            </c:ext>
          </c:extLst>
        </c:ser>
        <c:ser>
          <c:idx val="5"/>
          <c:order val="2"/>
          <c:tx>
            <c:strRef>
              <c:f>'Combined TN'!$A$32:$B$32</c:f>
              <c:strCache>
                <c:ptCount val="2"/>
                <c:pt idx="0">
                  <c:v>Virginia</c:v>
                </c:pt>
                <c:pt idx="1">
                  <c:v>Agriculture</c:v>
                </c:pt>
              </c:strCache>
            </c:strRef>
          </c:tx>
          <c:spPr>
            <a:solidFill>
              <a:schemeClr val="accent6"/>
            </a:solidFill>
            <a:ln>
              <a:noFill/>
            </a:ln>
            <a:effectLst/>
          </c:spPr>
          <c:invertIfNegative val="0"/>
          <c:cat>
            <c:strRef>
              <c:f>'Combined TN'!$I$1:$L$1</c:f>
              <c:strCache>
                <c:ptCount val="4"/>
                <c:pt idx="0">
                  <c:v>2005</c:v>
                </c:pt>
                <c:pt idx="1">
                  <c:v>2009</c:v>
                </c:pt>
                <c:pt idx="2">
                  <c:v>2017</c:v>
                </c:pt>
                <c:pt idx="3">
                  <c:v>2025</c:v>
                </c:pt>
              </c:strCache>
            </c:strRef>
          </c:cat>
          <c:val>
            <c:numRef>
              <c:f>'Combined TN'!$I$32:$L$32</c:f>
              <c:numCache>
                <c:formatCode>0%</c:formatCode>
                <c:ptCount val="4"/>
                <c:pt idx="0">
                  <c:v>0.86858438202825095</c:v>
                </c:pt>
                <c:pt idx="1">
                  <c:v>0.81776172300330541</c:v>
                </c:pt>
                <c:pt idx="2">
                  <c:v>0.79046788271355373</c:v>
                </c:pt>
                <c:pt idx="3">
                  <c:v>0.4214595860986492</c:v>
                </c:pt>
              </c:numCache>
            </c:numRef>
          </c:val>
          <c:extLst>
            <c:ext xmlns:c16="http://schemas.microsoft.com/office/drawing/2014/chart" uri="{C3380CC4-5D6E-409C-BE32-E72D297353CC}">
              <c16:uniqueId val="{00000002-96AB-4669-BE0F-D0B9A81ADDB4}"/>
            </c:ext>
          </c:extLst>
        </c:ser>
        <c:dLbls>
          <c:showLegendKey val="0"/>
          <c:showVal val="0"/>
          <c:showCatName val="0"/>
          <c:showSerName val="0"/>
          <c:showPercent val="0"/>
          <c:showBubbleSize val="0"/>
        </c:dLbls>
        <c:gapWidth val="150"/>
        <c:axId val="431160064"/>
        <c:axId val="576876832"/>
        <c:extLst>
          <c:ext xmlns:c15="http://schemas.microsoft.com/office/drawing/2012/chart" uri="{02D57815-91ED-43cb-92C2-25804820EDAC}">
            <c15:filteredBarSeries>
              <c15:ser>
                <c:idx val="1"/>
                <c:order val="3"/>
                <c:tx>
                  <c:strRef>
                    <c:extLst>
                      <c:ext uri="{02D57815-91ED-43cb-92C2-25804820EDAC}">
                        <c15:formulaRef>
                          <c15:sqref>'Combined TN'!$A$13:$B$13</c15:sqref>
                        </c15:formulaRef>
                      </c:ext>
                    </c:extLst>
                    <c:strCache>
                      <c:ptCount val="2"/>
                      <c:pt idx="0">
                        <c:v>Washington, DC</c:v>
                      </c:pt>
                      <c:pt idx="1">
                        <c:v>ALL</c:v>
                      </c:pt>
                    </c:strCache>
                  </c:strRef>
                </c:tx>
                <c:spPr>
                  <a:solidFill>
                    <a:schemeClr val="accent2"/>
                  </a:solidFill>
                  <a:ln>
                    <a:noFill/>
                  </a:ln>
                  <a:effectLst/>
                </c:spPr>
                <c:invertIfNegative val="0"/>
                <c:cat>
                  <c:strRef>
                    <c:extLst>
                      <c:ext uri="{02D57815-91ED-43cb-92C2-25804820EDAC}">
                        <c15:formulaRef>
                          <c15:sqref>'Combined TN'!$I$1:$L$1</c15:sqref>
                        </c15:formulaRef>
                      </c:ext>
                    </c:extLst>
                    <c:strCache>
                      <c:ptCount val="4"/>
                      <c:pt idx="0">
                        <c:v>2005</c:v>
                      </c:pt>
                      <c:pt idx="1">
                        <c:v>2009</c:v>
                      </c:pt>
                      <c:pt idx="2">
                        <c:v>2017</c:v>
                      </c:pt>
                      <c:pt idx="3">
                        <c:v>2025</c:v>
                      </c:pt>
                    </c:strCache>
                  </c:strRef>
                </c:cat>
                <c:val>
                  <c:numRef>
                    <c:extLst>
                      <c:ext uri="{02D57815-91ED-43cb-92C2-25804820EDAC}">
                        <c15:formulaRef>
                          <c15:sqref>'Combined TN'!$I$13:$L$13</c15:sqref>
                        </c15:formulaRef>
                      </c:ext>
                    </c:extLst>
                    <c:numCache>
                      <c:formatCode>0%</c:formatCode>
                      <c:ptCount val="4"/>
                      <c:pt idx="0">
                        <c:v>0.41678676214527288</c:v>
                      </c:pt>
                      <c:pt idx="1">
                        <c:v>0.4266551039875266</c:v>
                      </c:pt>
                      <c:pt idx="2">
                        <c:v>0.23836416556939069</c:v>
                      </c:pt>
                      <c:pt idx="3">
                        <c:v>0.37532886322486325</c:v>
                      </c:pt>
                    </c:numCache>
                  </c:numRef>
                </c:val>
                <c:extLst>
                  <c:ext xmlns:c16="http://schemas.microsoft.com/office/drawing/2014/chart" uri="{C3380CC4-5D6E-409C-BE32-E72D297353CC}">
                    <c16:uniqueId val="{00000003-96AB-4669-BE0F-D0B9A81ADDB4}"/>
                  </c:ext>
                </c:extLst>
              </c15:ser>
            </c15:filteredBarSeries>
            <c15:filteredBarSeries>
              <c15:ser>
                <c:idx val="0"/>
                <c:order val="4"/>
                <c:tx>
                  <c:strRef>
                    <c:extLst xmlns:c15="http://schemas.microsoft.com/office/drawing/2012/chart">
                      <c:ext xmlns:c15="http://schemas.microsoft.com/office/drawing/2012/chart" uri="{02D57815-91ED-43cb-92C2-25804820EDAC}">
                        <c15:formulaRef>
                          <c15:sqref>'Combined TN'!$A$7:$B$7</c15:sqref>
                        </c15:formulaRef>
                      </c:ext>
                    </c:extLst>
                    <c:strCache>
                      <c:ptCount val="2"/>
                      <c:pt idx="0">
                        <c:v>NVRC</c:v>
                      </c:pt>
                      <c:pt idx="1">
                        <c:v>ALL</c:v>
                      </c:pt>
                    </c:strCache>
                  </c:strRef>
                </c:tx>
                <c:spPr>
                  <a:solidFill>
                    <a:schemeClr val="accent1"/>
                  </a:solidFill>
                  <a:ln>
                    <a:noFill/>
                  </a:ln>
                  <a:effectLst/>
                </c:spPr>
                <c:invertIfNegative val="0"/>
                <c:cat>
                  <c:strRef>
                    <c:extLst xmlns:c15="http://schemas.microsoft.com/office/drawing/2012/chart">
                      <c:ext xmlns:c15="http://schemas.microsoft.com/office/drawing/2012/chart" uri="{02D57815-91ED-43cb-92C2-25804820EDAC}">
                        <c15:formulaRef>
                          <c15:sqref>'Combined TN'!$I$1:$L$1</c15:sqref>
                        </c15:formulaRef>
                      </c:ext>
                    </c:extLst>
                    <c:strCache>
                      <c:ptCount val="4"/>
                      <c:pt idx="0">
                        <c:v>2005</c:v>
                      </c:pt>
                      <c:pt idx="1">
                        <c:v>2009</c:v>
                      </c:pt>
                      <c:pt idx="2">
                        <c:v>2017</c:v>
                      </c:pt>
                      <c:pt idx="3">
                        <c:v>2025</c:v>
                      </c:pt>
                    </c:strCache>
                  </c:strRef>
                </c:cat>
                <c:val>
                  <c:numRef>
                    <c:extLst xmlns:c15="http://schemas.microsoft.com/office/drawing/2012/chart">
                      <c:ext xmlns:c15="http://schemas.microsoft.com/office/drawing/2012/chart" uri="{02D57815-91ED-43cb-92C2-25804820EDAC}">
                        <c15:formulaRef>
                          <c15:sqref>'Combined TN'!$H$7:$L$7</c15:sqref>
                        </c15:formulaRef>
                      </c:ext>
                    </c:extLst>
                    <c:numCache>
                      <c:formatCode>0%</c:formatCode>
                      <c:ptCount val="5"/>
                      <c:pt idx="0">
                        <c:v>1</c:v>
                      </c:pt>
                      <c:pt idx="1">
                        <c:v>0.61396345711909284</c:v>
                      </c:pt>
                      <c:pt idx="2">
                        <c:v>0.58552931050869972</c:v>
                      </c:pt>
                      <c:pt idx="3">
                        <c:v>0.46808011976914921</c:v>
                      </c:pt>
                      <c:pt idx="4">
                        <c:v>0.56668483187574548</c:v>
                      </c:pt>
                    </c:numCache>
                  </c:numRef>
                </c:val>
                <c:extLst xmlns:c15="http://schemas.microsoft.com/office/drawing/2012/chart">
                  <c:ext xmlns:c16="http://schemas.microsoft.com/office/drawing/2014/chart" uri="{C3380CC4-5D6E-409C-BE32-E72D297353CC}">
                    <c16:uniqueId val="{00000004-96AB-4669-BE0F-D0B9A81ADDB4}"/>
                  </c:ext>
                </c:extLst>
              </c15:ser>
            </c15:filteredBarSeries>
            <c15:filteredBarSeries>
              <c15:ser>
                <c:idx val="2"/>
                <c:order val="5"/>
                <c:tx>
                  <c:strRef>
                    <c:extLst xmlns:c15="http://schemas.microsoft.com/office/drawing/2012/chart">
                      <c:ext xmlns:c15="http://schemas.microsoft.com/office/drawing/2012/chart" uri="{02D57815-91ED-43cb-92C2-25804820EDAC}">
                        <c15:formulaRef>
                          <c15:sqref>'Combined TN'!$A$19:$B$19</c15:sqref>
                        </c15:formulaRef>
                      </c:ext>
                    </c:extLst>
                    <c:strCache>
                      <c:ptCount val="2"/>
                      <c:pt idx="0">
                        <c:v>MD-COG</c:v>
                      </c:pt>
                      <c:pt idx="1">
                        <c:v>ALL</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'Combined TN'!$I$1:$L$1</c15:sqref>
                        </c15:formulaRef>
                      </c:ext>
                    </c:extLst>
                    <c:strCache>
                      <c:ptCount val="4"/>
                      <c:pt idx="0">
                        <c:v>2005</c:v>
                      </c:pt>
                      <c:pt idx="1">
                        <c:v>2009</c:v>
                      </c:pt>
                      <c:pt idx="2">
                        <c:v>2017</c:v>
                      </c:pt>
                      <c:pt idx="3">
                        <c:v>2025</c:v>
                      </c:pt>
                    </c:strCache>
                  </c:strRef>
                </c:cat>
                <c:val>
                  <c:numRef>
                    <c:extLst xmlns:c15="http://schemas.microsoft.com/office/drawing/2012/chart">
                      <c:ext xmlns:c15="http://schemas.microsoft.com/office/drawing/2012/chart" uri="{02D57815-91ED-43cb-92C2-25804820EDAC}">
                        <c15:formulaRef>
                          <c15:sqref>'Combined TN'!$H$19:$L$19</c15:sqref>
                        </c15:formulaRef>
                      </c:ext>
                    </c:extLst>
                    <c:numCache>
                      <c:formatCode>0%</c:formatCode>
                      <c:ptCount val="5"/>
                      <c:pt idx="0">
                        <c:v>1</c:v>
                      </c:pt>
                      <c:pt idx="1">
                        <c:v>0.66969415443329094</c:v>
                      </c:pt>
                      <c:pt idx="2">
                        <c:v>0.63448937412672768</c:v>
                      </c:pt>
                      <c:pt idx="3">
                        <c:v>0.54320509465048894</c:v>
                      </c:pt>
                      <c:pt idx="4">
                        <c:v>0.60527989023001794</c:v>
                      </c:pt>
                    </c:numCache>
                  </c:numRef>
                </c:val>
                <c:extLst xmlns:c15="http://schemas.microsoft.com/office/drawing/2012/chart">
                  <c:ext xmlns:c16="http://schemas.microsoft.com/office/drawing/2014/chart" uri="{C3380CC4-5D6E-409C-BE32-E72D297353CC}">
                    <c16:uniqueId val="{00000005-96AB-4669-BE0F-D0B9A81ADDB4}"/>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Progress Comparison Wastewater TN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3"/>
          <c:order val="0"/>
          <c:tx>
            <c:strRef>
              <c:f>'Combined TN'!$A$24:$B$24</c:f>
              <c:strCache>
                <c:ptCount val="2"/>
                <c:pt idx="0">
                  <c:v>Bay Watershed</c:v>
                </c:pt>
                <c:pt idx="1">
                  <c:v>Wastewater</c:v>
                </c:pt>
              </c:strCache>
            </c:strRef>
          </c:tx>
          <c:spPr>
            <a:solidFill>
              <a:schemeClr val="accent4"/>
            </a:solidFill>
            <a:ln>
              <a:noFill/>
            </a:ln>
            <a:effectLst/>
          </c:spPr>
          <c:invertIfNegative val="0"/>
          <c:cat>
            <c:strRef>
              <c:f>'Combined TN'!$I$1:$L$1</c:f>
              <c:strCache>
                <c:ptCount val="4"/>
                <c:pt idx="0">
                  <c:v>2005</c:v>
                </c:pt>
                <c:pt idx="1">
                  <c:v>2009</c:v>
                </c:pt>
                <c:pt idx="2">
                  <c:v>2017</c:v>
                </c:pt>
                <c:pt idx="3">
                  <c:v>2025</c:v>
                </c:pt>
              </c:strCache>
            </c:strRef>
          </c:cat>
          <c:val>
            <c:numRef>
              <c:f>'Combined TN'!$I$24:$L$24</c:f>
              <c:numCache>
                <c:formatCode>0%</c:formatCode>
                <c:ptCount val="4"/>
                <c:pt idx="0">
                  <c:v>0.64049203650396214</c:v>
                </c:pt>
                <c:pt idx="1">
                  <c:v>0.60457133503616955</c:v>
                </c:pt>
                <c:pt idx="2">
                  <c:v>0.39076844744196965</c:v>
                </c:pt>
                <c:pt idx="3">
                  <c:v>0.45721178464856549</c:v>
                </c:pt>
              </c:numCache>
            </c:numRef>
          </c:val>
          <c:extLst>
            <c:ext xmlns:c16="http://schemas.microsoft.com/office/drawing/2014/chart" uri="{C3380CC4-5D6E-409C-BE32-E72D297353CC}">
              <c16:uniqueId val="{00000000-D441-4CE0-BB41-DD9CAE97FFDC}"/>
            </c:ext>
          </c:extLst>
        </c:ser>
        <c:ser>
          <c:idx val="4"/>
          <c:order val="1"/>
          <c:tx>
            <c:strRef>
              <c:f>'Combined TN'!$A$30:$B$30</c:f>
              <c:strCache>
                <c:ptCount val="2"/>
                <c:pt idx="0">
                  <c:v>Maryland</c:v>
                </c:pt>
                <c:pt idx="1">
                  <c:v>Wastewater</c:v>
                </c:pt>
              </c:strCache>
            </c:strRef>
          </c:tx>
          <c:spPr>
            <a:solidFill>
              <a:schemeClr val="accent5"/>
            </a:solidFill>
            <a:ln>
              <a:noFill/>
            </a:ln>
            <a:effectLst/>
          </c:spPr>
          <c:invertIfNegative val="0"/>
          <c:cat>
            <c:strRef>
              <c:f>'Combined TN'!$I$1:$L$1</c:f>
              <c:strCache>
                <c:ptCount val="4"/>
                <c:pt idx="0">
                  <c:v>2005</c:v>
                </c:pt>
                <c:pt idx="1">
                  <c:v>2009</c:v>
                </c:pt>
                <c:pt idx="2">
                  <c:v>2017</c:v>
                </c:pt>
                <c:pt idx="3">
                  <c:v>2025</c:v>
                </c:pt>
              </c:strCache>
            </c:strRef>
          </c:cat>
          <c:val>
            <c:numRef>
              <c:f>'Combined TN'!$I$30:$L$30</c:f>
              <c:numCache>
                <c:formatCode>0%</c:formatCode>
                <c:ptCount val="4"/>
                <c:pt idx="0">
                  <c:v>0.51520768474637946</c:v>
                </c:pt>
                <c:pt idx="1">
                  <c:v>0.44685121067736427</c:v>
                </c:pt>
                <c:pt idx="2">
                  <c:v>0.35093717082955778</c:v>
                </c:pt>
                <c:pt idx="3">
                  <c:v>0.34918273502042313</c:v>
                </c:pt>
              </c:numCache>
            </c:numRef>
          </c:val>
          <c:extLst>
            <c:ext xmlns:c16="http://schemas.microsoft.com/office/drawing/2014/chart" uri="{C3380CC4-5D6E-409C-BE32-E72D297353CC}">
              <c16:uniqueId val="{00000001-D441-4CE0-BB41-DD9CAE97FFDC}"/>
            </c:ext>
          </c:extLst>
        </c:ser>
        <c:ser>
          <c:idx val="5"/>
          <c:order val="2"/>
          <c:tx>
            <c:strRef>
              <c:f>'Combined TN'!$A$36:$B$36</c:f>
              <c:strCache>
                <c:ptCount val="2"/>
                <c:pt idx="0">
                  <c:v>Virginia</c:v>
                </c:pt>
                <c:pt idx="1">
                  <c:v>Wastewater</c:v>
                </c:pt>
              </c:strCache>
            </c:strRef>
          </c:tx>
          <c:spPr>
            <a:solidFill>
              <a:schemeClr val="accent6"/>
            </a:solidFill>
            <a:ln>
              <a:noFill/>
            </a:ln>
            <a:effectLst/>
          </c:spPr>
          <c:invertIfNegative val="0"/>
          <c:cat>
            <c:strRef>
              <c:f>'Combined TN'!$I$1:$L$1</c:f>
              <c:strCache>
                <c:ptCount val="4"/>
                <c:pt idx="0">
                  <c:v>2005</c:v>
                </c:pt>
                <c:pt idx="1">
                  <c:v>2009</c:v>
                </c:pt>
                <c:pt idx="2">
                  <c:v>2017</c:v>
                </c:pt>
                <c:pt idx="3">
                  <c:v>2025</c:v>
                </c:pt>
              </c:strCache>
            </c:strRef>
          </c:cat>
          <c:val>
            <c:numRef>
              <c:f>'Combined TN'!$I$36:$L$36</c:f>
              <c:numCache>
                <c:formatCode>0%</c:formatCode>
                <c:ptCount val="4"/>
                <c:pt idx="0">
                  <c:v>0.64712021433343347</c:v>
                </c:pt>
                <c:pt idx="1">
                  <c:v>0.61176084371640593</c:v>
                </c:pt>
                <c:pt idx="2">
                  <c:v>0.34595191750504389</c:v>
                </c:pt>
                <c:pt idx="3">
                  <c:v>0.42270383076458362</c:v>
                </c:pt>
              </c:numCache>
            </c:numRef>
          </c:val>
          <c:extLst>
            <c:ext xmlns:c16="http://schemas.microsoft.com/office/drawing/2014/chart" uri="{C3380CC4-5D6E-409C-BE32-E72D297353CC}">
              <c16:uniqueId val="{00000002-D441-4CE0-BB41-DD9CAE97FFDC}"/>
            </c:ext>
          </c:extLst>
        </c:ser>
        <c:ser>
          <c:idx val="1"/>
          <c:order val="3"/>
          <c:tx>
            <c:strRef>
              <c:f>'Combined TN'!$A$12:$B$12</c:f>
              <c:strCache>
                <c:ptCount val="2"/>
                <c:pt idx="0">
                  <c:v>Washington, DC</c:v>
                </c:pt>
                <c:pt idx="1">
                  <c:v>Wastewater</c:v>
                </c:pt>
              </c:strCache>
            </c:strRef>
          </c:tx>
          <c:spPr>
            <a:solidFill>
              <a:schemeClr val="accent2"/>
            </a:solidFill>
            <a:ln>
              <a:noFill/>
            </a:ln>
            <a:effectLst/>
          </c:spPr>
          <c:invertIfNegative val="0"/>
          <c:cat>
            <c:strRef>
              <c:f>'Combined TN'!$I$1:$L$1</c:f>
              <c:strCache>
                <c:ptCount val="4"/>
                <c:pt idx="0">
                  <c:v>2005</c:v>
                </c:pt>
                <c:pt idx="1">
                  <c:v>2009</c:v>
                </c:pt>
                <c:pt idx="2">
                  <c:v>2017</c:v>
                </c:pt>
                <c:pt idx="3">
                  <c:v>2025</c:v>
                </c:pt>
              </c:strCache>
            </c:strRef>
          </c:cat>
          <c:val>
            <c:numRef>
              <c:f>'Combined TN'!$I$12:$L$12</c:f>
              <c:numCache>
                <c:formatCode>0%</c:formatCode>
                <c:ptCount val="4"/>
                <c:pt idx="0">
                  <c:v>0.39841005806888458</c:v>
                </c:pt>
                <c:pt idx="1">
                  <c:v>0.4082746179652012</c:v>
                </c:pt>
                <c:pt idx="2">
                  <c:v>0.21605937445635001</c:v>
                </c:pt>
                <c:pt idx="3">
                  <c:v>0.35720509497115249</c:v>
                </c:pt>
              </c:numCache>
            </c:numRef>
          </c:val>
          <c:extLst>
            <c:ext xmlns:c16="http://schemas.microsoft.com/office/drawing/2014/chart" uri="{C3380CC4-5D6E-409C-BE32-E72D297353CC}">
              <c16:uniqueId val="{00000003-D441-4CE0-BB41-DD9CAE97FFDC}"/>
            </c:ext>
          </c:extLst>
        </c:ser>
        <c:dLbls>
          <c:showLegendKey val="0"/>
          <c:showVal val="0"/>
          <c:showCatName val="0"/>
          <c:showSerName val="0"/>
          <c:showPercent val="0"/>
          <c:showBubbleSize val="0"/>
        </c:dLbls>
        <c:gapWidth val="150"/>
        <c:axId val="431160064"/>
        <c:axId val="576876832"/>
        <c:extLst>
          <c:ext xmlns:c15="http://schemas.microsoft.com/office/drawing/2012/chart" uri="{02D57815-91ED-43cb-92C2-25804820EDAC}">
            <c15:filteredBarSeries>
              <c15:ser>
                <c:idx val="0"/>
                <c:order val="4"/>
                <c:tx>
                  <c:strRef>
                    <c:extLst>
                      <c:ext uri="{02D57815-91ED-43cb-92C2-25804820EDAC}">
                        <c15:formulaRef>
                          <c15:sqref>'Combined TN'!$A$7:$B$7</c15:sqref>
                        </c15:formulaRef>
                      </c:ext>
                    </c:extLst>
                    <c:strCache>
                      <c:ptCount val="2"/>
                      <c:pt idx="0">
                        <c:v>NVRC</c:v>
                      </c:pt>
                      <c:pt idx="1">
                        <c:v>ALL</c:v>
                      </c:pt>
                    </c:strCache>
                  </c:strRef>
                </c:tx>
                <c:spPr>
                  <a:solidFill>
                    <a:schemeClr val="accent1"/>
                  </a:solidFill>
                  <a:ln>
                    <a:noFill/>
                  </a:ln>
                  <a:effectLst/>
                </c:spPr>
                <c:invertIfNegative val="0"/>
                <c:cat>
                  <c:strRef>
                    <c:extLst>
                      <c:ext uri="{02D57815-91ED-43cb-92C2-25804820EDAC}">
                        <c15:formulaRef>
                          <c15:sqref>'Combined TN'!$I$1:$L$1</c15:sqref>
                        </c15:formulaRef>
                      </c:ext>
                    </c:extLst>
                    <c:strCache>
                      <c:ptCount val="4"/>
                      <c:pt idx="0">
                        <c:v>2005</c:v>
                      </c:pt>
                      <c:pt idx="1">
                        <c:v>2009</c:v>
                      </c:pt>
                      <c:pt idx="2">
                        <c:v>2017</c:v>
                      </c:pt>
                      <c:pt idx="3">
                        <c:v>2025</c:v>
                      </c:pt>
                    </c:strCache>
                  </c:strRef>
                </c:cat>
                <c:val>
                  <c:numRef>
                    <c:extLst>
                      <c:ext uri="{02D57815-91ED-43cb-92C2-25804820EDAC}">
                        <c15:formulaRef>
                          <c15:sqref>'Combined TN'!$H$7:$L$7</c15:sqref>
                        </c15:formulaRef>
                      </c:ext>
                    </c:extLst>
                    <c:numCache>
                      <c:formatCode>0%</c:formatCode>
                      <c:ptCount val="5"/>
                      <c:pt idx="0">
                        <c:v>1</c:v>
                      </c:pt>
                      <c:pt idx="1">
                        <c:v>0.61396345711909284</c:v>
                      </c:pt>
                      <c:pt idx="2">
                        <c:v>0.58552931050869972</c:v>
                      </c:pt>
                      <c:pt idx="3">
                        <c:v>0.46808011976914921</c:v>
                      </c:pt>
                      <c:pt idx="4">
                        <c:v>0.56668483187574548</c:v>
                      </c:pt>
                    </c:numCache>
                  </c:numRef>
                </c:val>
                <c:extLst>
                  <c:ext xmlns:c16="http://schemas.microsoft.com/office/drawing/2014/chart" uri="{C3380CC4-5D6E-409C-BE32-E72D297353CC}">
                    <c16:uniqueId val="{00000004-D441-4CE0-BB41-DD9CAE97FFDC}"/>
                  </c:ext>
                </c:extLst>
              </c15:ser>
            </c15:filteredBarSeries>
            <c15:filteredBarSeries>
              <c15:ser>
                <c:idx val="2"/>
                <c:order val="5"/>
                <c:tx>
                  <c:strRef>
                    <c:extLst xmlns:c15="http://schemas.microsoft.com/office/drawing/2012/chart">
                      <c:ext xmlns:c15="http://schemas.microsoft.com/office/drawing/2012/chart" uri="{02D57815-91ED-43cb-92C2-25804820EDAC}">
                        <c15:formulaRef>
                          <c15:sqref>'Combined TN'!$A$19:$B$19</c15:sqref>
                        </c15:formulaRef>
                      </c:ext>
                    </c:extLst>
                    <c:strCache>
                      <c:ptCount val="2"/>
                      <c:pt idx="0">
                        <c:v>MD-COG</c:v>
                      </c:pt>
                      <c:pt idx="1">
                        <c:v>ALL</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'Combined TN'!$I$1:$L$1</c15:sqref>
                        </c15:formulaRef>
                      </c:ext>
                    </c:extLst>
                    <c:strCache>
                      <c:ptCount val="4"/>
                      <c:pt idx="0">
                        <c:v>2005</c:v>
                      </c:pt>
                      <c:pt idx="1">
                        <c:v>2009</c:v>
                      </c:pt>
                      <c:pt idx="2">
                        <c:v>2017</c:v>
                      </c:pt>
                      <c:pt idx="3">
                        <c:v>2025</c:v>
                      </c:pt>
                    </c:strCache>
                  </c:strRef>
                </c:cat>
                <c:val>
                  <c:numRef>
                    <c:extLst xmlns:c15="http://schemas.microsoft.com/office/drawing/2012/chart">
                      <c:ext xmlns:c15="http://schemas.microsoft.com/office/drawing/2012/chart" uri="{02D57815-91ED-43cb-92C2-25804820EDAC}">
                        <c15:formulaRef>
                          <c15:sqref>'Combined TN'!$H$19:$L$19</c15:sqref>
                        </c15:formulaRef>
                      </c:ext>
                    </c:extLst>
                    <c:numCache>
                      <c:formatCode>0%</c:formatCode>
                      <c:ptCount val="5"/>
                      <c:pt idx="0">
                        <c:v>1</c:v>
                      </c:pt>
                      <c:pt idx="1">
                        <c:v>0.66969415443329094</c:v>
                      </c:pt>
                      <c:pt idx="2">
                        <c:v>0.63448937412672768</c:v>
                      </c:pt>
                      <c:pt idx="3">
                        <c:v>0.54320509465048894</c:v>
                      </c:pt>
                      <c:pt idx="4">
                        <c:v>0.60527989023001794</c:v>
                      </c:pt>
                    </c:numCache>
                  </c:numRef>
                </c:val>
                <c:extLst xmlns:c15="http://schemas.microsoft.com/office/drawing/2012/chart">
                  <c:ext xmlns:c16="http://schemas.microsoft.com/office/drawing/2014/chart" uri="{C3380CC4-5D6E-409C-BE32-E72D297353CC}">
                    <c16:uniqueId val="{00000005-D441-4CE0-BB41-DD9CAE97FFDC}"/>
                  </c:ext>
                </c:extLst>
              </c15:ser>
            </c15:filteredBarSeries>
          </c:ext>
        </c:extLst>
      </c:barChart>
      <c:catAx>
        <c:axId val="43116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6876832"/>
        <c:crosses val="autoZero"/>
        <c:auto val="1"/>
        <c:lblAlgn val="ctr"/>
        <c:lblOffset val="100"/>
        <c:noMultiLvlLbl val="0"/>
      </c:catAx>
      <c:valAx>
        <c:axId val="576876832"/>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11600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18" Type="http://schemas.openxmlformats.org/officeDocument/2006/relationships/chart" Target="../charts/chart18.xml"/><Relationship Id="rId26" Type="http://schemas.openxmlformats.org/officeDocument/2006/relationships/chart" Target="../charts/chart26.xml"/><Relationship Id="rId3" Type="http://schemas.openxmlformats.org/officeDocument/2006/relationships/chart" Target="../charts/chart3.xml"/><Relationship Id="rId21" Type="http://schemas.openxmlformats.org/officeDocument/2006/relationships/chart" Target="../charts/chart21.xml"/><Relationship Id="rId7" Type="http://schemas.openxmlformats.org/officeDocument/2006/relationships/chart" Target="../charts/chart7.xml"/><Relationship Id="rId12" Type="http://schemas.openxmlformats.org/officeDocument/2006/relationships/chart" Target="../charts/chart12.xml"/><Relationship Id="rId17" Type="http://schemas.openxmlformats.org/officeDocument/2006/relationships/chart" Target="../charts/chart17.xml"/><Relationship Id="rId25" Type="http://schemas.openxmlformats.org/officeDocument/2006/relationships/chart" Target="../charts/chart25.xml"/><Relationship Id="rId2" Type="http://schemas.openxmlformats.org/officeDocument/2006/relationships/chart" Target="../charts/chart2.xml"/><Relationship Id="rId16" Type="http://schemas.openxmlformats.org/officeDocument/2006/relationships/chart" Target="../charts/chart16.xml"/><Relationship Id="rId20" Type="http://schemas.openxmlformats.org/officeDocument/2006/relationships/chart" Target="../charts/chart20.xml"/><Relationship Id="rId29" Type="http://schemas.openxmlformats.org/officeDocument/2006/relationships/chart" Target="../charts/chart29.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24" Type="http://schemas.openxmlformats.org/officeDocument/2006/relationships/chart" Target="../charts/chart24.xml"/><Relationship Id="rId5" Type="http://schemas.openxmlformats.org/officeDocument/2006/relationships/chart" Target="../charts/chart5.xml"/><Relationship Id="rId15" Type="http://schemas.openxmlformats.org/officeDocument/2006/relationships/chart" Target="../charts/chart15.xml"/><Relationship Id="rId23" Type="http://schemas.openxmlformats.org/officeDocument/2006/relationships/chart" Target="../charts/chart23.xml"/><Relationship Id="rId28" Type="http://schemas.openxmlformats.org/officeDocument/2006/relationships/chart" Target="../charts/chart28.xml"/><Relationship Id="rId10" Type="http://schemas.openxmlformats.org/officeDocument/2006/relationships/chart" Target="../charts/chart10.xml"/><Relationship Id="rId19" Type="http://schemas.openxmlformats.org/officeDocument/2006/relationships/chart" Target="../charts/chart19.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 Id="rId22" Type="http://schemas.openxmlformats.org/officeDocument/2006/relationships/chart" Target="../charts/chart22.xml"/><Relationship Id="rId27" Type="http://schemas.openxmlformats.org/officeDocument/2006/relationships/chart" Target="../charts/chart27.xml"/><Relationship Id="rId30" Type="http://schemas.openxmlformats.org/officeDocument/2006/relationships/chart" Target="../charts/chart30.xml"/></Relationships>
</file>

<file path=xl/drawings/_rels/drawing2.xml.rels><?xml version="1.0" encoding="UTF-8" standalone="yes"?>
<Relationships xmlns="http://schemas.openxmlformats.org/package/2006/relationships"><Relationship Id="rId8" Type="http://schemas.openxmlformats.org/officeDocument/2006/relationships/chart" Target="../charts/chart38.xml"/><Relationship Id="rId13" Type="http://schemas.openxmlformats.org/officeDocument/2006/relationships/chart" Target="../charts/chart43.xml"/><Relationship Id="rId18" Type="http://schemas.openxmlformats.org/officeDocument/2006/relationships/chart" Target="../charts/chart48.xml"/><Relationship Id="rId26" Type="http://schemas.openxmlformats.org/officeDocument/2006/relationships/chart" Target="../charts/chart56.xml"/><Relationship Id="rId3" Type="http://schemas.openxmlformats.org/officeDocument/2006/relationships/chart" Target="../charts/chart33.xml"/><Relationship Id="rId21" Type="http://schemas.openxmlformats.org/officeDocument/2006/relationships/chart" Target="../charts/chart51.xml"/><Relationship Id="rId7" Type="http://schemas.openxmlformats.org/officeDocument/2006/relationships/chart" Target="../charts/chart37.xml"/><Relationship Id="rId12" Type="http://schemas.openxmlformats.org/officeDocument/2006/relationships/chart" Target="../charts/chart42.xml"/><Relationship Id="rId17" Type="http://schemas.openxmlformats.org/officeDocument/2006/relationships/chart" Target="../charts/chart47.xml"/><Relationship Id="rId25" Type="http://schemas.openxmlformats.org/officeDocument/2006/relationships/chart" Target="../charts/chart55.xml"/><Relationship Id="rId2" Type="http://schemas.openxmlformats.org/officeDocument/2006/relationships/chart" Target="../charts/chart32.xml"/><Relationship Id="rId16" Type="http://schemas.openxmlformats.org/officeDocument/2006/relationships/chart" Target="../charts/chart46.xml"/><Relationship Id="rId20" Type="http://schemas.openxmlformats.org/officeDocument/2006/relationships/chart" Target="../charts/chart50.xml"/><Relationship Id="rId29" Type="http://schemas.openxmlformats.org/officeDocument/2006/relationships/chart" Target="../charts/chart59.xml"/><Relationship Id="rId1" Type="http://schemas.openxmlformats.org/officeDocument/2006/relationships/chart" Target="../charts/chart31.xml"/><Relationship Id="rId6" Type="http://schemas.openxmlformats.org/officeDocument/2006/relationships/chart" Target="../charts/chart36.xml"/><Relationship Id="rId11" Type="http://schemas.openxmlformats.org/officeDocument/2006/relationships/chart" Target="../charts/chart41.xml"/><Relationship Id="rId24" Type="http://schemas.openxmlformats.org/officeDocument/2006/relationships/chart" Target="../charts/chart54.xml"/><Relationship Id="rId5" Type="http://schemas.openxmlformats.org/officeDocument/2006/relationships/chart" Target="../charts/chart35.xml"/><Relationship Id="rId15" Type="http://schemas.openxmlformats.org/officeDocument/2006/relationships/chart" Target="../charts/chart45.xml"/><Relationship Id="rId23" Type="http://schemas.openxmlformats.org/officeDocument/2006/relationships/chart" Target="../charts/chart53.xml"/><Relationship Id="rId28" Type="http://schemas.openxmlformats.org/officeDocument/2006/relationships/chart" Target="../charts/chart58.xml"/><Relationship Id="rId10" Type="http://schemas.openxmlformats.org/officeDocument/2006/relationships/chart" Target="../charts/chart40.xml"/><Relationship Id="rId19" Type="http://schemas.openxmlformats.org/officeDocument/2006/relationships/chart" Target="../charts/chart49.xml"/><Relationship Id="rId4" Type="http://schemas.openxmlformats.org/officeDocument/2006/relationships/chart" Target="../charts/chart34.xml"/><Relationship Id="rId9" Type="http://schemas.openxmlformats.org/officeDocument/2006/relationships/chart" Target="../charts/chart39.xml"/><Relationship Id="rId14" Type="http://schemas.openxmlformats.org/officeDocument/2006/relationships/chart" Target="../charts/chart44.xml"/><Relationship Id="rId22" Type="http://schemas.openxmlformats.org/officeDocument/2006/relationships/chart" Target="../charts/chart52.xml"/><Relationship Id="rId27" Type="http://schemas.openxmlformats.org/officeDocument/2006/relationships/chart" Target="../charts/chart57.xml"/><Relationship Id="rId30" Type="http://schemas.openxmlformats.org/officeDocument/2006/relationships/chart" Target="../charts/chart60.xml"/></Relationships>
</file>

<file path=xl/drawings/drawing1.xml><?xml version="1.0" encoding="utf-8"?>
<xdr:wsDr xmlns:xdr="http://schemas.openxmlformats.org/drawingml/2006/spreadsheetDrawing" xmlns:a="http://schemas.openxmlformats.org/drawingml/2006/main">
  <xdr:twoCellAnchor>
    <xdr:from>
      <xdr:col>12</xdr:col>
      <xdr:colOff>1595437</xdr:colOff>
      <xdr:row>0</xdr:row>
      <xdr:rowOff>125186</xdr:rowOff>
    </xdr:from>
    <xdr:to>
      <xdr:col>16</xdr:col>
      <xdr:colOff>1721302</xdr:colOff>
      <xdr:row>26</xdr:row>
      <xdr:rowOff>0</xdr:rowOff>
    </xdr:to>
    <xdr:graphicFrame macro="">
      <xdr:nvGraphicFramePr>
        <xdr:cNvPr id="2" name="Chart 1">
          <a:extLst>
            <a:ext uri="{FF2B5EF4-FFF2-40B4-BE49-F238E27FC236}">
              <a16:creationId xmlns:a16="http://schemas.microsoft.com/office/drawing/2014/main" id="{9BBAB2FB-69A7-4FD9-BF50-A1A6208AA7F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0</xdr:colOff>
      <xdr:row>27</xdr:row>
      <xdr:rowOff>0</xdr:rowOff>
    </xdr:from>
    <xdr:to>
      <xdr:col>16</xdr:col>
      <xdr:colOff>1731508</xdr:colOff>
      <xdr:row>52</xdr:row>
      <xdr:rowOff>4081</xdr:rowOff>
    </xdr:to>
    <xdr:graphicFrame macro="">
      <xdr:nvGraphicFramePr>
        <xdr:cNvPr id="3" name="Chart 2">
          <a:extLst>
            <a:ext uri="{FF2B5EF4-FFF2-40B4-BE49-F238E27FC236}">
              <a16:creationId xmlns:a16="http://schemas.microsoft.com/office/drawing/2014/main" id="{1D8F7146-1CF3-4894-AE7D-1A9F7ABFC11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0</xdr:colOff>
      <xdr:row>53</xdr:row>
      <xdr:rowOff>0</xdr:rowOff>
    </xdr:from>
    <xdr:to>
      <xdr:col>16</xdr:col>
      <xdr:colOff>1731508</xdr:colOff>
      <xdr:row>78</xdr:row>
      <xdr:rowOff>4081</xdr:rowOff>
    </xdr:to>
    <xdr:graphicFrame macro="">
      <xdr:nvGraphicFramePr>
        <xdr:cNvPr id="4" name="Chart 3">
          <a:extLst>
            <a:ext uri="{FF2B5EF4-FFF2-40B4-BE49-F238E27FC236}">
              <a16:creationId xmlns:a16="http://schemas.microsoft.com/office/drawing/2014/main" id="{DCC1C8F0-13F8-4443-8693-9EFF0FC928B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13</xdr:col>
      <xdr:colOff>0</xdr:colOff>
      <xdr:row>79</xdr:row>
      <xdr:rowOff>0</xdr:rowOff>
    </xdr:from>
    <xdr:to>
      <xdr:col>16</xdr:col>
      <xdr:colOff>1731508</xdr:colOff>
      <xdr:row>104</xdr:row>
      <xdr:rowOff>4082</xdr:rowOff>
    </xdr:to>
    <xdr:graphicFrame macro="">
      <xdr:nvGraphicFramePr>
        <xdr:cNvPr id="5" name="Chart 4">
          <a:extLst>
            <a:ext uri="{FF2B5EF4-FFF2-40B4-BE49-F238E27FC236}">
              <a16:creationId xmlns:a16="http://schemas.microsoft.com/office/drawing/2014/main" id="{3F9DB400-88E2-4C1B-8C34-BE3D41C3F73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13</xdr:col>
      <xdr:colOff>9525</xdr:colOff>
      <xdr:row>105</xdr:row>
      <xdr:rowOff>0</xdr:rowOff>
    </xdr:from>
    <xdr:to>
      <xdr:col>16</xdr:col>
      <xdr:colOff>1741033</xdr:colOff>
      <xdr:row>130</xdr:row>
      <xdr:rowOff>4082</xdr:rowOff>
    </xdr:to>
    <xdr:graphicFrame macro="">
      <xdr:nvGraphicFramePr>
        <xdr:cNvPr id="6" name="Chart 5">
          <a:extLst>
            <a:ext uri="{FF2B5EF4-FFF2-40B4-BE49-F238E27FC236}">
              <a16:creationId xmlns:a16="http://schemas.microsoft.com/office/drawing/2014/main" id="{C6DA0A79-F40D-415E-B4F9-16A32306533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13</xdr:col>
      <xdr:colOff>9525</xdr:colOff>
      <xdr:row>131</xdr:row>
      <xdr:rowOff>0</xdr:rowOff>
    </xdr:from>
    <xdr:to>
      <xdr:col>16</xdr:col>
      <xdr:colOff>1741033</xdr:colOff>
      <xdr:row>156</xdr:row>
      <xdr:rowOff>4082</xdr:rowOff>
    </xdr:to>
    <xdr:graphicFrame macro="">
      <xdr:nvGraphicFramePr>
        <xdr:cNvPr id="7" name="Chart 6">
          <a:extLst>
            <a:ext uri="{FF2B5EF4-FFF2-40B4-BE49-F238E27FC236}">
              <a16:creationId xmlns:a16="http://schemas.microsoft.com/office/drawing/2014/main" id="{4559A671-E954-481E-A317-3756F732047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28575</xdr:colOff>
      <xdr:row>37</xdr:row>
      <xdr:rowOff>133349</xdr:rowOff>
    </xdr:from>
    <xdr:to>
      <xdr:col>12</xdr:col>
      <xdr:colOff>1150483</xdr:colOff>
      <xdr:row>67</xdr:row>
      <xdr:rowOff>9524</xdr:rowOff>
    </xdr:to>
    <xdr:graphicFrame macro="">
      <xdr:nvGraphicFramePr>
        <xdr:cNvPr id="8" name="Chart 7">
          <a:extLst>
            <a:ext uri="{FF2B5EF4-FFF2-40B4-BE49-F238E27FC236}">
              <a16:creationId xmlns:a16="http://schemas.microsoft.com/office/drawing/2014/main" id="{B66F32F6-488D-472D-9C0A-BC2DB9EFEFA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3</xdr:col>
      <xdr:colOff>0</xdr:colOff>
      <xdr:row>68</xdr:row>
      <xdr:rowOff>0</xdr:rowOff>
    </xdr:from>
    <xdr:to>
      <xdr:col>12</xdr:col>
      <xdr:colOff>1121908</xdr:colOff>
      <xdr:row>97</xdr:row>
      <xdr:rowOff>9525</xdr:rowOff>
    </xdr:to>
    <xdr:graphicFrame macro="">
      <xdr:nvGraphicFramePr>
        <xdr:cNvPr id="9" name="Chart 8">
          <a:extLst>
            <a:ext uri="{FF2B5EF4-FFF2-40B4-BE49-F238E27FC236}">
              <a16:creationId xmlns:a16="http://schemas.microsoft.com/office/drawing/2014/main" id="{D11286FD-BDB4-46B0-A0A0-0669E4BFAAA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1</xdr:row>
      <xdr:rowOff>0</xdr:rowOff>
    </xdr:from>
    <xdr:to>
      <xdr:col>21</xdr:col>
      <xdr:colOff>369705</xdr:colOff>
      <xdr:row>26</xdr:row>
      <xdr:rowOff>11974</xdr:rowOff>
    </xdr:to>
    <xdr:graphicFrame macro="">
      <xdr:nvGraphicFramePr>
        <xdr:cNvPr id="10" name="Chart 9">
          <a:extLst>
            <a:ext uri="{FF2B5EF4-FFF2-40B4-BE49-F238E27FC236}">
              <a16:creationId xmlns:a16="http://schemas.microsoft.com/office/drawing/2014/main" id="{5179FA68-76F2-4410-BEA0-86424FC5B24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17</xdr:col>
      <xdr:colOff>0</xdr:colOff>
      <xdr:row>27</xdr:row>
      <xdr:rowOff>0</xdr:rowOff>
    </xdr:from>
    <xdr:to>
      <xdr:col>21</xdr:col>
      <xdr:colOff>359908</xdr:colOff>
      <xdr:row>52</xdr:row>
      <xdr:rowOff>4081</xdr:rowOff>
    </xdr:to>
    <xdr:graphicFrame macro="">
      <xdr:nvGraphicFramePr>
        <xdr:cNvPr id="11" name="Chart 10">
          <a:extLst>
            <a:ext uri="{FF2B5EF4-FFF2-40B4-BE49-F238E27FC236}">
              <a16:creationId xmlns:a16="http://schemas.microsoft.com/office/drawing/2014/main" id="{33DE1C76-C2A0-4C2F-97E9-F5AAB0C8EBC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17</xdr:col>
      <xdr:colOff>0</xdr:colOff>
      <xdr:row>53</xdr:row>
      <xdr:rowOff>0</xdr:rowOff>
    </xdr:from>
    <xdr:to>
      <xdr:col>21</xdr:col>
      <xdr:colOff>359908</xdr:colOff>
      <xdr:row>78</xdr:row>
      <xdr:rowOff>4081</xdr:rowOff>
    </xdr:to>
    <xdr:graphicFrame macro="">
      <xdr:nvGraphicFramePr>
        <xdr:cNvPr id="12" name="Chart 11">
          <a:extLst>
            <a:ext uri="{FF2B5EF4-FFF2-40B4-BE49-F238E27FC236}">
              <a16:creationId xmlns:a16="http://schemas.microsoft.com/office/drawing/2014/main" id="{E70DBA84-D70A-4300-80EF-CFDB1252028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79</xdr:row>
      <xdr:rowOff>0</xdr:rowOff>
    </xdr:from>
    <xdr:to>
      <xdr:col>21</xdr:col>
      <xdr:colOff>359908</xdr:colOff>
      <xdr:row>104</xdr:row>
      <xdr:rowOff>4082</xdr:rowOff>
    </xdr:to>
    <xdr:graphicFrame macro="">
      <xdr:nvGraphicFramePr>
        <xdr:cNvPr id="13" name="Chart 12">
          <a:extLst>
            <a:ext uri="{FF2B5EF4-FFF2-40B4-BE49-F238E27FC236}">
              <a16:creationId xmlns:a16="http://schemas.microsoft.com/office/drawing/2014/main" id="{B51C8CD3-5F11-4C0A-B865-7105EC96C9B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17</xdr:col>
      <xdr:colOff>9525</xdr:colOff>
      <xdr:row>105</xdr:row>
      <xdr:rowOff>0</xdr:rowOff>
    </xdr:from>
    <xdr:to>
      <xdr:col>21</xdr:col>
      <xdr:colOff>369433</xdr:colOff>
      <xdr:row>130</xdr:row>
      <xdr:rowOff>4082</xdr:rowOff>
    </xdr:to>
    <xdr:graphicFrame macro="">
      <xdr:nvGraphicFramePr>
        <xdr:cNvPr id="14" name="Chart 13">
          <a:extLst>
            <a:ext uri="{FF2B5EF4-FFF2-40B4-BE49-F238E27FC236}">
              <a16:creationId xmlns:a16="http://schemas.microsoft.com/office/drawing/2014/main" id="{EA847394-6F31-4EC2-9329-EAB4253660E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17</xdr:col>
      <xdr:colOff>9525</xdr:colOff>
      <xdr:row>131</xdr:row>
      <xdr:rowOff>0</xdr:rowOff>
    </xdr:from>
    <xdr:to>
      <xdr:col>21</xdr:col>
      <xdr:colOff>369433</xdr:colOff>
      <xdr:row>156</xdr:row>
      <xdr:rowOff>4082</xdr:rowOff>
    </xdr:to>
    <xdr:graphicFrame macro="">
      <xdr:nvGraphicFramePr>
        <xdr:cNvPr id="15" name="Chart 14">
          <a:extLst>
            <a:ext uri="{FF2B5EF4-FFF2-40B4-BE49-F238E27FC236}">
              <a16:creationId xmlns:a16="http://schemas.microsoft.com/office/drawing/2014/main" id="{6A24A027-F4C0-458A-B91C-A47868AC3D3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22</xdr:col>
      <xdr:colOff>0</xdr:colOff>
      <xdr:row>1</xdr:row>
      <xdr:rowOff>0</xdr:rowOff>
    </xdr:from>
    <xdr:to>
      <xdr:col>36</xdr:col>
      <xdr:colOff>3945</xdr:colOff>
      <xdr:row>26</xdr:row>
      <xdr:rowOff>11974</xdr:rowOff>
    </xdr:to>
    <xdr:graphicFrame macro="">
      <xdr:nvGraphicFramePr>
        <xdr:cNvPr id="16" name="Chart 15">
          <a:extLst>
            <a:ext uri="{FF2B5EF4-FFF2-40B4-BE49-F238E27FC236}">
              <a16:creationId xmlns:a16="http://schemas.microsoft.com/office/drawing/2014/main" id="{62EA069D-3DDB-416D-B96D-EF41634ADC8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22</xdr:col>
      <xdr:colOff>0</xdr:colOff>
      <xdr:row>27</xdr:row>
      <xdr:rowOff>0</xdr:rowOff>
    </xdr:from>
    <xdr:to>
      <xdr:col>35</xdr:col>
      <xdr:colOff>481828</xdr:colOff>
      <xdr:row>52</xdr:row>
      <xdr:rowOff>4081</xdr:rowOff>
    </xdr:to>
    <xdr:graphicFrame macro="">
      <xdr:nvGraphicFramePr>
        <xdr:cNvPr id="17" name="Chart 16">
          <a:extLst>
            <a:ext uri="{FF2B5EF4-FFF2-40B4-BE49-F238E27FC236}">
              <a16:creationId xmlns:a16="http://schemas.microsoft.com/office/drawing/2014/main" id="{F9DF8A6A-FAC1-4656-9B8C-322B7A6903A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22</xdr:col>
      <xdr:colOff>0</xdr:colOff>
      <xdr:row>53</xdr:row>
      <xdr:rowOff>0</xdr:rowOff>
    </xdr:from>
    <xdr:to>
      <xdr:col>35</xdr:col>
      <xdr:colOff>481828</xdr:colOff>
      <xdr:row>78</xdr:row>
      <xdr:rowOff>4081</xdr:rowOff>
    </xdr:to>
    <xdr:graphicFrame macro="">
      <xdr:nvGraphicFramePr>
        <xdr:cNvPr id="18" name="Chart 17">
          <a:extLst>
            <a:ext uri="{FF2B5EF4-FFF2-40B4-BE49-F238E27FC236}">
              <a16:creationId xmlns:a16="http://schemas.microsoft.com/office/drawing/2014/main" id="{9BD9E16E-D0FB-4118-BCB0-8311F72029C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22</xdr:col>
      <xdr:colOff>0</xdr:colOff>
      <xdr:row>79</xdr:row>
      <xdr:rowOff>0</xdr:rowOff>
    </xdr:from>
    <xdr:to>
      <xdr:col>35</xdr:col>
      <xdr:colOff>481828</xdr:colOff>
      <xdr:row>104</xdr:row>
      <xdr:rowOff>4082</xdr:rowOff>
    </xdr:to>
    <xdr:graphicFrame macro="">
      <xdr:nvGraphicFramePr>
        <xdr:cNvPr id="19" name="Chart 18">
          <a:extLst>
            <a:ext uri="{FF2B5EF4-FFF2-40B4-BE49-F238E27FC236}">
              <a16:creationId xmlns:a16="http://schemas.microsoft.com/office/drawing/2014/main" id="{E18816B0-C8CD-43E8-8B4B-57843F63861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22</xdr:col>
      <xdr:colOff>9525</xdr:colOff>
      <xdr:row>105</xdr:row>
      <xdr:rowOff>0</xdr:rowOff>
    </xdr:from>
    <xdr:to>
      <xdr:col>36</xdr:col>
      <xdr:colOff>3673</xdr:colOff>
      <xdr:row>130</xdr:row>
      <xdr:rowOff>4082</xdr:rowOff>
    </xdr:to>
    <xdr:graphicFrame macro="">
      <xdr:nvGraphicFramePr>
        <xdr:cNvPr id="20" name="Chart 19">
          <a:extLst>
            <a:ext uri="{FF2B5EF4-FFF2-40B4-BE49-F238E27FC236}">
              <a16:creationId xmlns:a16="http://schemas.microsoft.com/office/drawing/2014/main" id="{0C95B84D-0C40-475C-8538-8FDB0A83F6C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22</xdr:col>
      <xdr:colOff>9525</xdr:colOff>
      <xdr:row>131</xdr:row>
      <xdr:rowOff>0</xdr:rowOff>
    </xdr:from>
    <xdr:to>
      <xdr:col>36</xdr:col>
      <xdr:colOff>3673</xdr:colOff>
      <xdr:row>156</xdr:row>
      <xdr:rowOff>4082</xdr:rowOff>
    </xdr:to>
    <xdr:graphicFrame macro="">
      <xdr:nvGraphicFramePr>
        <xdr:cNvPr id="21" name="Chart 20">
          <a:extLst>
            <a:ext uri="{FF2B5EF4-FFF2-40B4-BE49-F238E27FC236}">
              <a16:creationId xmlns:a16="http://schemas.microsoft.com/office/drawing/2014/main" id="{39E5EA9D-E6D2-4650-B312-0233F26DC8B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3</xdr:col>
      <xdr:colOff>0</xdr:colOff>
      <xdr:row>99</xdr:row>
      <xdr:rowOff>0</xdr:rowOff>
    </xdr:from>
    <xdr:to>
      <xdr:col>12</xdr:col>
      <xdr:colOff>1121908</xdr:colOff>
      <xdr:row>128</xdr:row>
      <xdr:rowOff>9525</xdr:rowOff>
    </xdr:to>
    <xdr:graphicFrame macro="">
      <xdr:nvGraphicFramePr>
        <xdr:cNvPr id="22" name="Chart 21">
          <a:extLst>
            <a:ext uri="{FF2B5EF4-FFF2-40B4-BE49-F238E27FC236}">
              <a16:creationId xmlns:a16="http://schemas.microsoft.com/office/drawing/2014/main" id="{18B3B4CB-71A0-4463-9E1F-8752AAE7D1C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3</xdr:col>
      <xdr:colOff>0</xdr:colOff>
      <xdr:row>129</xdr:row>
      <xdr:rowOff>0</xdr:rowOff>
    </xdr:from>
    <xdr:to>
      <xdr:col>12</xdr:col>
      <xdr:colOff>1121908</xdr:colOff>
      <xdr:row>158</xdr:row>
      <xdr:rowOff>9525</xdr:rowOff>
    </xdr:to>
    <xdr:graphicFrame macro="">
      <xdr:nvGraphicFramePr>
        <xdr:cNvPr id="23" name="Chart 22">
          <a:extLst>
            <a:ext uri="{FF2B5EF4-FFF2-40B4-BE49-F238E27FC236}">
              <a16:creationId xmlns:a16="http://schemas.microsoft.com/office/drawing/2014/main" id="{740D7991-56F7-4A65-A4D4-CA91C4E36D2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3</xdr:col>
      <xdr:colOff>0</xdr:colOff>
      <xdr:row>159</xdr:row>
      <xdr:rowOff>0</xdr:rowOff>
    </xdr:from>
    <xdr:to>
      <xdr:col>12</xdr:col>
      <xdr:colOff>1121908</xdr:colOff>
      <xdr:row>188</xdr:row>
      <xdr:rowOff>5715</xdr:rowOff>
    </xdr:to>
    <xdr:graphicFrame macro="">
      <xdr:nvGraphicFramePr>
        <xdr:cNvPr id="24" name="Chart 23">
          <a:extLst>
            <a:ext uri="{FF2B5EF4-FFF2-40B4-BE49-F238E27FC236}">
              <a16:creationId xmlns:a16="http://schemas.microsoft.com/office/drawing/2014/main" id="{876FC4A5-6281-498F-8A8A-CBEFC7D8771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37</xdr:col>
      <xdr:colOff>0</xdr:colOff>
      <xdr:row>1</xdr:row>
      <xdr:rowOff>0</xdr:rowOff>
    </xdr:from>
    <xdr:to>
      <xdr:col>51</xdr:col>
      <xdr:colOff>3945</xdr:colOff>
      <xdr:row>26</xdr:row>
      <xdr:rowOff>11974</xdr:rowOff>
    </xdr:to>
    <xdr:graphicFrame macro="">
      <xdr:nvGraphicFramePr>
        <xdr:cNvPr id="25" name="Chart 24">
          <a:extLst>
            <a:ext uri="{FF2B5EF4-FFF2-40B4-BE49-F238E27FC236}">
              <a16:creationId xmlns:a16="http://schemas.microsoft.com/office/drawing/2014/main" id="{4D7FF742-A366-4F90-BE1A-98883E0A6A3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37</xdr:col>
      <xdr:colOff>0</xdr:colOff>
      <xdr:row>27</xdr:row>
      <xdr:rowOff>0</xdr:rowOff>
    </xdr:from>
    <xdr:to>
      <xdr:col>50</xdr:col>
      <xdr:colOff>481828</xdr:colOff>
      <xdr:row>52</xdr:row>
      <xdr:rowOff>4081</xdr:rowOff>
    </xdr:to>
    <xdr:graphicFrame macro="">
      <xdr:nvGraphicFramePr>
        <xdr:cNvPr id="26" name="Chart 25">
          <a:extLst>
            <a:ext uri="{FF2B5EF4-FFF2-40B4-BE49-F238E27FC236}">
              <a16:creationId xmlns:a16="http://schemas.microsoft.com/office/drawing/2014/main" id="{3A1A03FE-CE07-47F6-8F29-D7F8BAB1745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37</xdr:col>
      <xdr:colOff>0</xdr:colOff>
      <xdr:row>53</xdr:row>
      <xdr:rowOff>0</xdr:rowOff>
    </xdr:from>
    <xdr:to>
      <xdr:col>50</xdr:col>
      <xdr:colOff>481828</xdr:colOff>
      <xdr:row>78</xdr:row>
      <xdr:rowOff>4081</xdr:rowOff>
    </xdr:to>
    <xdr:graphicFrame macro="">
      <xdr:nvGraphicFramePr>
        <xdr:cNvPr id="27" name="Chart 26">
          <a:extLst>
            <a:ext uri="{FF2B5EF4-FFF2-40B4-BE49-F238E27FC236}">
              <a16:creationId xmlns:a16="http://schemas.microsoft.com/office/drawing/2014/main" id="{6D899939-DD4D-4EF6-844B-4B48B579FA8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37</xdr:col>
      <xdr:colOff>0</xdr:colOff>
      <xdr:row>79</xdr:row>
      <xdr:rowOff>0</xdr:rowOff>
    </xdr:from>
    <xdr:to>
      <xdr:col>50</xdr:col>
      <xdr:colOff>481828</xdr:colOff>
      <xdr:row>104</xdr:row>
      <xdr:rowOff>4082</xdr:rowOff>
    </xdr:to>
    <xdr:graphicFrame macro="">
      <xdr:nvGraphicFramePr>
        <xdr:cNvPr id="28" name="Chart 27">
          <a:extLst>
            <a:ext uri="{FF2B5EF4-FFF2-40B4-BE49-F238E27FC236}">
              <a16:creationId xmlns:a16="http://schemas.microsoft.com/office/drawing/2014/main" id="{99D524DC-CC1A-4D8E-95DF-C96631281E4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37</xdr:col>
      <xdr:colOff>9525</xdr:colOff>
      <xdr:row>105</xdr:row>
      <xdr:rowOff>0</xdr:rowOff>
    </xdr:from>
    <xdr:to>
      <xdr:col>51</xdr:col>
      <xdr:colOff>3673</xdr:colOff>
      <xdr:row>130</xdr:row>
      <xdr:rowOff>4082</xdr:rowOff>
    </xdr:to>
    <xdr:graphicFrame macro="">
      <xdr:nvGraphicFramePr>
        <xdr:cNvPr id="29" name="Chart 28">
          <a:extLst>
            <a:ext uri="{FF2B5EF4-FFF2-40B4-BE49-F238E27FC236}">
              <a16:creationId xmlns:a16="http://schemas.microsoft.com/office/drawing/2014/main" id="{11C0ABAC-31B4-44B3-B7A5-3B8164BDF74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37</xdr:col>
      <xdr:colOff>9525</xdr:colOff>
      <xdr:row>131</xdr:row>
      <xdr:rowOff>0</xdr:rowOff>
    </xdr:from>
    <xdr:to>
      <xdr:col>51</xdr:col>
      <xdr:colOff>3673</xdr:colOff>
      <xdr:row>156</xdr:row>
      <xdr:rowOff>4082</xdr:rowOff>
    </xdr:to>
    <xdr:graphicFrame macro="">
      <xdr:nvGraphicFramePr>
        <xdr:cNvPr id="30" name="Chart 29">
          <a:extLst>
            <a:ext uri="{FF2B5EF4-FFF2-40B4-BE49-F238E27FC236}">
              <a16:creationId xmlns:a16="http://schemas.microsoft.com/office/drawing/2014/main" id="{2D0EA1F0-FDA5-4318-A6E6-14C115E00C2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3</xdr:col>
      <xdr:colOff>0</xdr:colOff>
      <xdr:row>190</xdr:row>
      <xdr:rowOff>0</xdr:rowOff>
    </xdr:from>
    <xdr:to>
      <xdr:col>12</xdr:col>
      <xdr:colOff>1121908</xdr:colOff>
      <xdr:row>219</xdr:row>
      <xdr:rowOff>6804</xdr:rowOff>
    </xdr:to>
    <xdr:graphicFrame macro="">
      <xdr:nvGraphicFramePr>
        <xdr:cNvPr id="31" name="Chart 30">
          <a:extLst>
            <a:ext uri="{FF2B5EF4-FFF2-40B4-BE49-F238E27FC236}">
              <a16:creationId xmlns:a16="http://schemas.microsoft.com/office/drawing/2014/main" id="{D3466E4C-88A0-4B22-B554-402885C0711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12</xdr:col>
      <xdr:colOff>1595437</xdr:colOff>
      <xdr:row>0</xdr:row>
      <xdr:rowOff>125186</xdr:rowOff>
    </xdr:from>
    <xdr:to>
      <xdr:col>16</xdr:col>
      <xdr:colOff>1721302</xdr:colOff>
      <xdr:row>26</xdr:row>
      <xdr:rowOff>0</xdr:rowOff>
    </xdr:to>
    <xdr:graphicFrame macro="">
      <xdr:nvGraphicFramePr>
        <xdr:cNvPr id="2" name="Chart 1">
          <a:extLst>
            <a:ext uri="{FF2B5EF4-FFF2-40B4-BE49-F238E27FC236}">
              <a16:creationId xmlns:a16="http://schemas.microsoft.com/office/drawing/2014/main" id="{29F350A6-0DA6-4A46-8768-50E228A2350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0</xdr:colOff>
      <xdr:row>27</xdr:row>
      <xdr:rowOff>0</xdr:rowOff>
    </xdr:from>
    <xdr:to>
      <xdr:col>16</xdr:col>
      <xdr:colOff>1731508</xdr:colOff>
      <xdr:row>52</xdr:row>
      <xdr:rowOff>4081</xdr:rowOff>
    </xdr:to>
    <xdr:graphicFrame macro="">
      <xdr:nvGraphicFramePr>
        <xdr:cNvPr id="3" name="Chart 2">
          <a:extLst>
            <a:ext uri="{FF2B5EF4-FFF2-40B4-BE49-F238E27FC236}">
              <a16:creationId xmlns:a16="http://schemas.microsoft.com/office/drawing/2014/main" id="{82BD77EB-C0B0-43AF-A85F-D89FB96667F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0</xdr:colOff>
      <xdr:row>53</xdr:row>
      <xdr:rowOff>0</xdr:rowOff>
    </xdr:from>
    <xdr:to>
      <xdr:col>16</xdr:col>
      <xdr:colOff>1731508</xdr:colOff>
      <xdr:row>78</xdr:row>
      <xdr:rowOff>4081</xdr:rowOff>
    </xdr:to>
    <xdr:graphicFrame macro="">
      <xdr:nvGraphicFramePr>
        <xdr:cNvPr id="4" name="Chart 3">
          <a:extLst>
            <a:ext uri="{FF2B5EF4-FFF2-40B4-BE49-F238E27FC236}">
              <a16:creationId xmlns:a16="http://schemas.microsoft.com/office/drawing/2014/main" id="{B42E6018-E2B7-40D7-B981-51D2DAA5A6C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13</xdr:col>
      <xdr:colOff>0</xdr:colOff>
      <xdr:row>79</xdr:row>
      <xdr:rowOff>0</xdr:rowOff>
    </xdr:from>
    <xdr:to>
      <xdr:col>16</xdr:col>
      <xdr:colOff>1731508</xdr:colOff>
      <xdr:row>104</xdr:row>
      <xdr:rowOff>4082</xdr:rowOff>
    </xdr:to>
    <xdr:graphicFrame macro="">
      <xdr:nvGraphicFramePr>
        <xdr:cNvPr id="5" name="Chart 4">
          <a:extLst>
            <a:ext uri="{FF2B5EF4-FFF2-40B4-BE49-F238E27FC236}">
              <a16:creationId xmlns:a16="http://schemas.microsoft.com/office/drawing/2014/main" id="{312AAD1A-CC29-44A7-8A10-EB64B3E2D8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13</xdr:col>
      <xdr:colOff>9525</xdr:colOff>
      <xdr:row>105</xdr:row>
      <xdr:rowOff>0</xdr:rowOff>
    </xdr:from>
    <xdr:to>
      <xdr:col>16</xdr:col>
      <xdr:colOff>1741033</xdr:colOff>
      <xdr:row>130</xdr:row>
      <xdr:rowOff>4082</xdr:rowOff>
    </xdr:to>
    <xdr:graphicFrame macro="">
      <xdr:nvGraphicFramePr>
        <xdr:cNvPr id="6" name="Chart 5">
          <a:extLst>
            <a:ext uri="{FF2B5EF4-FFF2-40B4-BE49-F238E27FC236}">
              <a16:creationId xmlns:a16="http://schemas.microsoft.com/office/drawing/2014/main" id="{7D934C33-0D80-4015-973A-A2CAF243FC9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13</xdr:col>
      <xdr:colOff>9525</xdr:colOff>
      <xdr:row>131</xdr:row>
      <xdr:rowOff>0</xdr:rowOff>
    </xdr:from>
    <xdr:to>
      <xdr:col>16</xdr:col>
      <xdr:colOff>1741033</xdr:colOff>
      <xdr:row>156</xdr:row>
      <xdr:rowOff>4082</xdr:rowOff>
    </xdr:to>
    <xdr:graphicFrame macro="">
      <xdr:nvGraphicFramePr>
        <xdr:cNvPr id="7" name="Chart 6">
          <a:extLst>
            <a:ext uri="{FF2B5EF4-FFF2-40B4-BE49-F238E27FC236}">
              <a16:creationId xmlns:a16="http://schemas.microsoft.com/office/drawing/2014/main" id="{4FBEE4ED-29B4-4156-A985-CFEAB15C9A7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28575</xdr:colOff>
      <xdr:row>38</xdr:row>
      <xdr:rowOff>133349</xdr:rowOff>
    </xdr:from>
    <xdr:to>
      <xdr:col>12</xdr:col>
      <xdr:colOff>1150483</xdr:colOff>
      <xdr:row>68</xdr:row>
      <xdr:rowOff>9524</xdr:rowOff>
    </xdr:to>
    <xdr:graphicFrame macro="">
      <xdr:nvGraphicFramePr>
        <xdr:cNvPr id="8" name="Chart 7">
          <a:extLst>
            <a:ext uri="{FF2B5EF4-FFF2-40B4-BE49-F238E27FC236}">
              <a16:creationId xmlns:a16="http://schemas.microsoft.com/office/drawing/2014/main" id="{FD7FB4B6-EDF5-467C-9B8C-79B751AD5A6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3</xdr:col>
      <xdr:colOff>0</xdr:colOff>
      <xdr:row>69</xdr:row>
      <xdr:rowOff>0</xdr:rowOff>
    </xdr:from>
    <xdr:to>
      <xdr:col>12</xdr:col>
      <xdr:colOff>1121908</xdr:colOff>
      <xdr:row>98</xdr:row>
      <xdr:rowOff>9525</xdr:rowOff>
    </xdr:to>
    <xdr:graphicFrame macro="">
      <xdr:nvGraphicFramePr>
        <xdr:cNvPr id="11" name="Chart 10">
          <a:extLst>
            <a:ext uri="{FF2B5EF4-FFF2-40B4-BE49-F238E27FC236}">
              <a16:creationId xmlns:a16="http://schemas.microsoft.com/office/drawing/2014/main" id="{A0E58761-3799-495B-B1F6-19809CE9EA7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1</xdr:row>
      <xdr:rowOff>0</xdr:rowOff>
    </xdr:from>
    <xdr:to>
      <xdr:col>21</xdr:col>
      <xdr:colOff>369705</xdr:colOff>
      <xdr:row>26</xdr:row>
      <xdr:rowOff>11974</xdr:rowOff>
    </xdr:to>
    <xdr:graphicFrame macro="">
      <xdr:nvGraphicFramePr>
        <xdr:cNvPr id="12" name="Chart 11">
          <a:extLst>
            <a:ext uri="{FF2B5EF4-FFF2-40B4-BE49-F238E27FC236}">
              <a16:creationId xmlns:a16="http://schemas.microsoft.com/office/drawing/2014/main" id="{434087B2-9172-4A1E-85ED-0C0455CDA04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17</xdr:col>
      <xdr:colOff>0</xdr:colOff>
      <xdr:row>27</xdr:row>
      <xdr:rowOff>0</xdr:rowOff>
    </xdr:from>
    <xdr:to>
      <xdr:col>21</xdr:col>
      <xdr:colOff>359908</xdr:colOff>
      <xdr:row>52</xdr:row>
      <xdr:rowOff>4081</xdr:rowOff>
    </xdr:to>
    <xdr:graphicFrame macro="">
      <xdr:nvGraphicFramePr>
        <xdr:cNvPr id="13" name="Chart 12">
          <a:extLst>
            <a:ext uri="{FF2B5EF4-FFF2-40B4-BE49-F238E27FC236}">
              <a16:creationId xmlns:a16="http://schemas.microsoft.com/office/drawing/2014/main" id="{1B9E66DB-4F15-470B-BAFD-A55AF99D99C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17</xdr:col>
      <xdr:colOff>0</xdr:colOff>
      <xdr:row>53</xdr:row>
      <xdr:rowOff>0</xdr:rowOff>
    </xdr:from>
    <xdr:to>
      <xdr:col>21</xdr:col>
      <xdr:colOff>359908</xdr:colOff>
      <xdr:row>78</xdr:row>
      <xdr:rowOff>4081</xdr:rowOff>
    </xdr:to>
    <xdr:graphicFrame macro="">
      <xdr:nvGraphicFramePr>
        <xdr:cNvPr id="14" name="Chart 13">
          <a:extLst>
            <a:ext uri="{FF2B5EF4-FFF2-40B4-BE49-F238E27FC236}">
              <a16:creationId xmlns:a16="http://schemas.microsoft.com/office/drawing/2014/main" id="{A863DB08-7BDF-4497-B1AD-DD49A050EFB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79</xdr:row>
      <xdr:rowOff>0</xdr:rowOff>
    </xdr:from>
    <xdr:to>
      <xdr:col>21</xdr:col>
      <xdr:colOff>359908</xdr:colOff>
      <xdr:row>104</xdr:row>
      <xdr:rowOff>4082</xdr:rowOff>
    </xdr:to>
    <xdr:graphicFrame macro="">
      <xdr:nvGraphicFramePr>
        <xdr:cNvPr id="15" name="Chart 14">
          <a:extLst>
            <a:ext uri="{FF2B5EF4-FFF2-40B4-BE49-F238E27FC236}">
              <a16:creationId xmlns:a16="http://schemas.microsoft.com/office/drawing/2014/main" id="{750EA451-0C17-46C7-A265-2BFC2803BD6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17</xdr:col>
      <xdr:colOff>9525</xdr:colOff>
      <xdr:row>105</xdr:row>
      <xdr:rowOff>0</xdr:rowOff>
    </xdr:from>
    <xdr:to>
      <xdr:col>21</xdr:col>
      <xdr:colOff>369433</xdr:colOff>
      <xdr:row>130</xdr:row>
      <xdr:rowOff>4082</xdr:rowOff>
    </xdr:to>
    <xdr:graphicFrame macro="">
      <xdr:nvGraphicFramePr>
        <xdr:cNvPr id="16" name="Chart 15">
          <a:extLst>
            <a:ext uri="{FF2B5EF4-FFF2-40B4-BE49-F238E27FC236}">
              <a16:creationId xmlns:a16="http://schemas.microsoft.com/office/drawing/2014/main" id="{BD25818A-C8D4-4934-90C7-CC4CF6F546E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17</xdr:col>
      <xdr:colOff>9525</xdr:colOff>
      <xdr:row>131</xdr:row>
      <xdr:rowOff>0</xdr:rowOff>
    </xdr:from>
    <xdr:to>
      <xdr:col>21</xdr:col>
      <xdr:colOff>369433</xdr:colOff>
      <xdr:row>156</xdr:row>
      <xdr:rowOff>4082</xdr:rowOff>
    </xdr:to>
    <xdr:graphicFrame macro="">
      <xdr:nvGraphicFramePr>
        <xdr:cNvPr id="17" name="Chart 16">
          <a:extLst>
            <a:ext uri="{FF2B5EF4-FFF2-40B4-BE49-F238E27FC236}">
              <a16:creationId xmlns:a16="http://schemas.microsoft.com/office/drawing/2014/main" id="{1218AFFB-32BD-42C9-92EE-04BABE26173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22</xdr:col>
      <xdr:colOff>0</xdr:colOff>
      <xdr:row>1</xdr:row>
      <xdr:rowOff>0</xdr:rowOff>
    </xdr:from>
    <xdr:to>
      <xdr:col>36</xdr:col>
      <xdr:colOff>3945</xdr:colOff>
      <xdr:row>26</xdr:row>
      <xdr:rowOff>11974</xdr:rowOff>
    </xdr:to>
    <xdr:graphicFrame macro="">
      <xdr:nvGraphicFramePr>
        <xdr:cNvPr id="18" name="Chart 17">
          <a:extLst>
            <a:ext uri="{FF2B5EF4-FFF2-40B4-BE49-F238E27FC236}">
              <a16:creationId xmlns:a16="http://schemas.microsoft.com/office/drawing/2014/main" id="{4C34BADF-176B-407D-842F-8649F24F67F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22</xdr:col>
      <xdr:colOff>0</xdr:colOff>
      <xdr:row>27</xdr:row>
      <xdr:rowOff>0</xdr:rowOff>
    </xdr:from>
    <xdr:to>
      <xdr:col>35</xdr:col>
      <xdr:colOff>481828</xdr:colOff>
      <xdr:row>52</xdr:row>
      <xdr:rowOff>4081</xdr:rowOff>
    </xdr:to>
    <xdr:graphicFrame macro="">
      <xdr:nvGraphicFramePr>
        <xdr:cNvPr id="19" name="Chart 18">
          <a:extLst>
            <a:ext uri="{FF2B5EF4-FFF2-40B4-BE49-F238E27FC236}">
              <a16:creationId xmlns:a16="http://schemas.microsoft.com/office/drawing/2014/main" id="{012608E7-CB5D-477F-AD17-AB156E23E28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22</xdr:col>
      <xdr:colOff>0</xdr:colOff>
      <xdr:row>53</xdr:row>
      <xdr:rowOff>0</xdr:rowOff>
    </xdr:from>
    <xdr:to>
      <xdr:col>35</xdr:col>
      <xdr:colOff>481828</xdr:colOff>
      <xdr:row>78</xdr:row>
      <xdr:rowOff>4081</xdr:rowOff>
    </xdr:to>
    <xdr:graphicFrame macro="">
      <xdr:nvGraphicFramePr>
        <xdr:cNvPr id="20" name="Chart 19">
          <a:extLst>
            <a:ext uri="{FF2B5EF4-FFF2-40B4-BE49-F238E27FC236}">
              <a16:creationId xmlns:a16="http://schemas.microsoft.com/office/drawing/2014/main" id="{3AD29D0B-3891-46B5-8D84-D627CB088E8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22</xdr:col>
      <xdr:colOff>0</xdr:colOff>
      <xdr:row>79</xdr:row>
      <xdr:rowOff>0</xdr:rowOff>
    </xdr:from>
    <xdr:to>
      <xdr:col>35</xdr:col>
      <xdr:colOff>481828</xdr:colOff>
      <xdr:row>104</xdr:row>
      <xdr:rowOff>4082</xdr:rowOff>
    </xdr:to>
    <xdr:graphicFrame macro="">
      <xdr:nvGraphicFramePr>
        <xdr:cNvPr id="21" name="Chart 20">
          <a:extLst>
            <a:ext uri="{FF2B5EF4-FFF2-40B4-BE49-F238E27FC236}">
              <a16:creationId xmlns:a16="http://schemas.microsoft.com/office/drawing/2014/main" id="{66640158-63E6-4C31-A134-AF8F621BAE1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22</xdr:col>
      <xdr:colOff>9525</xdr:colOff>
      <xdr:row>105</xdr:row>
      <xdr:rowOff>0</xdr:rowOff>
    </xdr:from>
    <xdr:to>
      <xdr:col>36</xdr:col>
      <xdr:colOff>3673</xdr:colOff>
      <xdr:row>130</xdr:row>
      <xdr:rowOff>4082</xdr:rowOff>
    </xdr:to>
    <xdr:graphicFrame macro="">
      <xdr:nvGraphicFramePr>
        <xdr:cNvPr id="22" name="Chart 21">
          <a:extLst>
            <a:ext uri="{FF2B5EF4-FFF2-40B4-BE49-F238E27FC236}">
              <a16:creationId xmlns:a16="http://schemas.microsoft.com/office/drawing/2014/main" id="{53277886-62CB-4C8D-B41B-4DF99BB6797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22</xdr:col>
      <xdr:colOff>9525</xdr:colOff>
      <xdr:row>131</xdr:row>
      <xdr:rowOff>0</xdr:rowOff>
    </xdr:from>
    <xdr:to>
      <xdr:col>36</xdr:col>
      <xdr:colOff>3673</xdr:colOff>
      <xdr:row>156</xdr:row>
      <xdr:rowOff>4082</xdr:rowOff>
    </xdr:to>
    <xdr:graphicFrame macro="">
      <xdr:nvGraphicFramePr>
        <xdr:cNvPr id="23" name="Chart 22">
          <a:extLst>
            <a:ext uri="{FF2B5EF4-FFF2-40B4-BE49-F238E27FC236}">
              <a16:creationId xmlns:a16="http://schemas.microsoft.com/office/drawing/2014/main" id="{4FA975E9-3717-4644-9E7A-2BEBDAA7274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3</xdr:col>
      <xdr:colOff>0</xdr:colOff>
      <xdr:row>100</xdr:row>
      <xdr:rowOff>0</xdr:rowOff>
    </xdr:from>
    <xdr:to>
      <xdr:col>12</xdr:col>
      <xdr:colOff>1121908</xdr:colOff>
      <xdr:row>129</xdr:row>
      <xdr:rowOff>9525</xdr:rowOff>
    </xdr:to>
    <xdr:graphicFrame macro="">
      <xdr:nvGraphicFramePr>
        <xdr:cNvPr id="24" name="Chart 23">
          <a:extLst>
            <a:ext uri="{FF2B5EF4-FFF2-40B4-BE49-F238E27FC236}">
              <a16:creationId xmlns:a16="http://schemas.microsoft.com/office/drawing/2014/main" id="{9EFFE898-A404-4B17-AC95-15D9A5C9F2E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3</xdr:col>
      <xdr:colOff>0</xdr:colOff>
      <xdr:row>130</xdr:row>
      <xdr:rowOff>0</xdr:rowOff>
    </xdr:from>
    <xdr:to>
      <xdr:col>12</xdr:col>
      <xdr:colOff>1121908</xdr:colOff>
      <xdr:row>159</xdr:row>
      <xdr:rowOff>9525</xdr:rowOff>
    </xdr:to>
    <xdr:graphicFrame macro="">
      <xdr:nvGraphicFramePr>
        <xdr:cNvPr id="25" name="Chart 24">
          <a:extLst>
            <a:ext uri="{FF2B5EF4-FFF2-40B4-BE49-F238E27FC236}">
              <a16:creationId xmlns:a16="http://schemas.microsoft.com/office/drawing/2014/main" id="{572A350D-E64F-4481-B9EF-39553158459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37</xdr:col>
      <xdr:colOff>0</xdr:colOff>
      <xdr:row>1</xdr:row>
      <xdr:rowOff>0</xdr:rowOff>
    </xdr:from>
    <xdr:to>
      <xdr:col>51</xdr:col>
      <xdr:colOff>3945</xdr:colOff>
      <xdr:row>26</xdr:row>
      <xdr:rowOff>11974</xdr:rowOff>
    </xdr:to>
    <xdr:graphicFrame macro="">
      <xdr:nvGraphicFramePr>
        <xdr:cNvPr id="26" name="Chart 25">
          <a:extLst>
            <a:ext uri="{FF2B5EF4-FFF2-40B4-BE49-F238E27FC236}">
              <a16:creationId xmlns:a16="http://schemas.microsoft.com/office/drawing/2014/main" id="{4D8DC243-74FF-4033-8312-ACD44C329BF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37</xdr:col>
      <xdr:colOff>0</xdr:colOff>
      <xdr:row>27</xdr:row>
      <xdr:rowOff>0</xdr:rowOff>
    </xdr:from>
    <xdr:to>
      <xdr:col>50</xdr:col>
      <xdr:colOff>481828</xdr:colOff>
      <xdr:row>52</xdr:row>
      <xdr:rowOff>4081</xdr:rowOff>
    </xdr:to>
    <xdr:graphicFrame macro="">
      <xdr:nvGraphicFramePr>
        <xdr:cNvPr id="27" name="Chart 26">
          <a:extLst>
            <a:ext uri="{FF2B5EF4-FFF2-40B4-BE49-F238E27FC236}">
              <a16:creationId xmlns:a16="http://schemas.microsoft.com/office/drawing/2014/main" id="{229105E4-50C3-4A6B-AC88-44F70C6364B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37</xdr:col>
      <xdr:colOff>0</xdr:colOff>
      <xdr:row>53</xdr:row>
      <xdr:rowOff>0</xdr:rowOff>
    </xdr:from>
    <xdr:to>
      <xdr:col>50</xdr:col>
      <xdr:colOff>481828</xdr:colOff>
      <xdr:row>78</xdr:row>
      <xdr:rowOff>4081</xdr:rowOff>
    </xdr:to>
    <xdr:graphicFrame macro="">
      <xdr:nvGraphicFramePr>
        <xdr:cNvPr id="28" name="Chart 27">
          <a:extLst>
            <a:ext uri="{FF2B5EF4-FFF2-40B4-BE49-F238E27FC236}">
              <a16:creationId xmlns:a16="http://schemas.microsoft.com/office/drawing/2014/main" id="{E0B46F56-C65B-46D9-A6C7-4F8395897EB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37</xdr:col>
      <xdr:colOff>0</xdr:colOff>
      <xdr:row>79</xdr:row>
      <xdr:rowOff>0</xdr:rowOff>
    </xdr:from>
    <xdr:to>
      <xdr:col>50</xdr:col>
      <xdr:colOff>481828</xdr:colOff>
      <xdr:row>104</xdr:row>
      <xdr:rowOff>4082</xdr:rowOff>
    </xdr:to>
    <xdr:graphicFrame macro="">
      <xdr:nvGraphicFramePr>
        <xdr:cNvPr id="29" name="Chart 28">
          <a:extLst>
            <a:ext uri="{FF2B5EF4-FFF2-40B4-BE49-F238E27FC236}">
              <a16:creationId xmlns:a16="http://schemas.microsoft.com/office/drawing/2014/main" id="{201ACA24-3ABB-4CE7-A659-414E577D110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37</xdr:col>
      <xdr:colOff>9525</xdr:colOff>
      <xdr:row>105</xdr:row>
      <xdr:rowOff>0</xdr:rowOff>
    </xdr:from>
    <xdr:to>
      <xdr:col>51</xdr:col>
      <xdr:colOff>3673</xdr:colOff>
      <xdr:row>130</xdr:row>
      <xdr:rowOff>4082</xdr:rowOff>
    </xdr:to>
    <xdr:graphicFrame macro="">
      <xdr:nvGraphicFramePr>
        <xdr:cNvPr id="30" name="Chart 29">
          <a:extLst>
            <a:ext uri="{FF2B5EF4-FFF2-40B4-BE49-F238E27FC236}">
              <a16:creationId xmlns:a16="http://schemas.microsoft.com/office/drawing/2014/main" id="{E5DEFD9A-FEEE-4E54-84DF-6B1A893A145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37</xdr:col>
      <xdr:colOff>9525</xdr:colOff>
      <xdr:row>131</xdr:row>
      <xdr:rowOff>0</xdr:rowOff>
    </xdr:from>
    <xdr:to>
      <xdr:col>51</xdr:col>
      <xdr:colOff>3673</xdr:colOff>
      <xdr:row>156</xdr:row>
      <xdr:rowOff>4082</xdr:rowOff>
    </xdr:to>
    <xdr:graphicFrame macro="">
      <xdr:nvGraphicFramePr>
        <xdr:cNvPr id="31" name="Chart 30">
          <a:extLst>
            <a:ext uri="{FF2B5EF4-FFF2-40B4-BE49-F238E27FC236}">
              <a16:creationId xmlns:a16="http://schemas.microsoft.com/office/drawing/2014/main" id="{8DFE4D0D-325D-4230-A067-FF885A83553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3</xdr:col>
      <xdr:colOff>0</xdr:colOff>
      <xdr:row>160</xdr:row>
      <xdr:rowOff>0</xdr:rowOff>
    </xdr:from>
    <xdr:to>
      <xdr:col>12</xdr:col>
      <xdr:colOff>1121908</xdr:colOff>
      <xdr:row>189</xdr:row>
      <xdr:rowOff>5715</xdr:rowOff>
    </xdr:to>
    <xdr:graphicFrame macro="">
      <xdr:nvGraphicFramePr>
        <xdr:cNvPr id="32" name="Chart 31">
          <a:extLst>
            <a:ext uri="{FF2B5EF4-FFF2-40B4-BE49-F238E27FC236}">
              <a16:creationId xmlns:a16="http://schemas.microsoft.com/office/drawing/2014/main" id="{7F6314E0-62AB-434F-9CB4-C5AE4C0B6FE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3</xdr:col>
      <xdr:colOff>0</xdr:colOff>
      <xdr:row>190</xdr:row>
      <xdr:rowOff>0</xdr:rowOff>
    </xdr:from>
    <xdr:to>
      <xdr:col>12</xdr:col>
      <xdr:colOff>1121908</xdr:colOff>
      <xdr:row>219</xdr:row>
      <xdr:rowOff>6804</xdr:rowOff>
    </xdr:to>
    <xdr:graphicFrame macro="">
      <xdr:nvGraphicFramePr>
        <xdr:cNvPr id="33" name="Chart 32">
          <a:extLst>
            <a:ext uri="{FF2B5EF4-FFF2-40B4-BE49-F238E27FC236}">
              <a16:creationId xmlns:a16="http://schemas.microsoft.com/office/drawing/2014/main" id="{829386FC-BF63-40E5-A607-3507EB25465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ector%20Load%20Analysis%20I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WIP2 Progress"/>
      <sheetName val="Combined TP"/>
      <sheetName val="Combined TN"/>
      <sheetName val="Pivot NOVA"/>
      <sheetName val="Source - All Agencies Nova"/>
      <sheetName val="Pivot MD COG"/>
      <sheetName val="Source - All Agencies MD COG"/>
      <sheetName val="Pivot DC"/>
      <sheetName val="Source - All Agencies DC"/>
      <sheetName val="Pivot CB"/>
      <sheetName val="Source - All Agencies CB"/>
      <sheetName val="Pivot MD&amp;VA"/>
      <sheetName val="Source - All Agencies MD&amp;VA"/>
    </sheetNames>
    <sheetDataSet>
      <sheetData sheetId="0"/>
      <sheetData sheetId="1"/>
      <sheetData sheetId="2"/>
      <sheetData sheetId="3">
        <row r="5">
          <cell r="L5">
            <v>25209.331826217356</v>
          </cell>
          <cell r="M5">
            <v>41551.759243978442</v>
          </cell>
          <cell r="N5">
            <v>51165.774706981116</v>
          </cell>
          <cell r="O5">
            <v>61280.856757481102</v>
          </cell>
          <cell r="P5">
            <v>103318.35370606522</v>
          </cell>
        </row>
        <row r="6">
          <cell r="L6">
            <v>214909.62333221367</v>
          </cell>
          <cell r="M6">
            <v>213399.92522799637</v>
          </cell>
          <cell r="N6">
            <v>193295.50684886097</v>
          </cell>
          <cell r="O6">
            <v>177283.66842997557</v>
          </cell>
          <cell r="P6">
            <v>104864.95955188666</v>
          </cell>
        </row>
        <row r="7">
          <cell r="L7">
            <v>184314.62972835949</v>
          </cell>
          <cell r="M7">
            <v>172128.49887739212</v>
          </cell>
          <cell r="N7">
            <v>190462.07807834318</v>
          </cell>
          <cell r="O7">
            <v>179380.25447995416</v>
          </cell>
          <cell r="P7">
            <v>180070.8615719855</v>
          </cell>
        </row>
        <row r="8">
          <cell r="L8">
            <v>75.112105131149306</v>
          </cell>
          <cell r="M8">
            <v>75.112105131149306</v>
          </cell>
          <cell r="N8">
            <v>75.112105131149306</v>
          </cell>
          <cell r="O8">
            <v>75.112105131149306</v>
          </cell>
          <cell r="P8">
            <v>75.112105131149306</v>
          </cell>
        </row>
        <row r="9">
          <cell r="L9">
            <v>138486.66304682178</v>
          </cell>
          <cell r="M9">
            <v>46335.818969581371</v>
          </cell>
          <cell r="N9">
            <v>249018.27531342537</v>
          </cell>
          <cell r="O9">
            <v>105869.60272849267</v>
          </cell>
          <cell r="P9">
            <v>128094.87924869078</v>
          </cell>
        </row>
      </sheetData>
      <sheetData sheetId="4"/>
      <sheetData sheetId="5">
        <row r="33">
          <cell r="L33">
            <v>74160.537696406725</v>
          </cell>
          <cell r="M33">
            <v>95274.519042607324</v>
          </cell>
          <cell r="N33">
            <v>116589.48026997098</v>
          </cell>
          <cell r="O33">
            <v>144435.9849022626</v>
          </cell>
          <cell r="P33">
            <v>327363.52873220132</v>
          </cell>
        </row>
        <row r="34">
          <cell r="L34">
            <v>141207.09252062978</v>
          </cell>
          <cell r="M34">
            <v>189529.27270091369</v>
          </cell>
          <cell r="N34">
            <v>195298.15621516595</v>
          </cell>
          <cell r="O34">
            <v>203907.87294115714</v>
          </cell>
          <cell r="P34">
            <v>172304.15557384907</v>
          </cell>
        </row>
        <row r="35">
          <cell r="L35">
            <v>272174.21194231167</v>
          </cell>
          <cell r="M35">
            <v>284546.79152126552</v>
          </cell>
          <cell r="N35">
            <v>302822.71496320423</v>
          </cell>
          <cell r="O35">
            <v>316217.03421146993</v>
          </cell>
          <cell r="P35">
            <v>405403.27186023089</v>
          </cell>
        </row>
        <row r="36">
          <cell r="L36">
            <v>51.685650927945993</v>
          </cell>
          <cell r="M36">
            <v>384.55306643247599</v>
          </cell>
          <cell r="N36">
            <v>96.23575158417222</v>
          </cell>
          <cell r="O36">
            <v>130.37374535202986</v>
          </cell>
          <cell r="P36">
            <v>0</v>
          </cell>
        </row>
        <row r="37">
          <cell r="L37">
            <v>214868.2812305197</v>
          </cell>
          <cell r="M37">
            <v>84764.114364135341</v>
          </cell>
          <cell r="N37">
            <v>116529.04761498337</v>
          </cell>
          <cell r="O37">
            <v>155028.96555195475</v>
          </cell>
          <cell r="P37">
            <v>416664.87693625729</v>
          </cell>
        </row>
      </sheetData>
      <sheetData sheetId="6"/>
      <sheetData sheetId="7">
        <row r="5">
          <cell r="L5">
            <v>0</v>
          </cell>
          <cell r="M5">
            <v>0</v>
          </cell>
          <cell r="N5">
            <v>0</v>
          </cell>
          <cell r="O5">
            <v>0</v>
          </cell>
          <cell r="P5">
            <v>0</v>
          </cell>
        </row>
        <row r="6">
          <cell r="L6">
            <v>14830.785079032003</v>
          </cell>
          <cell r="M6">
            <v>13088.554840068091</v>
          </cell>
          <cell r="N6">
            <v>14959.180461901147</v>
          </cell>
          <cell r="O6">
            <v>15106.058536722827</v>
          </cell>
          <cell r="P6">
            <v>13515.383751023439</v>
          </cell>
        </row>
        <row r="7">
          <cell r="L7">
            <v>2241.9841630823103</v>
          </cell>
          <cell r="M7">
            <v>3819.6250264868836</v>
          </cell>
          <cell r="N7">
            <v>4060.0523967227009</v>
          </cell>
          <cell r="O7">
            <v>4359.1825000975068</v>
          </cell>
          <cell r="P7">
            <v>4160.8117471386649</v>
          </cell>
        </row>
        <row r="8">
          <cell r="L8">
            <v>0</v>
          </cell>
          <cell r="M8">
            <v>0</v>
          </cell>
          <cell r="N8">
            <v>0</v>
          </cell>
          <cell r="O8">
            <v>0</v>
          </cell>
          <cell r="P8">
            <v>0</v>
          </cell>
        </row>
        <row r="9">
          <cell r="L9">
            <v>123881.28451395068</v>
          </cell>
          <cell r="M9">
            <v>59270.146265084011</v>
          </cell>
          <cell r="N9">
            <v>53253.005669593811</v>
          </cell>
          <cell r="O9">
            <v>87205.840203285203</v>
          </cell>
          <cell r="P9">
            <v>71933.256705045729</v>
          </cell>
        </row>
      </sheetData>
      <sheetData sheetId="8"/>
      <sheetData sheetId="9">
        <row r="5">
          <cell r="L5">
            <v>2509665.4296263964</v>
          </cell>
          <cell r="M5">
            <v>4131962.5673439056</v>
          </cell>
          <cell r="N5">
            <v>4453680.6992599051</v>
          </cell>
          <cell r="O5">
            <v>5029055.6633511353</v>
          </cell>
          <cell r="P5">
            <v>7594014.315164824</v>
          </cell>
        </row>
        <row r="6">
          <cell r="L6">
            <v>2073898.463523464</v>
          </cell>
          <cell r="M6">
            <v>2609637.9523958168</v>
          </cell>
          <cell r="N6">
            <v>2545072.6334578432</v>
          </cell>
          <cell r="O6">
            <v>2506834.7248769314</v>
          </cell>
          <cell r="P6">
            <v>1786751.8330539055</v>
          </cell>
        </row>
        <row r="7">
          <cell r="L7">
            <v>5247431.9942301381</v>
          </cell>
          <cell r="M7">
            <v>5697901.4115361813</v>
          </cell>
          <cell r="N7">
            <v>5946942.7578544226</v>
          </cell>
          <cell r="O7">
            <v>6194555.7835339224</v>
          </cell>
          <cell r="P7">
            <v>7091088.9791778214</v>
          </cell>
        </row>
        <row r="8">
          <cell r="L8">
            <v>1857.73252975941</v>
          </cell>
          <cell r="M8">
            <v>2167.1141759920902</v>
          </cell>
          <cell r="N8">
            <v>2102.0489248949998</v>
          </cell>
          <cell r="O8">
            <v>1875.92574159987</v>
          </cell>
          <cell r="P8">
            <v>1574.07113839872</v>
          </cell>
        </row>
        <row r="9">
          <cell r="L9">
            <v>3251042.8438036428</v>
          </cell>
          <cell r="M9">
            <v>2402081.7775148069</v>
          </cell>
          <cell r="N9">
            <v>4125942.9645652808</v>
          </cell>
          <cell r="O9">
            <v>4872640.226658849</v>
          </cell>
          <cell r="P9">
            <v>12799341.649990451</v>
          </cell>
        </row>
      </sheetData>
      <sheetData sheetId="10"/>
      <sheetData sheetId="11">
        <row r="3">
          <cell r="L3">
            <v>528868.69168725284</v>
          </cell>
          <cell r="M3">
            <v>645858.6178408789</v>
          </cell>
          <cell r="N3">
            <v>701705.21240992355</v>
          </cell>
          <cell r="O3">
            <v>850834.48241983098</v>
          </cell>
          <cell r="P3">
            <v>1890831.0536222123</v>
          </cell>
        </row>
        <row r="4">
          <cell r="L4">
            <v>466884.20289927744</v>
          </cell>
          <cell r="M4">
            <v>673835.27638856543</v>
          </cell>
          <cell r="N4">
            <v>685731.55477501405</v>
          </cell>
          <cell r="O4">
            <v>727365.46588298504</v>
          </cell>
          <cell r="P4">
            <v>604031.19480324676</v>
          </cell>
        </row>
        <row r="5">
          <cell r="L5">
            <v>1701061.0037257085</v>
          </cell>
          <cell r="M5">
            <v>1832489.947107364</v>
          </cell>
          <cell r="N5">
            <v>1875516.6961947063</v>
          </cell>
          <cell r="O5">
            <v>1935550.8954555718</v>
          </cell>
          <cell r="P5">
            <v>2287295.1735643144</v>
          </cell>
        </row>
        <row r="6">
          <cell r="L6">
            <v>406.45925818197401</v>
          </cell>
          <cell r="M6">
            <v>664.09138125181198</v>
          </cell>
          <cell r="N6">
            <v>650.77565331757103</v>
          </cell>
          <cell r="O6">
            <v>424.65247002244001</v>
          </cell>
          <cell r="P6">
            <v>122.79786682128901</v>
          </cell>
        </row>
        <row r="7">
          <cell r="L7">
            <v>767345.93953917443</v>
          </cell>
          <cell r="M7">
            <v>512228.67740554607</v>
          </cell>
          <cell r="N7">
            <v>784040.07574987167</v>
          </cell>
          <cell r="O7">
            <v>910583.38152973528</v>
          </cell>
          <cell r="P7">
            <v>2639701.0098047731</v>
          </cell>
        </row>
        <row r="9">
          <cell r="L9">
            <v>865718.33525815874</v>
          </cell>
          <cell r="M9">
            <v>1568469.607002619</v>
          </cell>
          <cell r="N9">
            <v>1618794.9226317576</v>
          </cell>
          <cell r="O9">
            <v>1771769.6404079618</v>
          </cell>
          <cell r="P9">
            <v>2431704.4128849092</v>
          </cell>
        </row>
        <row r="10">
          <cell r="L10">
            <v>1221030.7542150239</v>
          </cell>
          <cell r="M10">
            <v>1328617.1066648287</v>
          </cell>
          <cell r="N10">
            <v>1241266.5777787128</v>
          </cell>
          <cell r="O10">
            <v>1187329.4243267206</v>
          </cell>
          <cell r="P10">
            <v>740817.08341826696</v>
          </cell>
        </row>
        <row r="11">
          <cell r="L11">
            <v>2158214.48695298</v>
          </cell>
          <cell r="M11">
            <v>2276484.9618642111</v>
          </cell>
          <cell r="N11">
            <v>2348564.6700263433</v>
          </cell>
          <cell r="O11">
            <v>2426501.0191908595</v>
          </cell>
          <cell r="P11">
            <v>2664921.9811522071</v>
          </cell>
        </row>
        <row r="12">
          <cell r="L12">
            <v>1243.2339229751385</v>
          </cell>
          <cell r="M12">
            <v>1243.2339229751385</v>
          </cell>
          <cell r="N12">
            <v>1243.2339229751385</v>
          </cell>
          <cell r="O12">
            <v>1243.2339229751385</v>
          </cell>
          <cell r="P12">
            <v>1243.2339229751385</v>
          </cell>
        </row>
        <row r="13">
          <cell r="L13">
            <v>1136913.6108532003</v>
          </cell>
          <cell r="M13">
            <v>935519.9580046793</v>
          </cell>
          <cell r="N13">
            <v>1773712.2406896995</v>
          </cell>
          <cell r="O13">
            <v>2169803.9581862986</v>
          </cell>
          <cell r="P13">
            <v>7692273.4086896889</v>
          </cell>
        </row>
      </sheetData>
      <sheetData sheetId="12"/>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_rels/pivotCacheDefinition4.xml.rels><?xml version="1.0" encoding="UTF-8" standalone="yes"?>
<Relationships xmlns="http://schemas.openxmlformats.org/package/2006/relationships"><Relationship Id="rId1" Type="http://schemas.openxmlformats.org/officeDocument/2006/relationships/pivotCacheRecords" Target="pivotCacheRecords4.xml"/></Relationships>
</file>

<file path=xl/pivotCache/_rels/pivotCacheDefinition5.xml.rels><?xml version="1.0" encoding="UTF-8" standalone="yes"?>
<Relationships xmlns="http://schemas.openxmlformats.org/package/2006/relationships"><Relationship Id="rId1" Type="http://schemas.openxmlformats.org/officeDocument/2006/relationships/pivotCacheRecords" Target="pivotCacheRecords5.xml"/></Relationships>
</file>

<file path=xl/pivotCache/_rels/pivotCacheDefinition6.xml.rels><?xml version="1.0" encoding="UTF-8" standalone="yes"?>
<Relationships xmlns="http://schemas.openxmlformats.org/package/2006/relationships"><Relationship Id="rId1" Type="http://schemas.openxmlformats.org/officeDocument/2006/relationships/pivotCacheRecords" Target="pivotCacheRecords6.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ukhtar Ibrahim" refreshedDate="43336.69007060185" createdVersion="6" refreshedVersion="6" minRefreshableVersion="3" recordCount="49" xr:uid="{0B291E40-8626-44F5-96C5-0537F6E6D4D5}">
  <cacheSource type="worksheet">
    <worksheetSource ref="A1:AO50" sheet="Source - All Agencies CB"/>
  </cacheSource>
  <cacheFields count="41">
    <cacheField name="Geography" numFmtId="0">
      <sharedItems count="1">
        <s v="Chesapeake Bay Watershed"/>
      </sharedItems>
    </cacheField>
    <cacheField name="Sector" numFmtId="0">
      <sharedItems count="5">
        <s v="Agriculture"/>
        <s v="Developed"/>
        <s v="Natural"/>
        <s v="Septic"/>
        <s v="Wastewater"/>
      </sharedItems>
    </cacheField>
    <cacheField name="LoadSource" numFmtId="0">
      <sharedItems count="49">
        <s v="Ag Open Space"/>
        <s v="Double Cropped Land"/>
        <s v="Full Season Soybeans"/>
        <s v="Grain with Manure"/>
        <s v="Grain without Manure"/>
        <s v="Legume Hay"/>
        <s v="Non-Permitted Feeding Space"/>
        <s v="Other Agronomic Crops"/>
        <s v="Other Hay"/>
        <s v="Pasture"/>
        <s v="Permitted Feeding Space"/>
        <s v="Riparian Pasture Deposition"/>
        <s v="Silage with Manure"/>
        <s v="Silage without Manure"/>
        <s v="Small Grains and Grains"/>
        <s v="Specialty Crop High"/>
        <s v="Specialty Crop Low"/>
        <s v="CSS Buildings and Other"/>
        <s v="CSS Construction"/>
        <s v="CSS Roads"/>
        <s v="CSS Tree Canopy over Impervious"/>
        <s v="CSS Tree Canopy over Turf Grass"/>
        <s v="CSS Turf Grass"/>
        <s v="MS4 Buildings and Other"/>
        <s v="MS4 Roads"/>
        <s v="MS4 Tree Canopy over Impervious"/>
        <s v="MS4 Tree Canopy over Turf Grass"/>
        <s v="MS4 Turf Grass"/>
        <s v="Non-Regulated Buildings and Other"/>
        <s v="Non-Regulated Roads"/>
        <s v="Non-Regulated Tree Canopy over Impervious"/>
        <s v="Non-Regulated Tree Canopy over Turf Grass"/>
        <s v="Non-Regulated Turf Grass"/>
        <s v="Regulated Construction"/>
        <s v="CSS Forest"/>
        <s v="CSS Mixed Open"/>
        <s v="Harvested Forest"/>
        <s v="Headwater or Isolated Wetland"/>
        <s v="Mixed Open"/>
        <s v="Non-tidal Floodplain Wetland"/>
        <s v="Shoreline"/>
        <s v="Stream Bed and Bank"/>
        <s v="True Forest"/>
        <s v="Water"/>
        <s v="Rapid Infiltration Basin"/>
        <s v="Septic"/>
        <s v="Combined Sewer Overflow"/>
        <s v="Industrial Wastewater Treatment Plant"/>
        <s v="Municipal Wastewater Treatment Plant"/>
      </sharedItems>
    </cacheField>
    <cacheField name="Allocation" numFmtId="0">
      <sharedItems/>
    </cacheField>
    <cacheField name="Agency" numFmtId="0">
      <sharedItems/>
    </cacheField>
    <cacheField name="Unit" numFmtId="0">
      <sharedItems/>
    </cacheField>
    <cacheField name="2025 WIP2_Amount" numFmtId="2">
      <sharedItems containsSemiMixedTypes="0" containsString="0" containsNumber="1" minValue="0" maxValue="23463044.8224773"/>
    </cacheField>
    <cacheField name="2017 Progress V9_Amount" numFmtId="2">
      <sharedItems containsSemiMixedTypes="0" containsString="0" containsNumber="1" minValue="0" maxValue="23152057.502117001"/>
    </cacheField>
    <cacheField name="2009 Progress_Amount" numFmtId="2">
      <sharedItems containsSemiMixedTypes="0" containsString="0" containsNumber="1" minValue="0" maxValue="23179915.753610801"/>
    </cacheField>
    <cacheField name="2005 Progress_Amount" numFmtId="2">
      <sharedItems containsSemiMixedTypes="0" containsString="0" containsNumber="1" minValue="0" maxValue="23168711.898737099"/>
    </cacheField>
    <cacheField name="1985 Progress_Amount" numFmtId="2">
      <sharedItems containsSemiMixedTypes="0" containsString="0" containsNumber="1" minValue="0" maxValue="23411157.167893201"/>
    </cacheField>
    <cacheField name="2025 WIP2_NLoadEOS" numFmtId="2">
      <sharedItems containsSemiMixedTypes="0" containsString="0" containsNumber="1" minValue="0" maxValue="41533359.068606302"/>
    </cacheField>
    <cacheField name="2017 Progress V9_NLoadEOS" numFmtId="2">
      <sharedItems containsSemiMixedTypes="0" containsString="0" containsNumber="1" minValue="0" maxValue="35170052.381303497"/>
    </cacheField>
    <cacheField name="2009 Progress_NLoadEOS" numFmtId="2">
      <sharedItems containsSemiMixedTypes="0" containsString="0" containsNumber="1" minValue="0" maxValue="55484634.128562897"/>
    </cacheField>
    <cacheField name="2005 Progress_NLoadEOS" numFmtId="2">
      <sharedItems containsSemiMixedTypes="0" containsString="0" containsNumber="1" minValue="0" maxValue="57017229.8658292"/>
    </cacheField>
    <cacheField name="1985 Progress_NLoadEOS" numFmtId="2">
      <sharedItems containsSemiMixedTypes="0" containsString="0" containsNumber="1" minValue="0" maxValue="75967402.724576697"/>
    </cacheField>
    <cacheField name="2025 WIP2_PLoadEOS" numFmtId="2">
      <sharedItems containsSemiMixedTypes="0" containsString="0" containsNumber="1" minValue="0" maxValue="5100739.91636925"/>
    </cacheField>
    <cacheField name="2017 Progress V9_PLoadEOS" numFmtId="2">
      <sharedItems containsSemiMixedTypes="0" containsString="0" containsNumber="1" minValue="0" maxValue="6160235.0455363998"/>
    </cacheField>
    <cacheField name="2009 Progress_PLoadEOS" numFmtId="2">
      <sharedItems containsSemiMixedTypes="0" containsString="0" containsNumber="1" minValue="0" maxValue="6635358.6179439304"/>
    </cacheField>
    <cacheField name="2005 Progress_PLoadEOS" numFmtId="2">
      <sharedItems containsSemiMixedTypes="0" containsString="0" containsNumber="1" minValue="0" maxValue="7159077.0436568996"/>
    </cacheField>
    <cacheField name="1985 Progress_PLoadEOS" numFmtId="2">
      <sharedItems containsSemiMixedTypes="0" containsString="0" containsNumber="1" minValue="0" maxValue="11119015.652453"/>
    </cacheField>
    <cacheField name="2025 WIP2_SLoadEOS" numFmtId="2">
      <sharedItems containsSemiMixedTypes="0" containsString="0" containsNumber="1" minValue="0" maxValue="13900819735.8134"/>
    </cacheField>
    <cacheField name="2017 Progress V9_SLoadEOS" numFmtId="2">
      <sharedItems containsSemiMixedTypes="0" containsString="0" containsNumber="1" minValue="0" maxValue="19988480623.794998"/>
    </cacheField>
    <cacheField name="2009 Progress_SLoadEOS" numFmtId="2">
      <sharedItems containsSemiMixedTypes="0" containsString="0" containsNumber="1" minValue="0" maxValue="21071912525.179699"/>
    </cacheField>
    <cacheField name="2005 Progress_SLoadEOS" numFmtId="2">
      <sharedItems containsSemiMixedTypes="0" containsString="0" containsNumber="1" minValue="0" maxValue="21651084871.298302"/>
    </cacheField>
    <cacheField name="1985 Progress_SLoadEOS" numFmtId="2">
      <sharedItems containsSemiMixedTypes="0" containsString="0" containsNumber="1" minValue="0" maxValue="23841592870.626202"/>
    </cacheField>
    <cacheField name="2025 WIP2_NLoadEOT" numFmtId="2">
      <sharedItems containsSemiMixedTypes="0" containsString="0" containsNumber="1" minValue="-83782.490157273904" maxValue="34052609.524594098"/>
    </cacheField>
    <cacheField name="2017 Progress V9_NLoadEOT" numFmtId="2">
      <sharedItems containsSemiMixedTypes="0" containsString="0" containsNumber="1" minValue="0" maxValue="29731231.771722998"/>
    </cacheField>
    <cacheField name="2009 Progress_NLoadEOT" numFmtId="2">
      <sharedItems containsSemiMixedTypes="0" containsString="0" containsNumber="1" minValue="0" maxValue="47460733.204152398"/>
    </cacheField>
    <cacheField name="2005 Progress_NLoadEOT" numFmtId="2">
      <sharedItems containsSemiMixedTypes="0" containsString="0" containsNumber="1" minValue="0" maxValue="48547848.806540497"/>
    </cacheField>
    <cacheField name="1985 Progress_NLoadEOT" numFmtId="2">
      <sharedItems containsSemiMixedTypes="0" containsString="0" containsNumber="1" minValue="0" maxValue="67628512.962161496"/>
    </cacheField>
    <cacheField name="2025 WIP2_PLoadEOT" numFmtId="2">
      <sharedItems containsSemiMixedTypes="0" containsString="0" containsNumber="1" minValue="0" maxValue="2277361.4456137698"/>
    </cacheField>
    <cacheField name="2017 Progress V9_PLoadEOT" numFmtId="2">
      <sharedItems containsSemiMixedTypes="0" containsString="0" containsNumber="1" minValue="0" maxValue="2588584.9554513199"/>
    </cacheField>
    <cacheField name="2009 Progress_PLoadEOT" numFmtId="2">
      <sharedItems containsSemiMixedTypes="0" containsString="0" containsNumber="1" minValue="0" maxValue="2836607.1367482301"/>
    </cacheField>
    <cacheField name="2005 Progress_PLoadEOT" numFmtId="2">
      <sharedItems containsSemiMixedTypes="0" containsString="0" containsNumber="1" minValue="0" maxValue="3482340.1710135899"/>
    </cacheField>
    <cacheField name="1985 Progress_PLoadEOT" numFmtId="2">
      <sharedItems containsSemiMixedTypes="0" containsString="0" containsNumber="1" minValue="0" maxValue="8462875.2579728905"/>
    </cacheField>
    <cacheField name="2025 WIP2_SLoadEOT" numFmtId="2">
      <sharedItems containsSemiMixedTypes="0" containsString="0" containsNumber="1" minValue="0" maxValue="9152699299.1317406"/>
    </cacheField>
    <cacheField name="2017 Progress V9_SLoadEOT" numFmtId="2">
      <sharedItems containsSemiMixedTypes="0" containsString="0" containsNumber="1" minValue="0" maxValue="9145515254.3665199"/>
    </cacheField>
    <cacheField name="2009 Progress_SLoadEOT" numFmtId="2">
      <sharedItems containsSemiMixedTypes="0" containsString="0" containsNumber="1" minValue="0" maxValue="9152084297.9775391"/>
    </cacheField>
    <cacheField name="2005 Progress_SLoadEOT" numFmtId="2">
      <sharedItems containsSemiMixedTypes="0" containsString="0" containsNumber="1" minValue="0" maxValue="9152699299.1317406"/>
    </cacheField>
    <cacheField name="1985 Progress_SLoadEOT" numFmtId="2">
      <sharedItems containsSemiMixedTypes="0" containsString="0" containsNumber="1" minValue="0" maxValue="9152699299.1317406"/>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ukhtar Ibrahim" refreshedDate="43336.691383333331" createdVersion="6" refreshedVersion="6" minRefreshableVersion="3" recordCount="49" xr:uid="{DE6ACD36-8396-4605-8FFA-CC28A8C86691}">
  <cacheSource type="worksheet">
    <worksheetSource ref="A1:AO50" sheet="Source - All Agencies DC"/>
  </cacheSource>
  <cacheFields count="41">
    <cacheField name="Geography" numFmtId="0">
      <sharedItems count="1">
        <s v="Washington, DC"/>
      </sharedItems>
    </cacheField>
    <cacheField name="Sector" numFmtId="0">
      <sharedItems count="5">
        <s v="Agriculture"/>
        <s v="Developed"/>
        <s v="Natural"/>
        <s v="Septic"/>
        <s v="Wastewater"/>
      </sharedItems>
    </cacheField>
    <cacheField name="LoadSource" numFmtId="0">
      <sharedItems/>
    </cacheField>
    <cacheField name="Allocation" numFmtId="0">
      <sharedItems/>
    </cacheField>
    <cacheField name="Agency" numFmtId="0">
      <sharedItems/>
    </cacheField>
    <cacheField name="Unit" numFmtId="0">
      <sharedItems/>
    </cacheField>
    <cacheField name="2025 WIP2_Amount" numFmtId="2">
      <sharedItems containsSemiMixedTypes="0" containsString="0" containsNumber="1" minValue="0" maxValue="6282.4558143655904"/>
    </cacheField>
    <cacheField name="2017 Progress V9_Amount" numFmtId="2">
      <sharedItems containsSemiMixedTypes="0" containsString="0" containsNumber="1" minValue="0" maxValue="6282.3740844766699"/>
    </cacheField>
    <cacheField name="2009 Progress_Amount" numFmtId="2">
      <sharedItems containsSemiMixedTypes="0" containsString="0" containsNumber="1" minValue="0" maxValue="5894.28492951929"/>
    </cacheField>
    <cacheField name="2005 Progress_Amount" numFmtId="2">
      <sharedItems containsSemiMixedTypes="0" containsString="0" containsNumber="1" minValue="0" maxValue="5808.8867748753401"/>
    </cacheField>
    <cacheField name="1985 Progress_Amount" numFmtId="2">
      <sharedItems containsSemiMixedTypes="0" containsString="0" containsNumber="1" minValue="0" maxValue="5758.6353244535903"/>
    </cacheField>
    <cacheField name="2025 WIP2_NLoadEOS" numFmtId="2">
      <sharedItems containsSemiMixedTypes="0" containsString="0" containsNumber="1" minValue="0" maxValue="2153558.28759766"/>
    </cacheField>
    <cacheField name="2017 Progress V9_NLoadEOS" numFmtId="2">
      <sharedItems containsSemiMixedTypes="0" containsString="0" containsNumber="1" minValue="0" maxValue="1270540.9212646501"/>
    </cacheField>
    <cacheField name="2009 Progress_NLoadEOS" numFmtId="2">
      <sharedItems containsSemiMixedTypes="0" containsString="0" containsNumber="1" minValue="0" maxValue="2456538.0607910198"/>
    </cacheField>
    <cacheField name="2005 Progress_NLoadEOS" numFmtId="2">
      <sharedItems containsSemiMixedTypes="0" containsString="0" containsNumber="1" minValue="0" maxValue="2394497.8094787602"/>
    </cacheField>
    <cacheField name="1985 Progress_NLoadEOS" numFmtId="2">
      <sharedItems containsSemiMixedTypes="0" containsString="0" containsNumber="1" minValue="0" maxValue="6179427.4895982696"/>
    </cacheField>
    <cacheField name="2025 WIP2_PLoadEOS" numFmtId="2">
      <sharedItems containsSemiMixedTypes="0" containsString="0" containsNumber="1" minValue="0" maxValue="104607.831695557"/>
    </cacheField>
    <cacheField name="2017 Progress V9_PLoadEOS" numFmtId="2">
      <sharedItems containsSemiMixedTypes="0" containsString="0" containsNumber="1" minValue="0" maxValue="40645.740570068403"/>
    </cacheField>
    <cacheField name="2009 Progress_PLoadEOS" numFmtId="2">
      <sharedItems containsSemiMixedTypes="0" containsString="0" containsNumber="1" minValue="0" maxValue="32552.913894653298"/>
    </cacheField>
    <cacheField name="2005 Progress_PLoadEOS" numFmtId="2">
      <sharedItems containsSemiMixedTypes="0" containsString="0" containsNumber="1" minValue="0" maxValue="66505.748428344697"/>
    </cacheField>
    <cacheField name="1985 Progress_PLoadEOS" numFmtId="2">
      <sharedItems containsSemiMixedTypes="0" containsString="0" containsNumber="1" minValue="0" maxValue="51406.022232532501"/>
    </cacheField>
    <cacheField name="2025 WIP2_SLoadEOS" numFmtId="2">
      <sharedItems containsSemiMixedTypes="0" containsString="0" containsNumber="1" minValue="0" maxValue="10476712.934108499"/>
    </cacheField>
    <cacheField name="2017 Progress V9_SLoadEOS" numFmtId="2">
      <sharedItems containsSemiMixedTypes="0" containsString="0" containsNumber="1" minValue="0" maxValue="18636803.6953125"/>
    </cacheField>
    <cacheField name="2009 Progress_SLoadEOS" numFmtId="2">
      <sharedItems containsSemiMixedTypes="0" containsString="0" containsNumber="1" minValue="0" maxValue="21704761.15625"/>
    </cacheField>
    <cacheField name="2005 Progress_SLoadEOS" numFmtId="2">
      <sharedItems containsSemiMixedTypes="0" containsString="0" containsNumber="1" minValue="0" maxValue="21667867.21875"/>
    </cacheField>
    <cacheField name="1985 Progress_SLoadEOS" numFmtId="2">
      <sharedItems containsSemiMixedTypes="0" containsString="0" containsNumber="1" minValue="0" maxValue="21062584.046875"/>
    </cacheField>
    <cacheField name="2025 WIP2_NLoadEOT" numFmtId="2">
      <sharedItems containsSemiMixedTypes="0" containsString="0" containsNumber="1" minValue="0" maxValue="2153558.28759766"/>
    </cacheField>
    <cacheField name="2017 Progress V9_NLoadEOT" numFmtId="2">
      <sharedItems containsSemiMixedTypes="0" containsString="0" containsNumber="1" minValue="0" maxValue="1270540.9212646501"/>
    </cacheField>
    <cacheField name="2009 Progress_NLoadEOT" numFmtId="2">
      <sharedItems containsSemiMixedTypes="0" containsString="0" containsNumber="1" minValue="0" maxValue="2456538.0607910198"/>
    </cacheField>
    <cacheField name="2005 Progress_NLoadEOT" numFmtId="2">
      <sharedItems containsSemiMixedTypes="0" containsString="0" containsNumber="1" minValue="0" maxValue="2394497.8094787602"/>
    </cacheField>
    <cacheField name="1985 Progress_NLoadEOT" numFmtId="2">
      <sharedItems containsSemiMixedTypes="0" containsString="0" containsNumber="1" minValue="0" maxValue="6179427.4895982696"/>
    </cacheField>
    <cacheField name="2025 WIP2_PLoadEOT" numFmtId="2">
      <sharedItems containsSemiMixedTypes="0" containsString="0" containsNumber="1" minValue="0" maxValue="104607.831695557"/>
    </cacheField>
    <cacheField name="2017 Progress V9_PLoadEOT" numFmtId="2">
      <sharedItems containsSemiMixedTypes="0" containsString="0" containsNumber="1" minValue="0" maxValue="40645.740570068403"/>
    </cacheField>
    <cacheField name="2009 Progress_PLoadEOT" numFmtId="2">
      <sharedItems containsSemiMixedTypes="0" containsString="0" containsNumber="1" minValue="0" maxValue="32552.913894653298"/>
    </cacheField>
    <cacheField name="2005 Progress_PLoadEOT" numFmtId="2">
      <sharedItems containsSemiMixedTypes="0" containsString="0" containsNumber="1" minValue="0" maxValue="66505.748428344697"/>
    </cacheField>
    <cacheField name="1985 Progress_PLoadEOT" numFmtId="2">
      <sharedItems containsSemiMixedTypes="0" containsString="0" containsNumber="1" minValue="0" maxValue="51406.022232532501"/>
    </cacheField>
    <cacheField name="2025 WIP2_SLoadEOT" numFmtId="2">
      <sharedItems containsSemiMixedTypes="0" containsString="0" containsNumber="1" minValue="0" maxValue="7510801.5254410198"/>
    </cacheField>
    <cacheField name="2017 Progress V9_SLoadEOT" numFmtId="2">
      <sharedItems containsSemiMixedTypes="0" containsString="0" containsNumber="1" minValue="0" maxValue="9437146.48828125"/>
    </cacheField>
    <cacheField name="2009 Progress_SLoadEOT" numFmtId="2">
      <sharedItems containsSemiMixedTypes="0" containsString="0" containsNumber="1" minValue="0" maxValue="11145041.6640625"/>
    </cacheField>
    <cacheField name="2005 Progress_SLoadEOT" numFmtId="2">
      <sharedItems containsSemiMixedTypes="0" containsString="0" containsNumber="1" minValue="0" maxValue="11136242.1367188"/>
    </cacheField>
    <cacheField name="1985 Progress_SLoadEOT" numFmtId="2">
      <sharedItems containsSemiMixedTypes="0" containsString="0" containsNumber="1" minValue="0" maxValue="10786647.0039063"/>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ukhtar Ibrahim" refreshedDate="43336.692487384258" createdVersion="6" refreshedVersion="6" minRefreshableVersion="3" recordCount="196" xr:uid="{3F94C654-CD79-4741-A4F2-1B5CA36AA615}">
  <cacheSource type="worksheet">
    <worksheetSource ref="B1:AP197" sheet="Source - All Agencies MD COG"/>
  </cacheSource>
  <cacheFields count="41">
    <cacheField name="Geography" numFmtId="0">
      <sharedItems count="4">
        <s v="Charles, MD"/>
        <s v="Frederick, MD"/>
        <s v="Montgomery, MD"/>
        <s v="Prince Georges, MD"/>
      </sharedItems>
    </cacheField>
    <cacheField name="Sector" numFmtId="0">
      <sharedItems count="5">
        <s v="Agriculture"/>
        <s v="Developed"/>
        <s v="Natural"/>
        <s v="Septic"/>
        <s v="Wastewater"/>
      </sharedItems>
    </cacheField>
    <cacheField name="LoadSource" numFmtId="0">
      <sharedItems/>
    </cacheField>
    <cacheField name="Allocation" numFmtId="0">
      <sharedItems/>
    </cacheField>
    <cacheField name="Agency" numFmtId="0">
      <sharedItems/>
    </cacheField>
    <cacheField name="Unit" numFmtId="0">
      <sharedItems/>
    </cacheField>
    <cacheField name="2025 WIP2_Amount" numFmtId="2">
      <sharedItems containsSemiMixedTypes="0" containsString="0" containsNumber="1" minValue="0" maxValue="166509.12725534599"/>
    </cacheField>
    <cacheField name="2017 Progress V9_Amount" numFmtId="2">
      <sharedItems containsSemiMixedTypes="0" containsString="0" containsNumber="1" minValue="0" maxValue="166388.611915566"/>
    </cacheField>
    <cacheField name="2009 Progress_Amount" numFmtId="2">
      <sharedItems containsSemiMixedTypes="0" containsString="0" containsNumber="1" minValue="0" maxValue="169967.39556424099"/>
    </cacheField>
    <cacheField name="2005 Progress_Amount" numFmtId="2">
      <sharedItems containsSemiMixedTypes="0" containsString="0" containsNumber="1" minValue="0" maxValue="171518.621613266"/>
    </cacheField>
    <cacheField name="1985 Progress_Amount" numFmtId="2">
      <sharedItems containsSemiMixedTypes="0" containsString="0" containsNumber="1" minValue="0" maxValue="179068.05203936901"/>
    </cacheField>
    <cacheField name="2025 WIP2_NLoadEOS" numFmtId="2">
      <sharedItems containsSemiMixedTypes="0" containsString="0" containsNumber="1" minValue="0" maxValue="1768276.21505976"/>
    </cacheField>
    <cacheField name="2017 Progress V9_NLoadEOS" numFmtId="2">
      <sharedItems containsSemiMixedTypes="0" containsString="0" containsNumber="1" minValue="0" maxValue="815873.28853023099"/>
    </cacheField>
    <cacheField name="2009 Progress_NLoadEOS" numFmtId="2">
      <sharedItems containsSemiMixedTypes="0" containsString="0" containsNumber="1" minValue="0" maxValue="1653356.23790336"/>
    </cacheField>
    <cacheField name="2005 Progress_NLoadEOS" numFmtId="2">
      <sharedItems containsSemiMixedTypes="0" containsString="0" containsNumber="1" minValue="0" maxValue="1702431.3233020301"/>
    </cacheField>
    <cacheField name="1985 Progress_NLoadEOS" numFmtId="2">
      <sharedItems containsSemiMixedTypes="0" containsString="0" containsNumber="1" minValue="0" maxValue="3984283.6420221301"/>
    </cacheField>
    <cacheField name="2025 WIP2_PLoadEOS" numFmtId="2">
      <sharedItems containsSemiMixedTypes="0" containsString="0" containsNumber="1" minValue="0" maxValue="96096.506228566199"/>
    </cacheField>
    <cacheField name="2017 Progress V9_PLoadEOS" numFmtId="2">
      <sharedItems containsSemiMixedTypes="0" containsString="0" containsNumber="1" minValue="0" maxValue="56299.879311144403"/>
    </cacheField>
    <cacheField name="2009 Progress_PLoadEOS" numFmtId="2">
      <sharedItems containsSemiMixedTypes="0" containsString="0" containsNumber="1" minValue="0" maxValue="64842.152431786097"/>
    </cacheField>
    <cacheField name="2005 Progress_PLoadEOS" numFmtId="2">
      <sharedItems containsSemiMixedTypes="0" containsString="0" containsNumber="1" minValue="0" maxValue="73778.969154179096"/>
    </cacheField>
    <cacheField name="1985 Progress_PLoadEOS" numFmtId="2">
      <sharedItems containsSemiMixedTypes="0" containsString="0" containsNumber="1" minValue="0" maxValue="211139.262028217"/>
    </cacheField>
    <cacheField name="2025 WIP2_SLoadEOS" numFmtId="2">
      <sharedItems containsSemiMixedTypes="0" containsString="0" containsNumber="1" minValue="0" maxValue="252541663.518188"/>
    </cacheField>
    <cacheField name="2017 Progress V9_SLoadEOS" numFmtId="2">
      <sharedItems containsSemiMixedTypes="0" containsString="0" containsNumber="1" minValue="0" maxValue="244991964.31445301"/>
    </cacheField>
    <cacheField name="2009 Progress_SLoadEOS" numFmtId="2">
      <sharedItems containsSemiMixedTypes="0" containsString="0" containsNumber="1" minValue="0" maxValue="244557298.61718801"/>
    </cacheField>
    <cacheField name="2005 Progress_SLoadEOS" numFmtId="2">
      <sharedItems containsSemiMixedTypes="0" containsString="0" containsNumber="1" minValue="0" maxValue="249139288.63671899"/>
    </cacheField>
    <cacheField name="1985 Progress_SLoadEOS" numFmtId="2">
      <sharedItems containsSemiMixedTypes="0" containsString="0" containsNumber="1" minValue="0" maxValue="358427140.84179699"/>
    </cacheField>
    <cacheField name="2025 WIP2_NLoadEOT" numFmtId="2">
      <sharedItems containsSemiMixedTypes="0" containsString="0" containsNumber="1" minValue="0" maxValue="1689619.52336812"/>
    </cacheField>
    <cacheField name="2017 Progress V9_NLoadEOT" numFmtId="2">
      <sharedItems containsSemiMixedTypes="0" containsString="0" containsNumber="1" minValue="0" maxValue="786568.36030814098"/>
    </cacheField>
    <cacheField name="2009 Progress_NLoadEOT" numFmtId="2">
      <sharedItems containsSemiMixedTypes="0" containsString="0" containsNumber="1" minValue="0" maxValue="1589708.1928353901"/>
    </cacheField>
    <cacheField name="2005 Progress_NLoadEOT" numFmtId="2">
      <sharedItems containsSemiMixedTypes="0" containsString="0" containsNumber="1" minValue="0" maxValue="1621108.91994464"/>
    </cacheField>
    <cacheField name="1985 Progress_NLoadEOT" numFmtId="2">
      <sharedItems containsSemiMixedTypes="0" containsString="0" containsNumber="1" minValue="0" maxValue="3812898.2406525598"/>
    </cacheField>
    <cacheField name="2025 WIP2_PLoadEOT" numFmtId="2">
      <sharedItems containsSemiMixedTypes="0" containsString="0" containsNumber="1" minValue="0" maxValue="111351.117286533"/>
    </cacheField>
    <cacheField name="2017 Progress V9_PLoadEOT" numFmtId="2">
      <sharedItems containsSemiMixedTypes="0" containsString="0" containsNumber="1" minValue="0" maxValue="110752.009116977"/>
    </cacheField>
    <cacheField name="2009 Progress_PLoadEOT" numFmtId="2">
      <sharedItems containsSemiMixedTypes="0" containsString="0" containsNumber="1" minValue="0" maxValue="111351.117286533"/>
    </cacheField>
    <cacheField name="2005 Progress_PLoadEOT" numFmtId="2">
      <sharedItems containsSemiMixedTypes="0" containsString="0" containsNumber="1" minValue="0" maxValue="111351.117286533"/>
    </cacheField>
    <cacheField name="1985 Progress_PLoadEOT" numFmtId="2">
      <sharedItems containsSemiMixedTypes="0" containsString="0" containsNumber="1" minValue="0" maxValue="167354.260850519"/>
    </cacheField>
    <cacheField name="2025 WIP2_SLoadEOT" numFmtId="2">
      <sharedItems containsSemiMixedTypes="0" containsString="0" containsNumber="1" minValue="0" maxValue="543176184.41509998"/>
    </cacheField>
    <cacheField name="2017 Progress V9_SLoadEOT" numFmtId="2">
      <sharedItems containsSemiMixedTypes="0" containsString="0" containsNumber="1" minValue="0" maxValue="540253706.16509998"/>
    </cacheField>
    <cacheField name="2009 Progress_SLoadEOT" numFmtId="2">
      <sharedItems containsSemiMixedTypes="0" containsString="0" containsNumber="1" minValue="0" maxValue="543176184.41509998"/>
    </cacheField>
    <cacheField name="2005 Progress_SLoadEOT" numFmtId="2">
      <sharedItems containsSemiMixedTypes="0" containsString="0" containsNumber="1" minValue="0" maxValue="543176184.41509998"/>
    </cacheField>
    <cacheField name="1985 Progress_SLoadEOT" numFmtId="2">
      <sharedItems containsSemiMixedTypes="0" containsString="0" containsNumber="1" minValue="0" maxValue="543176184.41509998"/>
    </cacheField>
  </cacheFields>
  <extLst>
    <ext xmlns:x14="http://schemas.microsoft.com/office/spreadsheetml/2009/9/main" uri="{725AE2AE-9491-48be-B2B4-4EB974FC3084}">
      <x14:pivotCacheDefinition/>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ukhtar Ibrahim" refreshedDate="43336.693216550928" createdVersion="6" refreshedVersion="6" minRefreshableVersion="3" recordCount="49" xr:uid="{ADCF693E-8455-4BC4-B08A-8C698B8F9004}">
  <cacheSource type="worksheet">
    <worksheetSource ref="A1:AO50" sheet="Source - All Agencies Nova"/>
  </cacheSource>
  <cacheFields count="41">
    <cacheField name="Geography" numFmtId="0">
      <sharedItems count="1">
        <s v="Northern Virginia"/>
      </sharedItems>
    </cacheField>
    <cacheField name="Sector" numFmtId="0">
      <sharedItems count="5">
        <s v="Agriculture"/>
        <s v="Developed"/>
        <s v="Natural"/>
        <s v="Septic"/>
        <s v="Wastewater"/>
      </sharedItems>
    </cacheField>
    <cacheField name="LoadSource" numFmtId="0">
      <sharedItems count="49">
        <s v="Ag Open Space"/>
        <s v="Double Cropped Land"/>
        <s v="Full Season Soybeans"/>
        <s v="Grain with Manure"/>
        <s v="Grain without Manure"/>
        <s v="Legume Hay"/>
        <s v="Non-Permitted Feeding Space"/>
        <s v="Other Agronomic Crops"/>
        <s v="Other Hay"/>
        <s v="Pasture"/>
        <s v="Permitted Feeding Space"/>
        <s v="Riparian Pasture Deposition"/>
        <s v="Silage with Manure"/>
        <s v="Silage without Manure"/>
        <s v="Small Grains and Grains"/>
        <s v="Specialty Crop High"/>
        <s v="Specialty Crop Low"/>
        <s v="CSS Buildings and Other"/>
        <s v="CSS Construction"/>
        <s v="CSS Roads"/>
        <s v="CSS Tree Canopy over Impervious"/>
        <s v="CSS Tree Canopy over Turf Grass"/>
        <s v="CSS Turf Grass"/>
        <s v="MS4 Buildings and Other"/>
        <s v="MS4 Roads"/>
        <s v="MS4 Tree Canopy over Impervious"/>
        <s v="MS4 Tree Canopy over Turf Grass"/>
        <s v="MS4 Turf Grass"/>
        <s v="Non-Regulated Buildings and Other"/>
        <s v="Non-Regulated Roads"/>
        <s v="Non-Regulated Tree Canopy over Impervious"/>
        <s v="Non-Regulated Tree Canopy over Turf Grass"/>
        <s v="Non-Regulated Turf Grass"/>
        <s v="Regulated Construction"/>
        <s v="CSS Forest"/>
        <s v="CSS Mixed Open"/>
        <s v="Harvested Forest"/>
        <s v="Headwater or Isolated Wetland"/>
        <s v="Mixed Open"/>
        <s v="Non-tidal Floodplain Wetland"/>
        <s v="Shoreline"/>
        <s v="Stream Bed and Bank"/>
        <s v="True Forest"/>
        <s v="Water"/>
        <s v="Rapid Infiltration Basin"/>
        <s v="Septic"/>
        <s v="Combined Sewer Overflow"/>
        <s v="Industrial Wastewater Treatment Plant"/>
        <s v="Municipal Wastewater Treatment Plant"/>
      </sharedItems>
    </cacheField>
    <cacheField name="Allocation" numFmtId="0">
      <sharedItems/>
    </cacheField>
    <cacheField name="Agency" numFmtId="0">
      <sharedItems/>
    </cacheField>
    <cacheField name="Unit" numFmtId="0">
      <sharedItems/>
    </cacheField>
    <cacheField name="VA Specified WIP 2_Amount" numFmtId="2">
      <sharedItems containsSemiMixedTypes="0" containsString="0" containsNumber="1" minValue="0" maxValue="303058.65866282902"/>
    </cacheField>
    <cacheField name="2017 Progress V9_Amount" numFmtId="2">
      <sharedItems containsSemiMixedTypes="0" containsString="0" containsNumber="1" minValue="0" maxValue="302094.62576167"/>
    </cacheField>
    <cacheField name="2009 Progress_Amount" numFmtId="2">
      <sharedItems containsSemiMixedTypes="0" containsString="0" containsNumber="1" minValue="0" maxValue="316813.399233695"/>
    </cacheField>
    <cacheField name="2005 Progress_Amount" numFmtId="2">
      <sharedItems containsSemiMixedTypes="0" containsString="0" containsNumber="1" minValue="0" maxValue="328558.67573206901"/>
    </cacheField>
    <cacheField name="1985 Progress_Amount" numFmtId="2">
      <sharedItems containsSemiMixedTypes="0" containsString="0" containsNumber="1" minValue="0" maxValue="384760.69710671098"/>
    </cacheField>
    <cacheField name="VA Specified WIP 2_NLoadEOS" numFmtId="2">
      <sharedItems containsSemiMixedTypes="0" containsString="0" containsNumber="1" minValue="0" maxValue="3501345.1810636502"/>
    </cacheField>
    <cacheField name="2017 Progress V9_NLoadEOS" numFmtId="2">
      <sharedItems containsSemiMixedTypes="0" containsString="0" containsNumber="1" minValue="0" maxValue="2080099.4800505601"/>
    </cacheField>
    <cacheField name="2009 Progress_NLoadEOS" numFmtId="2">
      <sharedItems containsSemiMixedTypes="0" containsString="0" containsNumber="1" minValue="0" maxValue="3364119.9136904501"/>
    </cacheField>
    <cacheField name="2005 Progress_NLoadEOS" numFmtId="2">
      <sharedItems containsSemiMixedTypes="0" containsString="0" containsNumber="1" minValue="0" maxValue="4020685.9680617498"/>
    </cacheField>
    <cacheField name="1985 Progress_NLoadEOS" numFmtId="2">
      <sharedItems containsSemiMixedTypes="0" containsString="0" containsNumber="1" minValue="0" maxValue="7365704.18993551"/>
    </cacheField>
    <cacheField name="VA Specified WIP 2_PLoadEOS" numFmtId="2">
      <sharedItems containsSemiMixedTypes="0" containsString="0" containsNumber="1" minValue="0" maxValue="207958.26204347599"/>
    </cacheField>
    <cacheField name="2017 Progress V9_PLoadEOS" numFmtId="2">
      <sharedItems containsSemiMixedTypes="0" containsString="0" containsNumber="1" minValue="0" maxValue="186589.99662184701"/>
    </cacheField>
    <cacheField name="2009 Progress_PLoadEOS" numFmtId="2">
      <sharedItems containsSemiMixedTypes="0" containsString="0" containsNumber="1" minValue="0" maxValue="221955.70234853801"/>
    </cacheField>
    <cacheField name="2005 Progress_PLoadEOS" numFmtId="2">
      <sharedItems containsSemiMixedTypes="0" containsString="0" containsNumber="1" minValue="0" maxValue="189918.77773952499"/>
    </cacheField>
    <cacheField name="1985 Progress_PLoadEOS" numFmtId="2">
      <sharedItems containsSemiMixedTypes="0" containsString="0" containsNumber="1" minValue="0" maxValue="179123.334187031"/>
    </cacheField>
    <cacheField name="VA Specified WIP 2_SLoadEOS" numFmtId="2">
      <sharedItems containsSemiMixedTypes="0" containsString="0" containsNumber="1" minValue="0" maxValue="582114016.67968798"/>
    </cacheField>
    <cacheField name="2017 Progress V9_SLoadEOS" numFmtId="2">
      <sharedItems containsSemiMixedTypes="0" containsString="0" containsNumber="1" minValue="0" maxValue="621351091.41796899"/>
    </cacheField>
    <cacheField name="2009 Progress_SLoadEOS" numFmtId="2">
      <sharedItems containsSemiMixedTypes="0" containsString="0" containsNumber="1" minValue="0" maxValue="611721936.07421899"/>
    </cacheField>
    <cacheField name="2005 Progress_SLoadEOS" numFmtId="2">
      <sharedItems containsSemiMixedTypes="0" containsString="0" containsNumber="1" minValue="0" maxValue="602183716.875"/>
    </cacheField>
    <cacheField name="1985 Progress_SLoadEOS" numFmtId="2">
      <sharedItems containsSemiMixedTypes="0" containsString="0" containsNumber="1" minValue="0" maxValue="579330352.9375"/>
    </cacheField>
    <cacheField name="VA Specified WIP 2_NLoadEOT" numFmtId="2">
      <sharedItems containsSemiMixedTypes="0" containsString="0" containsNumber="1" minValue="0" maxValue="2387579.1260519"/>
    </cacheField>
    <cacheField name="2017 Progress V9_NLoadEOT" numFmtId="2">
      <sharedItems containsSemiMixedTypes="0" containsString="0" containsNumber="1" minValue="0" maxValue="1205030.0622850701"/>
    </cacheField>
    <cacheField name="2009 Progress_NLoadEOT" numFmtId="2">
      <sharedItems containsSemiMixedTypes="0" containsString="0" containsNumber="1" minValue="0" maxValue="2391569.2205220498"/>
    </cacheField>
    <cacheField name="2005 Progress_NLoadEOT" numFmtId="2">
      <sharedItems containsSemiMixedTypes="0" containsString="0" containsNumber="1" minValue="0" maxValue="2729081.6578882202"/>
    </cacheField>
    <cacheField name="1985 Progress_NLoadEOT" numFmtId="2">
      <sharedItems containsSemiMixedTypes="0" containsString="0" containsNumber="1" minValue="0" maxValue="6638561.2360852696"/>
    </cacheField>
    <cacheField name="VA Specified WIP 2_PLoadEOT" numFmtId="2">
      <sharedItems containsSemiMixedTypes="0" containsString="0" containsNumber="1" minValue="0" maxValue="115095.825467706"/>
    </cacheField>
    <cacheField name="2017 Progress V9_PLoadEOT" numFmtId="2">
      <sharedItems containsSemiMixedTypes="0" containsString="0" containsNumber="1" minValue="0" maxValue="103005.596887946"/>
    </cacheField>
    <cacheField name="2009 Progress_PLoadEOT" numFmtId="2">
      <sharedItems containsSemiMixedTypes="0" containsString="0" containsNumber="1" minValue="0" maxValue="195706.55347041"/>
    </cacheField>
    <cacheField name="2005 Progress_PLoadEOT" numFmtId="2">
      <sharedItems containsSemiMixedTypes="0" containsString="0" containsNumber="1" minValue="0" maxValue="106536.43147563899"/>
    </cacheField>
    <cacheField name="1985 Progress_PLoadEOT" numFmtId="2">
      <sharedItems containsSemiMixedTypes="0" containsString="0" containsNumber="1" minValue="0" maxValue="99797.5168514252"/>
    </cacheField>
    <cacheField name="VA Specified WIP 2_SLoadEOT" numFmtId="2">
      <sharedItems containsSemiMixedTypes="0" containsString="0" containsNumber="1" minValue="0" maxValue="186309545.30957001"/>
    </cacheField>
    <cacheField name="2017 Progress V9_SLoadEOT" numFmtId="2">
      <sharedItems containsSemiMixedTypes="0" containsString="0" containsNumber="1" minValue="0" maxValue="188907180.72363299"/>
    </cacheField>
    <cacheField name="2009 Progress_SLoadEOT" numFmtId="2">
      <sharedItems containsSemiMixedTypes="0" containsString="0" containsNumber="1" minValue="0" maxValue="186309545.30957001"/>
    </cacheField>
    <cacheField name="2005 Progress_SLoadEOT" numFmtId="2">
      <sharedItems containsSemiMixedTypes="0" containsString="0" containsNumber="1" minValue="0" maxValue="186309545.30957001"/>
    </cacheField>
    <cacheField name="1985 Progress_SLoadEOT" numFmtId="2">
      <sharedItems containsSemiMixedTypes="0" containsString="0" containsNumber="1" minValue="0" maxValue="186309545.30957001"/>
    </cacheField>
  </cacheFields>
  <extLst>
    <ext xmlns:x14="http://schemas.microsoft.com/office/spreadsheetml/2009/9/main" uri="{725AE2AE-9491-48be-B2B4-4EB974FC3084}">
      <x14:pivotCacheDefinition/>
    </ext>
  </extLst>
</pivotCacheDefinition>
</file>

<file path=xl/pivotCache/pivotCacheDefinition5.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ukhtar Ibrahim" refreshedDate="43339.554237152777" createdVersion="6" refreshedVersion="6" minRefreshableVersion="3" recordCount="98" xr:uid="{39110C7C-8291-4098-9DD5-A55F1B3C3719}">
  <cacheSource type="worksheet">
    <worksheetSource ref="A1:AO99" sheet="Source - All Agencies MD&amp;VA"/>
  </cacheSource>
  <cacheFields count="41">
    <cacheField name="Geography" numFmtId="0">
      <sharedItems count="2">
        <s v="Maryland"/>
        <s v="Virginia"/>
      </sharedItems>
    </cacheField>
    <cacheField name="Sector" numFmtId="0">
      <sharedItems count="5">
        <s v="Agriculture"/>
        <s v="Developed"/>
        <s v="Natural"/>
        <s v="Septic"/>
        <s v="Wastewater"/>
      </sharedItems>
    </cacheField>
    <cacheField name="LoadSource" numFmtId="0">
      <sharedItems/>
    </cacheField>
    <cacheField name="Allocation" numFmtId="0">
      <sharedItems/>
    </cacheField>
    <cacheField name="Agency" numFmtId="0">
      <sharedItems/>
    </cacheField>
    <cacheField name="Unit" numFmtId="0">
      <sharedItems/>
    </cacheField>
    <cacheField name="2025 WIP2_Amount" numFmtId="0">
      <sharedItems containsSemiMixedTypes="0" containsString="0" containsNumber="1" minValue="0" maxValue="8673759.9577905443"/>
    </cacheField>
    <cacheField name="2017 Progress V9_Amount" numFmtId="0">
      <sharedItems containsSemiMixedTypes="0" containsString="0" containsNumber="1" minValue="0" maxValue="8562791.0079089254"/>
    </cacheField>
    <cacheField name="2009 Progress_Amount" numFmtId="0">
      <sharedItems containsSemiMixedTypes="0" containsString="0" containsNumber="1" minValue="0" maxValue="8570776.6983085703"/>
    </cacheField>
    <cacheField name="2005 Progress_Amount" numFmtId="0">
      <sharedItems containsSemiMixedTypes="0" containsString="0" containsNumber="1" minValue="0" maxValue="8583233.0860179979"/>
    </cacheField>
    <cacheField name="1985 Progress_Amount" numFmtId="0">
      <sharedItems containsSemiMixedTypes="0" containsString="0" containsNumber="1" minValue="0" maxValue="8807979.4809793364"/>
    </cacheField>
    <cacheField name="2025 WIP2_NLoadEOS" numFmtId="0">
      <sharedItems containsSemiMixedTypes="0" containsString="0" containsNumber="1" minValue="0" maxValue="13124695.275521519"/>
    </cacheField>
    <cacheField name="2017 Progress V9_NLoadEOS" numFmtId="0">
      <sharedItems containsSemiMixedTypes="0" containsString="0" containsNumber="1" minValue="0" maxValue="11034690.429139601"/>
    </cacheField>
    <cacheField name="2009 Progress_NLoadEOS" numFmtId="0">
      <sharedItems containsSemiMixedTypes="0" containsString="0" containsNumber="1" minValue="0" maxValue="20218834.491851691"/>
    </cacheField>
    <cacheField name="2005 Progress_NLoadEOS" numFmtId="0">
      <sharedItems containsSemiMixedTypes="0" containsString="0" containsNumber="1" minValue="0" maxValue="21590496.773129482"/>
    </cacheField>
    <cacheField name="1985 Progress_NLoadEOS" numFmtId="0">
      <sharedItems containsSemiMixedTypes="0" containsString="0" containsNumber="1" minValue="0" maxValue="28136620.740086433"/>
    </cacheField>
    <cacheField name="2025 WIP2_PLoadEOS" numFmtId="0">
      <sharedItems containsSemiMixedTypes="0" containsString="0" containsNumber="1" minValue="0" maxValue="2142249.3533878922"/>
    </cacheField>
    <cacheField name="2017 Progress V9_PLoadEOS" numFmtId="0">
      <sharedItems containsSemiMixedTypes="0" containsString="0" containsNumber="1" minValue="0" maxValue="2424205.5124390721"/>
    </cacheField>
    <cacheField name="2009 Progress_PLoadEOS" numFmtId="0">
      <sharedItems containsSemiMixedTypes="0" containsString="0" containsNumber="1" minValue="0" maxValue="2490355.7036038926"/>
    </cacheField>
    <cacheField name="2005 Progress_PLoadEOS" numFmtId="0">
      <sharedItems containsSemiMixedTypes="0" containsString="0" containsNumber="1" minValue="0" maxValue="2634822.3518719077"/>
    </cacheField>
    <cacheField name="1985 Progress_PLoadEOS" numFmtId="0">
      <sharedItems containsSemiMixedTypes="0" containsString="0" containsNumber="1" minValue="0" maxValue="4467138.1551379086"/>
    </cacheField>
    <cacheField name="2025 WIP2_SLoadEOS" numFmtId="0">
      <sharedItems containsSemiMixedTypes="0" containsString="0" containsNumber="1" minValue="0" maxValue="5440547437.5891142"/>
    </cacheField>
    <cacheField name="2017 Progress V9_SLoadEOS" numFmtId="0">
      <sharedItems containsSemiMixedTypes="0" containsString="0" containsNumber="1" minValue="0" maxValue="7068427586.6538105"/>
    </cacheField>
    <cacheField name="2009 Progress_SLoadEOS" numFmtId="0">
      <sharedItems containsSemiMixedTypes="0" containsString="0" containsNumber="1" minValue="0" maxValue="7206866815.7258301"/>
    </cacheField>
    <cacheField name="2005 Progress_SLoadEOS" numFmtId="0">
      <sharedItems containsSemiMixedTypes="0" containsString="0" containsNumber="1" minValue="0" maxValue="7642475515.8171387"/>
    </cacheField>
    <cacheField name="1985 Progress_SLoadEOS" numFmtId="0">
      <sharedItems containsSemiMixedTypes="0" containsString="0" containsNumber="1" minValue="0" maxValue="7713118276.4855976"/>
    </cacheField>
    <cacheField name="2025 WIP2_NLoadEOT" numFmtId="0">
      <sharedItems containsSemiMixedTypes="0" containsString="0" containsNumber="1" minValue="-367620.46088372625" maxValue="10846120.950136384"/>
    </cacheField>
    <cacheField name="2017 Progress V9_NLoadEOT" numFmtId="0">
      <sharedItems containsSemiMixedTypes="0" containsString="0" containsNumber="1" minValue="0" maxValue="10506263.4837244"/>
    </cacheField>
    <cacheField name="2009 Progress_NLoadEOT" numFmtId="0">
      <sharedItems containsSemiMixedTypes="0" containsString="0" containsNumber="1" minValue="0" maxValue="18094464.899464544"/>
    </cacheField>
    <cacheField name="2005 Progress_NLoadEOT" numFmtId="0">
      <sharedItems containsSemiMixedTypes="0" containsString="0" containsNumber="1" minValue="0" maxValue="18983206.884202868"/>
    </cacheField>
    <cacheField name="1985 Progress_NLoadEOT" numFmtId="0">
      <sharedItems containsSemiMixedTypes="0" containsString="0" containsNumber="1" minValue="0" maxValue="26153460.102577746"/>
    </cacheField>
    <cacheField name="2025 WIP2_PLoadEOT" numFmtId="0">
      <sharedItems containsSemiMixedTypes="0" containsString="0" containsNumber="1" minValue="0" maxValue="1198630.31814233"/>
    </cacheField>
    <cacheField name="2017 Progress V9_PLoadEOT" numFmtId="0">
      <sharedItems containsSemiMixedTypes="0" containsString="0" containsNumber="1" minValue="0" maxValue="1197193.3417116799"/>
    </cacheField>
    <cacheField name="2009 Progress_PLoadEOT" numFmtId="0">
      <sharedItems containsSemiMixedTypes="0" containsString="0" containsNumber="1" minValue="0" maxValue="1198504.2436534499"/>
    </cacheField>
    <cacheField name="2005 Progress_PLoadEOT" numFmtId="0">
      <sharedItems containsSemiMixedTypes="0" containsString="0" containsNumber="1" minValue="0" maxValue="1489559.8737097029"/>
    </cacheField>
    <cacheField name="1985 Progress_PLoadEOT" numFmtId="0">
      <sharedItems containsSemiMixedTypes="0" containsString="0" containsNumber="1" minValue="0" maxValue="4151387.7620798172"/>
    </cacheField>
    <cacheField name="2025 WIP2_SLoadEOT" numFmtId="0">
      <sharedItems containsSemiMixedTypes="0" containsString="0" containsNumber="1" minValue="0" maxValue="5846977181.0589895"/>
    </cacheField>
    <cacheField name="2017 Progress V9_SLoadEOT" numFmtId="0">
      <sharedItems containsSemiMixedTypes="0" containsString="0" containsNumber="1" minValue="0" maxValue="5839967536.2937603"/>
    </cacheField>
    <cacheField name="2009 Progress_SLoadEOT" numFmtId="0">
      <sharedItems containsSemiMixedTypes="0" containsString="0" containsNumber="1" minValue="0" maxValue="5846362179.9047899"/>
    </cacheField>
    <cacheField name="2005 Progress_SLoadEOT" numFmtId="0">
      <sharedItems containsSemiMixedTypes="0" containsString="0" containsNumber="1" minValue="0" maxValue="5846977181.0589895"/>
    </cacheField>
    <cacheField name="1985 Progress_SLoadEOT" numFmtId="0">
      <sharedItems containsSemiMixedTypes="0" containsString="0" containsNumber="1" minValue="0" maxValue="5846977181.0589895"/>
    </cacheField>
  </cacheFields>
  <extLst>
    <ext xmlns:x14="http://schemas.microsoft.com/office/spreadsheetml/2009/9/main" uri="{725AE2AE-9491-48be-B2B4-4EB974FC3084}">
      <x14:pivotCacheDefinition/>
    </ext>
  </extLst>
</pivotCacheDefinition>
</file>

<file path=xl/pivotCache/pivotCacheDefinition6.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ukhtar Ibrahim" refreshedDate="43339.566476273147" createdVersion="6" refreshedVersion="6" minRefreshableVersion="3" recordCount="196" xr:uid="{F3BE1395-095A-46CB-A49C-06C605766118}">
  <cacheSource type="worksheet">
    <worksheetSource ref="A1:AP197" sheet="Source - All Agencies MD COG"/>
  </cacheSource>
  <cacheFields count="42">
    <cacheField name="State" numFmtId="0">
      <sharedItems count="1">
        <s v="MD_COG"/>
      </sharedItems>
    </cacheField>
    <cacheField name="Geography" numFmtId="0">
      <sharedItems/>
    </cacheField>
    <cacheField name="Sector" numFmtId="0">
      <sharedItems count="5">
        <s v="Agriculture"/>
        <s v="Developed"/>
        <s v="Natural"/>
        <s v="Septic"/>
        <s v="Wastewater"/>
      </sharedItems>
    </cacheField>
    <cacheField name="LoadSource" numFmtId="0">
      <sharedItems/>
    </cacheField>
    <cacheField name="Allocation" numFmtId="0">
      <sharedItems/>
    </cacheField>
    <cacheField name="Agency" numFmtId="0">
      <sharedItems/>
    </cacheField>
    <cacheField name="Unit" numFmtId="0">
      <sharedItems/>
    </cacheField>
    <cacheField name="2025 WIP2_Amount" numFmtId="2">
      <sharedItems containsSemiMixedTypes="0" containsString="0" containsNumber="1" minValue="0" maxValue="166509.12725534599"/>
    </cacheField>
    <cacheField name="2017 Progress V9_Amount" numFmtId="2">
      <sharedItems containsSemiMixedTypes="0" containsString="0" containsNumber="1" minValue="0" maxValue="166388.611915566"/>
    </cacheField>
    <cacheField name="2009 Progress_Amount" numFmtId="2">
      <sharedItems containsSemiMixedTypes="0" containsString="0" containsNumber="1" minValue="0" maxValue="169967.39556424099"/>
    </cacheField>
    <cacheField name="2005 Progress_Amount" numFmtId="2">
      <sharedItems containsSemiMixedTypes="0" containsString="0" containsNumber="1" minValue="0" maxValue="171518.621613266"/>
    </cacheField>
    <cacheField name="1985 Progress_Amount" numFmtId="2">
      <sharedItems containsSemiMixedTypes="0" containsString="0" containsNumber="1" minValue="0" maxValue="179068.05203936901"/>
    </cacheField>
    <cacheField name="2025 WIP2_NLoadEOS" numFmtId="2">
      <sharedItems containsSemiMixedTypes="0" containsString="0" containsNumber="1" minValue="0" maxValue="1768276.21505976"/>
    </cacheField>
    <cacheField name="2017 Progress V9_NLoadEOS" numFmtId="2">
      <sharedItems containsSemiMixedTypes="0" containsString="0" containsNumber="1" minValue="0" maxValue="815873.28853023099"/>
    </cacheField>
    <cacheField name="2009 Progress_NLoadEOS" numFmtId="2">
      <sharedItems containsSemiMixedTypes="0" containsString="0" containsNumber="1" minValue="0" maxValue="1653356.23790336"/>
    </cacheField>
    <cacheField name="2005 Progress_NLoadEOS" numFmtId="2">
      <sharedItems containsSemiMixedTypes="0" containsString="0" containsNumber="1" minValue="0" maxValue="1702431.3233020301"/>
    </cacheField>
    <cacheField name="1985 Progress_NLoadEOS" numFmtId="2">
      <sharedItems containsSemiMixedTypes="0" containsString="0" containsNumber="1" minValue="0" maxValue="3984283.6420221301"/>
    </cacheField>
    <cacheField name="2025 WIP2_PLoadEOS" numFmtId="2">
      <sharedItems containsSemiMixedTypes="0" containsString="0" containsNumber="1" minValue="0" maxValue="96096.506228566199"/>
    </cacheField>
    <cacheField name="2017 Progress V9_PLoadEOS" numFmtId="2">
      <sharedItems containsSemiMixedTypes="0" containsString="0" containsNumber="1" minValue="0" maxValue="56299.879311144403"/>
    </cacheField>
    <cacheField name="2009 Progress_PLoadEOS" numFmtId="2">
      <sharedItems containsSemiMixedTypes="0" containsString="0" containsNumber="1" minValue="0" maxValue="64842.152431786097"/>
    </cacheField>
    <cacheField name="2005 Progress_PLoadEOS" numFmtId="2">
      <sharedItems containsSemiMixedTypes="0" containsString="0" containsNumber="1" minValue="0" maxValue="73778.969154179096"/>
    </cacheField>
    <cacheField name="1985 Progress_PLoadEOS" numFmtId="2">
      <sharedItems containsSemiMixedTypes="0" containsString="0" containsNumber="1" minValue="0" maxValue="211139.262028217"/>
    </cacheField>
    <cacheField name="2025 WIP2_SLoadEOS" numFmtId="2">
      <sharedItems containsSemiMixedTypes="0" containsString="0" containsNumber="1" minValue="0" maxValue="252541663.518188"/>
    </cacheField>
    <cacheField name="2017 Progress V9_SLoadEOS" numFmtId="2">
      <sharedItems containsSemiMixedTypes="0" containsString="0" containsNumber="1" minValue="0" maxValue="244991964.31445301"/>
    </cacheField>
    <cacheField name="2009 Progress_SLoadEOS" numFmtId="2">
      <sharedItems containsSemiMixedTypes="0" containsString="0" containsNumber="1" minValue="0" maxValue="244557298.61718801"/>
    </cacheField>
    <cacheField name="2005 Progress_SLoadEOS" numFmtId="2">
      <sharedItems containsSemiMixedTypes="0" containsString="0" containsNumber="1" minValue="0" maxValue="249139288.63671899"/>
    </cacheField>
    <cacheField name="1985 Progress_SLoadEOS" numFmtId="2">
      <sharedItems containsSemiMixedTypes="0" containsString="0" containsNumber="1" minValue="0" maxValue="358427140.84179699"/>
    </cacheField>
    <cacheField name="2025 WIP2_NLoadEOT" numFmtId="2">
      <sharedItems containsSemiMixedTypes="0" containsString="0" containsNumber="1" minValue="0" maxValue="1689619.52336812"/>
    </cacheField>
    <cacheField name="2017 Progress V9_NLoadEOT" numFmtId="2">
      <sharedItems containsSemiMixedTypes="0" containsString="0" containsNumber="1" minValue="0" maxValue="786568.36030814098"/>
    </cacheField>
    <cacheField name="2009 Progress_NLoadEOT" numFmtId="2">
      <sharedItems containsSemiMixedTypes="0" containsString="0" containsNumber="1" minValue="0" maxValue="1589708.1928353901"/>
    </cacheField>
    <cacheField name="2005 Progress_NLoadEOT" numFmtId="2">
      <sharedItems containsSemiMixedTypes="0" containsString="0" containsNumber="1" minValue="0" maxValue="1621108.91994464"/>
    </cacheField>
    <cacheField name="1985 Progress_NLoadEOT" numFmtId="2">
      <sharedItems containsSemiMixedTypes="0" containsString="0" containsNumber="1" minValue="0" maxValue="3812898.2406525598"/>
    </cacheField>
    <cacheField name="2025 WIP2_PLoadEOT" numFmtId="2">
      <sharedItems containsSemiMixedTypes="0" containsString="0" containsNumber="1" minValue="0" maxValue="111351.117286533"/>
    </cacheField>
    <cacheField name="2017 Progress V9_PLoadEOT" numFmtId="2">
      <sharedItems containsSemiMixedTypes="0" containsString="0" containsNumber="1" minValue="0" maxValue="110752.009116977"/>
    </cacheField>
    <cacheField name="2009 Progress_PLoadEOT" numFmtId="2">
      <sharedItems containsSemiMixedTypes="0" containsString="0" containsNumber="1" minValue="0" maxValue="111351.117286533"/>
    </cacheField>
    <cacheField name="2005 Progress_PLoadEOT" numFmtId="2">
      <sharedItems containsSemiMixedTypes="0" containsString="0" containsNumber="1" minValue="0" maxValue="111351.117286533"/>
    </cacheField>
    <cacheField name="1985 Progress_PLoadEOT" numFmtId="2">
      <sharedItems containsSemiMixedTypes="0" containsString="0" containsNumber="1" minValue="0" maxValue="167354.260850519"/>
    </cacheField>
    <cacheField name="2025 WIP2_SLoadEOT" numFmtId="2">
      <sharedItems containsSemiMixedTypes="0" containsString="0" containsNumber="1" minValue="0" maxValue="543176184.41509998"/>
    </cacheField>
    <cacheField name="2017 Progress V9_SLoadEOT" numFmtId="2">
      <sharedItems containsSemiMixedTypes="0" containsString="0" containsNumber="1" minValue="0" maxValue="540253706.16509998"/>
    </cacheField>
    <cacheField name="2009 Progress_SLoadEOT" numFmtId="2">
      <sharedItems containsSemiMixedTypes="0" containsString="0" containsNumber="1" minValue="0" maxValue="543176184.41509998"/>
    </cacheField>
    <cacheField name="2005 Progress_SLoadEOT" numFmtId="2">
      <sharedItems containsSemiMixedTypes="0" containsString="0" containsNumber="1" minValue="0" maxValue="543176184.41509998"/>
    </cacheField>
    <cacheField name="1985 Progress_SLoadEOT" numFmtId="2">
      <sharedItems containsSemiMixedTypes="0" containsString="0" containsNumber="1" minValue="0" maxValue="543176184.41509998"/>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9">
  <r>
    <x v="0"/>
    <x v="0"/>
    <x v="0"/>
    <s v="Load Allocation"/>
    <s v="All Agencies"/>
    <s v="acres"/>
    <n v="913171.08697511896"/>
    <n v="273979.44856525899"/>
    <n v="204991.90778403901"/>
    <n v="181499.19851325001"/>
    <n v="90420.515550428303"/>
    <n v="3471934.9753257898"/>
    <n v="1002370.53644747"/>
    <n v="751795.49829210294"/>
    <n v="673911.63517935795"/>
    <n v="336035.33339389297"/>
    <n v="724196.17431153602"/>
    <n v="241870.43349569399"/>
    <n v="181425.66513528299"/>
    <n v="161533.787000624"/>
    <n v="79855.362637098093"/>
    <n v="31191634.4843565"/>
    <n v="10380379.327651"/>
    <n v="7795837.3915093997"/>
    <n v="6707033.4770959998"/>
    <n v="3723653.8569978802"/>
    <n v="2133678.1908180802"/>
    <n v="562884.130779439"/>
    <n v="418783.60225402901"/>
    <n v="370630.059487016"/>
    <n v="188871.88418491301"/>
    <n v="330500.49790592201"/>
    <n v="106080.849705974"/>
    <n v="77351.3235259793"/>
    <n v="69504.326499574003"/>
    <n v="36891.098800811"/>
    <n v="9807615.6267910991"/>
    <n v="3193464.9948572302"/>
    <n v="2316313.1709602401"/>
    <n v="1946478.96606977"/>
    <n v="1195076.8977065801"/>
  </r>
  <r>
    <x v="0"/>
    <x v="0"/>
    <x v="1"/>
    <s v="Load Allocation"/>
    <s v="All Agencies"/>
    <s v="acres"/>
    <n v="606256.99861576804"/>
    <n v="645739.72193754395"/>
    <n v="549115.05678249698"/>
    <n v="582729.622968624"/>
    <n v="205886.655237375"/>
    <n v="12495964.9328207"/>
    <n v="17334911.250673201"/>
    <n v="14218467.3205979"/>
    <n v="16105471.8893985"/>
    <n v="5723087.2848596396"/>
    <n v="246810.00457709501"/>
    <n v="405366.665609041"/>
    <n v="386158.37758262001"/>
    <n v="507075.89875987201"/>
    <n v="259910.67737445299"/>
    <n v="311460776.48800701"/>
    <n v="425115588.94996601"/>
    <n v="430393367.65068901"/>
    <n v="501555122.62304503"/>
    <n v="144436559.56960601"/>
    <n v="8569757.2729326598"/>
    <n v="11860664.4519837"/>
    <n v="9773556.6475959308"/>
    <n v="10909727.901351901"/>
    <n v="4121689.0697999899"/>
    <n v="146756.105157196"/>
    <n v="226703.93209367301"/>
    <n v="213246.00871701201"/>
    <n v="274341.65028641798"/>
    <n v="171951.61369039101"/>
    <n v="99392486.588741302"/>
    <n v="124171727.98284"/>
    <n v="123823105.11876699"/>
    <n v="141166520.19934201"/>
    <n v="36279546.713793203"/>
  </r>
  <r>
    <x v="0"/>
    <x v="0"/>
    <x v="2"/>
    <s v="Load Allocation"/>
    <s v="All Agencies"/>
    <s v="acres"/>
    <n v="673852.36635207897"/>
    <n v="756819.60814856796"/>
    <n v="674634.89421402104"/>
    <n v="646729.33878009801"/>
    <n v="650030.076612334"/>
    <n v="13260916.504394701"/>
    <n v="17960183.747369699"/>
    <n v="15782634.472766699"/>
    <n v="15086633.437754899"/>
    <n v="15255349.991009099"/>
    <n v="264197.33210356103"/>
    <n v="412775.36728119198"/>
    <n v="427208.31496064097"/>
    <n v="488008.55141918198"/>
    <n v="761854.18136209203"/>
    <n v="557822778.33967304"/>
    <n v="678848142.22907305"/>
    <n v="658084077.04992199"/>
    <n v="598445211.27279305"/>
    <n v="566995859.95028198"/>
    <n v="9061771.7077579591"/>
    <n v="12369253.0939625"/>
    <n v="11041427.877335399"/>
    <n v="10653379.7535202"/>
    <n v="10882956.0092416"/>
    <n v="145947.463023713"/>
    <n v="223285.62536036299"/>
    <n v="237231.27693008701"/>
    <n v="281675.22878861497"/>
    <n v="490557.65445723"/>
    <n v="171567552.28959501"/>
    <n v="205404510.05449399"/>
    <n v="196467209.498395"/>
    <n v="179300238.785548"/>
    <n v="158698991.88069299"/>
  </r>
  <r>
    <x v="0"/>
    <x v="0"/>
    <x v="3"/>
    <s v="Load Allocation"/>
    <s v="All Agencies"/>
    <s v="acres"/>
    <n v="516435.81904962601"/>
    <n v="655774.78441531502"/>
    <n v="690279.55698616104"/>
    <n v="647370.51172583702"/>
    <n v="698311.14470702701"/>
    <n v="18060937.746831302"/>
    <n v="32544498.468123201"/>
    <n v="32232993.2616354"/>
    <n v="32694975.982979599"/>
    <n v="37234944.582656503"/>
    <n v="244380.50556806201"/>
    <n v="503420.59265809698"/>
    <n v="596326.31518639205"/>
    <n v="633913.54759582796"/>
    <n v="997637.91674052901"/>
    <n v="347629200.88378799"/>
    <n v="624199286.74540806"/>
    <n v="805625625.49000895"/>
    <n v="757876562.01534903"/>
    <n v="1094906826.7269101"/>
    <n v="12283464.1889598"/>
    <n v="22101060.517937198"/>
    <n v="21975105.518757701"/>
    <n v="22406047.0277513"/>
    <n v="25177579.240917601"/>
    <n v="138253.614102236"/>
    <n v="267855.07340333902"/>
    <n v="313635.85198183899"/>
    <n v="339865.547819008"/>
    <n v="531042.57153097098"/>
    <n v="103129140.04011101"/>
    <n v="187455060.462383"/>
    <n v="240692133.11232299"/>
    <n v="227085858.91856799"/>
    <n v="328991527.06415302"/>
  </r>
  <r>
    <x v="0"/>
    <x v="0"/>
    <x v="4"/>
    <s v="Load Allocation"/>
    <s v="All Agencies"/>
    <s v="acres"/>
    <n v="533769.36186630395"/>
    <n v="696168.89982295805"/>
    <n v="749616.30858157796"/>
    <n v="699957.71459357603"/>
    <n v="886221.70977611805"/>
    <n v="12540840.9178531"/>
    <n v="22279081.293159202"/>
    <n v="22581418.176827502"/>
    <n v="23428204.590380698"/>
    <n v="30777595.283288602"/>
    <n v="205132.791356526"/>
    <n v="383289.35370454699"/>
    <n v="478391.105193828"/>
    <n v="527361.21685595298"/>
    <n v="1082565.8780777899"/>
    <n v="430402008.08719897"/>
    <n v="738801272.58667803"/>
    <n v="910135231.23140299"/>
    <n v="858453115.93074703"/>
    <n v="1401266568.2924199"/>
    <n v="8350559.7726921001"/>
    <n v="14960852.4272823"/>
    <n v="15301134.5891633"/>
    <n v="15980936.471308701"/>
    <n v="20981652.586281002"/>
    <n v="108871.954550464"/>
    <n v="190009.356528976"/>
    <n v="239266.049227034"/>
    <n v="269719.209964465"/>
    <n v="565642.81953548698"/>
    <n v="121266974.454267"/>
    <n v="201755201.15685901"/>
    <n v="252929348.66845199"/>
    <n v="239860753.47781199"/>
    <n v="403551409.40498102"/>
  </r>
  <r>
    <x v="0"/>
    <x v="0"/>
    <x v="5"/>
    <s v="Load Allocation"/>
    <s v="All Agencies"/>
    <s v="acres"/>
    <n v="509373.78583890398"/>
    <n v="593686.35313009704"/>
    <n v="670261.65187963599"/>
    <n v="771975.68011263199"/>
    <n v="836980.17727768002"/>
    <n v="3590518.2925958098"/>
    <n v="4528888.5631747497"/>
    <n v="5135334.8002050295"/>
    <n v="6041201.3154247897"/>
    <n v="7262788.3602871997"/>
    <n v="185878.59929554601"/>
    <n v="242125.31961820601"/>
    <n v="208508.461614639"/>
    <n v="394484.45511926198"/>
    <n v="862471.39372971095"/>
    <n v="59126756.512610801"/>
    <n v="76659658.388813406"/>
    <n v="86555784.012746796"/>
    <n v="102557473.290379"/>
    <n v="125319308.43803599"/>
    <n v="2240697.4379615602"/>
    <n v="2803074.7368657799"/>
    <n v="3144571.5245223599"/>
    <n v="3685982.7265144"/>
    <n v="4465745.8071563505"/>
    <n v="68980.000593278804"/>
    <n v="92271.079992365194"/>
    <n v="78177.434708189598"/>
    <n v="152881.07498727701"/>
    <n v="353340.31093242799"/>
    <n v="14708656.437966499"/>
    <n v="19468236.212870501"/>
    <n v="22158498.190914001"/>
    <n v="26493279.015654501"/>
    <n v="32551426.042059101"/>
  </r>
  <r>
    <x v="0"/>
    <x v="0"/>
    <x v="6"/>
    <s v="Load Allocation"/>
    <s v="All Agencies"/>
    <s v="acres"/>
    <n v="9177.1715458929593"/>
    <n v="9280.4135289351507"/>
    <n v="10027.7172291637"/>
    <n v="10129.159801190501"/>
    <n v="9822.9085712505803"/>
    <n v="3634431.6031200201"/>
    <n v="11568484.597681601"/>
    <n v="15083356.3169656"/>
    <n v="16440776.4125902"/>
    <n v="19456659.722552001"/>
    <n v="117310.436193763"/>
    <n v="406305.56346747"/>
    <n v="523520.47125585203"/>
    <n v="566016.76380433002"/>
    <n v="697932.56524294405"/>
    <n v="58438730.685321003"/>
    <n v="67954592.708151698"/>
    <n v="91399501.911766097"/>
    <n v="94589160.0983807"/>
    <n v="89159560.709148005"/>
    <n v="2186659.1551184999"/>
    <n v="7581529.4215617999"/>
    <n v="9746905.7892285902"/>
    <n v="10563283.230308199"/>
    <n v="12048045.3899487"/>
    <n v="54211.869496043801"/>
    <n v="190978.079447233"/>
    <n v="246814.400654817"/>
    <n v="265876.08245476498"/>
    <n v="332695.79796335503"/>
    <n v="21325354.3197999"/>
    <n v="25185659.2300644"/>
    <n v="36383586.9186019"/>
    <n v="37528767.430230901"/>
    <n v="34976704.1322335"/>
  </r>
  <r>
    <x v="0"/>
    <x v="0"/>
    <x v="7"/>
    <s v="Load Allocation"/>
    <s v="All Agencies"/>
    <s v="acres"/>
    <n v="475131.04024846602"/>
    <n v="573491.37503403495"/>
    <n v="549986.74101001804"/>
    <n v="536769.38054048701"/>
    <n v="624159.48506672401"/>
    <n v="5325132.6459174901"/>
    <n v="8378630.9111505402"/>
    <n v="8239725.4757034797"/>
    <n v="8345330.3378893202"/>
    <n v="9939595.7140905708"/>
    <n v="237720.59389438"/>
    <n v="420635.35456801503"/>
    <n v="459609.54204305698"/>
    <n v="475641.98351678997"/>
    <n v="705198.14271383698"/>
    <n v="40484206.989298999"/>
    <n v="68830952.264837801"/>
    <n v="81168729.513058603"/>
    <n v="92297227.986842394"/>
    <n v="133343793.421746"/>
    <n v="3326008.75918036"/>
    <n v="5257455.4699103199"/>
    <n v="5207247.8341025896"/>
    <n v="5296592.6227763901"/>
    <n v="6489430.1652855203"/>
    <n v="118742.22749673099"/>
    <n v="192929.201012762"/>
    <n v="212058.20737505"/>
    <n v="221915.555753094"/>
    <n v="375189.67887368298"/>
    <n v="12789353.2873972"/>
    <n v="21767681.596953399"/>
    <n v="25278465.0774877"/>
    <n v="28645940.419047002"/>
    <n v="40069047.248585403"/>
  </r>
  <r>
    <x v="0"/>
    <x v="0"/>
    <x v="8"/>
    <s v="Load Allocation"/>
    <s v="All Agencies"/>
    <s v="acres"/>
    <n v="1448009.0948637901"/>
    <n v="1484314.1747012699"/>
    <n v="1459023.2474561001"/>
    <n v="1496309.24767561"/>
    <n v="1260986.0428057299"/>
    <n v="13899184.543627299"/>
    <n v="15515168.8232513"/>
    <n v="14916851.3736207"/>
    <n v="15639695.239949601"/>
    <n v="12714070.3961669"/>
    <n v="499732.29047848098"/>
    <n v="532064.17088681902"/>
    <n v="423067.12818783202"/>
    <n v="531204.91266542498"/>
    <n v="719488.34198940406"/>
    <n v="49154241.434985101"/>
    <n v="56536723.924002297"/>
    <n v="57496514.3726281"/>
    <n v="63465274.442306899"/>
    <n v="58754575.500979602"/>
    <n v="8168301.3427567603"/>
    <n v="9134019.6702545807"/>
    <n v="8805624.8114739396"/>
    <n v="9309553.1504141297"/>
    <n v="7498407.7701299703"/>
    <n v="238605.17656376999"/>
    <n v="258702.52094405601"/>
    <n v="204701.52596107699"/>
    <n v="253278.01667777699"/>
    <n v="328956.91820798401"/>
    <n v="15284391.504993301"/>
    <n v="17714618.743872099"/>
    <n v="18244465.2205594"/>
    <n v="19907619.635549799"/>
    <n v="17914954.889231399"/>
  </r>
  <r>
    <x v="0"/>
    <x v="0"/>
    <x v="9"/>
    <s v="Load Allocation"/>
    <s v="All Agencies"/>
    <s v="acres"/>
    <n v="1629109.1914236101"/>
    <n v="1985723.2667296301"/>
    <n v="2250387.7661980898"/>
    <n v="2356178.0135334199"/>
    <n v="2918635.0809292202"/>
    <n v="13764767.7305103"/>
    <n v="19139004.770702198"/>
    <n v="21490887.7827737"/>
    <n v="22980734.898184899"/>
    <n v="28039928.427984402"/>
    <n v="1406904.0802999299"/>
    <n v="1976767.9451385201"/>
    <n v="2055298.3838905001"/>
    <n v="2341431.9961125101"/>
    <n v="3462044.61702121"/>
    <n v="40790756.0644091"/>
    <n v="72539267.239823699"/>
    <n v="81727011.911424905"/>
    <n v="85889665.587550506"/>
    <n v="103897216.403771"/>
    <n v="8481577.8268483505"/>
    <n v="11439253.9856393"/>
    <n v="12789010.583411301"/>
    <n v="13659310.5003372"/>
    <n v="16478287.734783901"/>
    <n v="743489.12309571402"/>
    <n v="1051536.3549826299"/>
    <n v="1090667.46274013"/>
    <n v="1227968.9486924601"/>
    <n v="1756132.53054202"/>
    <n v="14918738.917138301"/>
    <n v="26731681.6718507"/>
    <n v="29831310.456319101"/>
    <n v="31320331.179416802"/>
    <n v="38091921.496377401"/>
  </r>
  <r>
    <x v="0"/>
    <x v="0"/>
    <x v="10"/>
    <s v="Waste Load Allocation"/>
    <s v="All Agencies"/>
    <s v="acres"/>
    <n v="3675.6673333091499"/>
    <n v="3544.77863473551"/>
    <n v="2796.5043123631899"/>
    <n v="2826.1843892292"/>
    <n v="2570.9078355591"/>
    <n v="1114564.4891854101"/>
    <n v="4124845.9196914099"/>
    <n v="4278960.9194207499"/>
    <n v="4685219.3342190199"/>
    <n v="6705173.1457408397"/>
    <n v="51694.5612803162"/>
    <n v="217601.94069256401"/>
    <n v="204042.75050835501"/>
    <n v="218063.57955600001"/>
    <n v="337904.37394993199"/>
    <n v="23665243.255727999"/>
    <n v="23535001.237327099"/>
    <n v="17957900.421314899"/>
    <n v="18440696.0631807"/>
    <n v="16005455.9549958"/>
    <n v="-83782.490157273904"/>
    <n v="2746739.3860310102"/>
    <n v="2788443.3148673"/>
    <n v="3029381.1228817101"/>
    <n v="4194187.0147432801"/>
    <n v="29565.866257769401"/>
    <n v="123765.12043163901"/>
    <n v="105779.652458431"/>
    <n v="111698.77064877401"/>
    <n v="186245.43712090401"/>
    <n v="11831016.0686765"/>
    <n v="11674587.927811399"/>
    <n v="8209225.1642547399"/>
    <n v="8380738.6794672599"/>
    <n v="6884199.4866144303"/>
  </r>
  <r>
    <x v="0"/>
    <x v="0"/>
    <x v="11"/>
    <s v="Load Allocation"/>
    <s v="All Agencies"/>
    <s v="acres"/>
    <n v="0"/>
    <n v="0"/>
    <n v="0"/>
    <n v="0"/>
    <n v="0"/>
    <n v="884663.87974803196"/>
    <n v="5198100.90254643"/>
    <n v="5962759.4057216002"/>
    <n v="6210773.7224977203"/>
    <n v="7642822.8344699396"/>
    <n v="231107.76164153899"/>
    <n v="1463376.65370467"/>
    <n v="1683503.2682936301"/>
    <n v="1751572.00397064"/>
    <n v="2128354.5488013299"/>
    <n v="135342512.45169199"/>
    <n v="795244455.17171896"/>
    <n v="912227642.52106297"/>
    <n v="950170727.023839"/>
    <n v="1169256339.9802799"/>
    <n v="634351.50352560205"/>
    <n v="3345254.4587236601"/>
    <n v="3782718.07948014"/>
    <n v="3921402.5842207498"/>
    <n v="4748803.6762481099"/>
    <n v="126877.24712635401"/>
    <n v="741036.91835356003"/>
    <n v="856697.75089731405"/>
    <n v="877811.82649142097"/>
    <n v="1086295.4400605599"/>
    <n v="49681038.568964303"/>
    <n v="272262783.12551099"/>
    <n v="312110910.53498399"/>
    <n v="318429253.67183"/>
    <n v="392082073.47669601"/>
  </r>
  <r>
    <x v="0"/>
    <x v="0"/>
    <x v="12"/>
    <s v="Load Allocation"/>
    <s v="All Agencies"/>
    <s v="acres"/>
    <n v="167887.02782409301"/>
    <n v="256911.47562869999"/>
    <n v="303035.480641175"/>
    <n v="316569.762336071"/>
    <n v="539232.32934572198"/>
    <n v="6372265.3598155696"/>
    <n v="14428986.6831572"/>
    <n v="15682473.1624001"/>
    <n v="18167780.057847802"/>
    <n v="32778622.0019149"/>
    <n v="116549.53213422401"/>
    <n v="321495.97959617799"/>
    <n v="424824.48237137898"/>
    <n v="488837.33347052499"/>
    <n v="1061285.7076787299"/>
    <n v="295420539.876248"/>
    <n v="721433086.80808699"/>
    <n v="1020920079.83687"/>
    <n v="1058626897.60979"/>
    <n v="2065034906.94783"/>
    <n v="4269760.2475242903"/>
    <n v="9510257.6356098894"/>
    <n v="10094942.6304984"/>
    <n v="11868735.0147471"/>
    <n v="20419645.2921394"/>
    <n v="54695.938569534002"/>
    <n v="149215.58757791499"/>
    <n v="197552.24224455401"/>
    <n v="232513.51006451101"/>
    <n v="496087.24855664303"/>
    <n v="90567888.829613805"/>
    <n v="209640992.14068601"/>
    <n v="296313322.37372798"/>
    <n v="316540729.04680002"/>
    <n v="609492613.60185206"/>
  </r>
  <r>
    <x v="0"/>
    <x v="0"/>
    <x v="13"/>
    <s v="Load Allocation"/>
    <s v="All Agencies"/>
    <s v="acres"/>
    <n v="29627.1226364994"/>
    <n v="45337.319973893798"/>
    <n v="53476.841401727797"/>
    <n v="55865.245910516103"/>
    <n v="95158.644252112703"/>
    <n v="815177.36164149898"/>
    <n v="1765232.07703631"/>
    <n v="2029970.61263411"/>
    <n v="2401250.0125177498"/>
    <n v="4107319.1613028599"/>
    <n v="20690.521449360898"/>
    <n v="52576.430369964801"/>
    <n v="69688.697283153"/>
    <n v="80691.225810873395"/>
    <n v="173737.475079881"/>
    <n v="52133034.1088119"/>
    <n v="127311717.899455"/>
    <n v="180162329.021081"/>
    <n v="186816478.932255"/>
    <n v="364417910.30634397"/>
    <n v="544955.24652957404"/>
    <n v="1158197.18829616"/>
    <n v="1307366.63119825"/>
    <n v="1568129.70648561"/>
    <n v="2563358.79580459"/>
    <n v="9752.2670759912598"/>
    <n v="24531.769791811301"/>
    <n v="32555.855913709202"/>
    <n v="38541.284739554299"/>
    <n v="81508.564647939595"/>
    <n v="15982567.802196899"/>
    <n v="36995468.7373337"/>
    <n v="52290575.4563585"/>
    <n v="55860119.721212998"/>
    <n v="107557518.745617"/>
  </r>
  <r>
    <x v="0"/>
    <x v="0"/>
    <x v="14"/>
    <s v="Load Allocation"/>
    <s v="All Agencies"/>
    <s v="acres"/>
    <n v="102808.532408313"/>
    <n v="171551.557276607"/>
    <n v="229832.28587081999"/>
    <n v="225088.01790872001"/>
    <n v="609803.70687843405"/>
    <n v="1921234.3611016001"/>
    <n v="4173931.6959178802"/>
    <n v="5860045.9587568799"/>
    <n v="6395815.2344249003"/>
    <n v="18656418.357430901"/>
    <n v="46883.671015252003"/>
    <n v="116916.98089942"/>
    <n v="195422.07752820101"/>
    <n v="227403.79036007801"/>
    <n v="907826.40907902899"/>
    <n v="102669069.539667"/>
    <n v="273458580.45611203"/>
    <n v="486434152.87804699"/>
    <n v="517939380.43493003"/>
    <n v="1625863276.0283899"/>
    <n v="1341013.99929042"/>
    <n v="2809492.5261355401"/>
    <n v="3903271.9029744598"/>
    <n v="4258409.5473543601"/>
    <n v="12423604.685514299"/>
    <n v="28058.448910963401"/>
    <n v="58691.938742145001"/>
    <n v="91035.991910665995"/>
    <n v="102601.77117660501"/>
    <n v="423432.66135566402"/>
    <n v="34330808.039861903"/>
    <n v="79430705.144675896"/>
    <n v="134498962.24210799"/>
    <n v="138638268.33326301"/>
    <n v="441571191.131733"/>
  </r>
  <r>
    <x v="0"/>
    <x v="0"/>
    <x v="15"/>
    <s v="Load Allocation"/>
    <s v="All Agencies"/>
    <s v="acres"/>
    <n v="39262.140393380301"/>
    <n v="45437.7577699065"/>
    <n v="51900.337645417902"/>
    <n v="57513.174243569498"/>
    <n v="74033.579349373205"/>
    <n v="1327349.47324639"/>
    <n v="2190027.9399225898"/>
    <n v="2365142.18131783"/>
    <n v="2862583.6352460501"/>
    <n v="3700332.7917006998"/>
    <n v="82399.005355414498"/>
    <n v="117257.48846553201"/>
    <n v="134356.31476193399"/>
    <n v="158926.468327654"/>
    <n v="256304.068386584"/>
    <n v="119018665.486526"/>
    <n v="162425350.35630301"/>
    <n v="189630562.605995"/>
    <n v="221990599.25569299"/>
    <n v="323939482.19442701"/>
    <n v="879260.51558628306"/>
    <n v="1445506.82220356"/>
    <n v="1557779.0216119101"/>
    <n v="1877426.47860631"/>
    <n v="2448217.1850224501"/>
    <n v="41653.085187749399"/>
    <n v="59870.984360478004"/>
    <n v="67790.219761904897"/>
    <n v="79537.392072773"/>
    <n v="132418.683245255"/>
    <n v="35003888.522526398"/>
    <n v="46919399.739774503"/>
    <n v="50580863.322243899"/>
    <n v="58119281.324519299"/>
    <n v="78789401.145523995"/>
  </r>
  <r>
    <x v="0"/>
    <x v="0"/>
    <x v="16"/>
    <s v="Load Allocation"/>
    <s v="All Agencies"/>
    <s v="acres"/>
    <n v="130559.301114806"/>
    <n v="140723.61047727801"/>
    <n v="148797.20682815401"/>
    <n v="170555.30920074601"/>
    <n v="156612.16819135399"/>
    <n v="1159830.1013549301"/>
    <n v="1586441.8046041499"/>
    <n v="1601193.62656658"/>
    <n v="1943525.7701687301"/>
    <n v="1732688.85517211"/>
    <n v="287006.41122443601"/>
    <n v="378796.07529081497"/>
    <n v="398312.28195497597"/>
    <n v="483373.37376109802"/>
    <n v="477799.27014368301"/>
    <n v="530499548.73546797"/>
    <n v="625719389.74139404"/>
    <n v="652887794.67906499"/>
    <n v="769371034.59913099"/>
    <n v="680022130.95747304"/>
    <n v="732868.01559078996"/>
    <n v="1016982.8501418401"/>
    <n v="1035159.65191372"/>
    <n v="1246637.7527666001"/>
    <n v="1153593.4682964601"/>
    <n v="124704.54451296599"/>
    <n v="174498.17461498699"/>
    <n v="189119.44425211"/>
    <n v="229325.46623404601"/>
    <n v="245625.28564349801"/>
    <n v="132607570.03010701"/>
    <n v="170386837.504226"/>
    <n v="185934840.071298"/>
    <n v="218805720.20080501"/>
    <n v="227457843.06572801"/>
  </r>
  <r>
    <x v="0"/>
    <x v="1"/>
    <x v="17"/>
    <s v="Waste Load Allocation"/>
    <s v="All Agencies"/>
    <s v="acres"/>
    <n v="48105.229762942603"/>
    <n v="48241.570986927502"/>
    <n v="50771.087316692698"/>
    <n v="50247.164690343598"/>
    <n v="50178.021020801702"/>
    <n v="0"/>
    <n v="0"/>
    <n v="0"/>
    <n v="0"/>
    <n v="0"/>
    <n v="0"/>
    <n v="0"/>
    <n v="0"/>
    <n v="0"/>
    <n v="0"/>
    <n v="0"/>
    <n v="0"/>
    <n v="0"/>
    <n v="0"/>
    <n v="0"/>
    <n v="0"/>
    <n v="0"/>
    <n v="0"/>
    <n v="0"/>
    <n v="0"/>
    <n v="0"/>
    <n v="0"/>
    <n v="0"/>
    <n v="0"/>
    <n v="0"/>
    <n v="0"/>
    <n v="0"/>
    <n v="0"/>
    <n v="0"/>
    <n v="0"/>
  </r>
  <r>
    <x v="0"/>
    <x v="1"/>
    <x v="18"/>
    <s v="Waste Load Allocation"/>
    <s v="All Agencies"/>
    <s v="acres"/>
    <n v="341.91403394599899"/>
    <n v="644.14759838394798"/>
    <n v="1928.8914853767501"/>
    <n v="1948.64128935695"/>
    <n v="1321.89384124858"/>
    <n v="0"/>
    <n v="0"/>
    <n v="0"/>
    <n v="0"/>
    <n v="0"/>
    <n v="0"/>
    <n v="0"/>
    <n v="0"/>
    <n v="0"/>
    <n v="0"/>
    <n v="0"/>
    <n v="0"/>
    <n v="0"/>
    <n v="0"/>
    <n v="0"/>
    <n v="0"/>
    <n v="0"/>
    <n v="0"/>
    <n v="0"/>
    <n v="0"/>
    <n v="0"/>
    <n v="0"/>
    <n v="0"/>
    <n v="0"/>
    <n v="0"/>
    <n v="0"/>
    <n v="0"/>
    <n v="0"/>
    <n v="0"/>
    <n v="0"/>
  </r>
  <r>
    <x v="0"/>
    <x v="1"/>
    <x v="19"/>
    <s v="Waste Load Allocation"/>
    <s v="All Agencies"/>
    <s v="acres"/>
    <n v="14833.450814805499"/>
    <n v="14926.875255151699"/>
    <n v="15957.2975457911"/>
    <n v="15777.448896019299"/>
    <n v="15828.7695242749"/>
    <n v="0"/>
    <n v="0"/>
    <n v="0"/>
    <n v="0"/>
    <n v="0"/>
    <n v="0"/>
    <n v="0"/>
    <n v="0"/>
    <n v="0"/>
    <n v="0"/>
    <n v="0"/>
    <n v="0"/>
    <n v="0"/>
    <n v="0"/>
    <n v="0"/>
    <n v="0"/>
    <n v="0"/>
    <n v="0"/>
    <n v="0"/>
    <n v="0"/>
    <n v="0"/>
    <n v="0"/>
    <n v="0"/>
    <n v="0"/>
    <n v="0"/>
    <n v="0"/>
    <n v="0"/>
    <n v="0"/>
    <n v="0"/>
    <n v="0"/>
  </r>
  <r>
    <x v="0"/>
    <x v="1"/>
    <x v="20"/>
    <s v="Waste Load Allocation"/>
    <s v="All Agencies"/>
    <s v="acres"/>
    <n v="4832.2010016418599"/>
    <n v="4870.7825557343303"/>
    <n v="5367.5725917651398"/>
    <n v="5338.1008559670299"/>
    <n v="5337.8329086760104"/>
    <n v="0"/>
    <n v="0"/>
    <n v="0"/>
    <n v="0"/>
    <n v="0"/>
    <n v="0"/>
    <n v="0"/>
    <n v="0"/>
    <n v="0"/>
    <n v="0"/>
    <n v="0"/>
    <n v="0"/>
    <n v="0"/>
    <n v="0"/>
    <n v="0"/>
    <n v="0"/>
    <n v="0"/>
    <n v="0"/>
    <n v="0"/>
    <n v="0"/>
    <n v="0"/>
    <n v="0"/>
    <n v="0"/>
    <n v="0"/>
    <n v="0"/>
    <n v="0"/>
    <n v="0"/>
    <n v="0"/>
    <n v="0"/>
    <n v="0"/>
  </r>
  <r>
    <x v="0"/>
    <x v="1"/>
    <x v="21"/>
    <s v="Waste Load Allocation"/>
    <s v="All Agencies"/>
    <s v="acres"/>
    <n v="17530.619994507499"/>
    <n v="17534.223229048199"/>
    <n v="18819.049206071599"/>
    <n v="18742.375702369802"/>
    <n v="18800.461094391401"/>
    <n v="0"/>
    <n v="0"/>
    <n v="0"/>
    <n v="0"/>
    <n v="0"/>
    <n v="0"/>
    <n v="0"/>
    <n v="0"/>
    <n v="0"/>
    <n v="0"/>
    <n v="0"/>
    <n v="0"/>
    <n v="0"/>
    <n v="0"/>
    <n v="0"/>
    <n v="0"/>
    <n v="0"/>
    <n v="0"/>
    <n v="0"/>
    <n v="0"/>
    <n v="0"/>
    <n v="0"/>
    <n v="0"/>
    <n v="0"/>
    <n v="0"/>
    <n v="0"/>
    <n v="0"/>
    <n v="0"/>
    <n v="0"/>
    <n v="0"/>
  </r>
  <r>
    <x v="0"/>
    <x v="1"/>
    <x v="22"/>
    <s v="Waste Load Allocation"/>
    <s v="All Agencies"/>
    <s v="acres"/>
    <n v="30922.936739871999"/>
    <n v="30972.531238176602"/>
    <n v="34941.317084093302"/>
    <n v="34998.232187763599"/>
    <n v="35514.288158496398"/>
    <n v="0"/>
    <n v="0"/>
    <n v="0"/>
    <n v="0"/>
    <n v="0"/>
    <n v="0"/>
    <n v="0"/>
    <n v="0"/>
    <n v="0"/>
    <n v="0"/>
    <n v="0"/>
    <n v="0"/>
    <n v="0"/>
    <n v="0"/>
    <n v="0"/>
    <n v="0"/>
    <n v="0"/>
    <n v="0"/>
    <n v="0"/>
    <n v="0"/>
    <n v="0"/>
    <n v="0"/>
    <n v="0"/>
    <n v="0"/>
    <n v="0"/>
    <n v="0"/>
    <n v="0"/>
    <n v="0"/>
    <n v="0"/>
    <n v="0"/>
  </r>
  <r>
    <x v="0"/>
    <x v="1"/>
    <x v="23"/>
    <s v="Waste Load Allocation"/>
    <s v="All Agencies"/>
    <s v="acres"/>
    <n v="467873.97060343903"/>
    <n v="480377.96722278203"/>
    <n v="452166.49917145801"/>
    <n v="432066.25317827798"/>
    <n v="301599.90983388701"/>
    <n v="5157028.8343158998"/>
    <n v="6800072.8438747702"/>
    <n v="6399048.6460231598"/>
    <n v="6172953.6926202001"/>
    <n v="4454079.9189744201"/>
    <n v="238410.071314375"/>
    <n v="323336.51794135099"/>
    <n v="305154.93355087203"/>
    <n v="295764.80588945199"/>
    <n v="217803.227525311"/>
    <n v="465625536.82282799"/>
    <n v="720223362.32893598"/>
    <n v="668707664.24251294"/>
    <n v="650245868.00557804"/>
    <n v="489273973.67184401"/>
    <n v="3590397.62401244"/>
    <n v="4730139.0340591101"/>
    <n v="4444552.7937648501"/>
    <n v="4294710.5435942402"/>
    <n v="3143424.7726924201"/>
    <n v="150278.316991083"/>
    <n v="198663.61828636099"/>
    <n v="187937.28888653399"/>
    <n v="182615.50363592801"/>
    <n v="137057.14926685899"/>
    <n v="175723944.711501"/>
    <n v="257663983.16671199"/>
    <n v="240718658.07464701"/>
    <n v="234851441.497188"/>
    <n v="179341679.03492299"/>
  </r>
  <r>
    <x v="0"/>
    <x v="1"/>
    <x v="24"/>
    <s v="Waste Load Allocation"/>
    <s v="All Agencies"/>
    <s v="acres"/>
    <n v="216384.36323639701"/>
    <n v="221555.582221255"/>
    <n v="209695.251608088"/>
    <n v="200397.747250824"/>
    <n v="136577.51005667701"/>
    <n v="3026428.2376127201"/>
    <n v="3556278.16507906"/>
    <n v="3363559.2446587598"/>
    <n v="3237028.3976339502"/>
    <n v="2316420.3676322801"/>
    <n v="155718.03262801"/>
    <n v="182513.02349808201"/>
    <n v="173404.78320285701"/>
    <n v="167628.35272215001"/>
    <n v="122088.77610280699"/>
    <n v="243477498.29657799"/>
    <n v="311354420.316046"/>
    <n v="290991351.25840098"/>
    <n v="282528242.56493199"/>
    <n v="212050385.28440201"/>
    <n v="2108858.88097551"/>
    <n v="2479846.7283461001"/>
    <n v="2342589.1802556198"/>
    <n v="2258642.3775747502"/>
    <n v="1640252.7931973599"/>
    <n v="98756.7102401054"/>
    <n v="114566.204858988"/>
    <n v="109147.492577937"/>
    <n v="105758.353451904"/>
    <n v="78716.526498691601"/>
    <n v="91934266.499108106"/>
    <n v="114237399.383526"/>
    <n v="107364730.784924"/>
    <n v="104370823.635134"/>
    <n v="79592261.298067003"/>
  </r>
  <r>
    <x v="0"/>
    <x v="1"/>
    <x v="25"/>
    <s v="Waste Load Allocation"/>
    <s v="All Agencies"/>
    <s v="acres"/>
    <n v="94972.830847810095"/>
    <n v="98621.260790131797"/>
    <n v="93367.804620962197"/>
    <n v="89820.276543780798"/>
    <n v="63035.168232811098"/>
    <n v="1187269.0171294101"/>
    <n v="1439058.1914468899"/>
    <n v="1359861.3528491"/>
    <n v="1324039.67396413"/>
    <n v="976781.02789113601"/>
    <n v="54317.898408047797"/>
    <n v="68234.689932663794"/>
    <n v="64560.504116176002"/>
    <n v="63078.2179516818"/>
    <n v="48128.829397326597"/>
    <n v="98214454.546068296"/>
    <n v="137078348.01457599"/>
    <n v="127461514.111211"/>
    <n v="124535440.976779"/>
    <n v="96351969.247037306"/>
    <n v="868659.40099172201"/>
    <n v="1056127.2452847101"/>
    <n v="997130.36735398497"/>
    <n v="971806.24070259603"/>
    <n v="725722.43046873901"/>
    <n v="36162.001821160702"/>
    <n v="45055.490055224996"/>
    <n v="42731.754932516596"/>
    <n v="41799.900952679098"/>
    <n v="32546.4588780632"/>
    <n v="38066270.467817001"/>
    <n v="51440320.853755102"/>
    <n v="48156054.846840799"/>
    <n v="47196595.933253199"/>
    <n v="37551130.676743999"/>
  </r>
  <r>
    <x v="0"/>
    <x v="1"/>
    <x v="26"/>
    <s v="Waste Load Allocation"/>
    <s v="All Agencies"/>
    <s v="acres"/>
    <n v="362362.025396307"/>
    <n v="351292.33101060899"/>
    <n v="331133.28726749698"/>
    <n v="317243.208939759"/>
    <n v="219265.279945947"/>
    <n v="1875079.5333972999"/>
    <n v="2394385.0981147098"/>
    <n v="2274486.51543426"/>
    <n v="2197191.56589957"/>
    <n v="1561743.31203303"/>
    <n v="200487.261348314"/>
    <n v="257459.17017292601"/>
    <n v="253243.626374057"/>
    <n v="253289.07586484999"/>
    <n v="180047.288718175"/>
    <n v="84390393.419060901"/>
    <n v="135010082.64010999"/>
    <n v="126107995.079346"/>
    <n v="122693805.316652"/>
    <n v="92901512.306316495"/>
    <n v="1310802.4593888"/>
    <n v="1664536.61479814"/>
    <n v="1579168.71772987"/>
    <n v="1528190.67398179"/>
    <n v="1098558.90129042"/>
    <n v="128429.70036083"/>
    <n v="163432.701492722"/>
    <n v="161206.850883854"/>
    <n v="161860.75527258299"/>
    <n v="117341.813366894"/>
    <n v="31632848.846171301"/>
    <n v="49074394.310565799"/>
    <n v="45953680.172616497"/>
    <n v="44848978.821424998"/>
    <n v="34585524.374574803"/>
  </r>
  <r>
    <x v="0"/>
    <x v="1"/>
    <x v="27"/>
    <s v="Waste Load Allocation"/>
    <s v="All Agencies"/>
    <s v="acres"/>
    <n v="845222.04524912697"/>
    <n v="826827.57555876602"/>
    <n v="776103.44794544601"/>
    <n v="737539.81620278105"/>
    <n v="482975.05650539102"/>
    <n v="6099144.74329862"/>
    <n v="7856739.3431291301"/>
    <n v="7442631.4485238604"/>
    <n v="7153797.9082556898"/>
    <n v="4848553.7914252197"/>
    <n v="575568.64244922495"/>
    <n v="753141.83344688697"/>
    <n v="740756.60111366794"/>
    <n v="738272.42699497798"/>
    <n v="504280.965769812"/>
    <n v="295766508.814547"/>
    <n v="467217357.11350799"/>
    <n v="433309427.68032098"/>
    <n v="420414983.51191998"/>
    <n v="297555968.372504"/>
    <n v="4104841.11446772"/>
    <n v="5289796.36754175"/>
    <n v="4992939.7301519802"/>
    <n v="4805636.8399774404"/>
    <n v="3288015.0350059401"/>
    <n v="346103.46506944101"/>
    <n v="449004.57573556103"/>
    <n v="442127.650782927"/>
    <n v="441941.64424992702"/>
    <n v="306648.84750031499"/>
    <n v="102385179.81619699"/>
    <n v="158463802.178738"/>
    <n v="146992716.04478699"/>
    <n v="143264587.27340001"/>
    <n v="102081589.233532"/>
  </r>
  <r>
    <x v="0"/>
    <x v="1"/>
    <x v="28"/>
    <s v="Load Allocation"/>
    <s v="All Agencies"/>
    <s v="acres"/>
    <n v="531927.64926840703"/>
    <n v="529583.89163486799"/>
    <n v="495918.70516928303"/>
    <n v="471573.54580540297"/>
    <n v="333115.23706875101"/>
    <n v="5714924.53461775"/>
    <n v="7643885.7303366195"/>
    <n v="7199211.20228789"/>
    <n v="6926733.1078012399"/>
    <n v="5077148.4323188998"/>
    <n v="277396.27865243203"/>
    <n v="372879.92793513602"/>
    <n v="349168.72925057099"/>
    <n v="335290.522531586"/>
    <n v="238862.36383750901"/>
    <n v="661916941.41397095"/>
    <n v="1084635464.3934801"/>
    <n v="1019909046.43214"/>
    <n v="988098234.44343698"/>
    <n v="744421759.17651701"/>
    <n v="3651010.4922456299"/>
    <n v="4925275.7877070997"/>
    <n v="4639661.4496280896"/>
    <n v="4470190.3029555501"/>
    <n v="3306339.94687365"/>
    <n v="145899.46705595401"/>
    <n v="187850.35464378801"/>
    <n v="175672.15780828401"/>
    <n v="168638.08911271201"/>
    <n v="119511.431920353"/>
    <n v="208618584.513248"/>
    <n v="315006367.91211402"/>
    <n v="296438314.56842703"/>
    <n v="286650928.13564497"/>
    <n v="212639816.30358201"/>
  </r>
  <r>
    <x v="0"/>
    <x v="1"/>
    <x v="29"/>
    <s v="Load Allocation"/>
    <s v="All Agencies"/>
    <s v="acres"/>
    <n v="340621.87291048397"/>
    <n v="340976.13946867897"/>
    <n v="319795.07900280698"/>
    <n v="304092.144036946"/>
    <n v="217099.275831126"/>
    <n v="4678724.8245892003"/>
    <n v="6102088.3182720002"/>
    <n v="5746627.7878592601"/>
    <n v="5513587.1786902901"/>
    <n v="4046792.9448239799"/>
    <n v="221392.15349242999"/>
    <n v="293365.95323141501"/>
    <n v="274729.81278119801"/>
    <n v="262955.95266957401"/>
    <n v="188095.97501290901"/>
    <n v="453008512.51749998"/>
    <n v="782700936.18589401"/>
    <n v="736436024.36699903"/>
    <n v="712942883.20464003"/>
    <n v="537575706.72922397"/>
    <n v="2803994.6505952198"/>
    <n v="3717907.73886482"/>
    <n v="3500256.9918135302"/>
    <n v="3362238.7023082599"/>
    <n v="2484854.4359742799"/>
    <n v="108029.054819579"/>
    <n v="138460.856589951"/>
    <n v="129357.947889458"/>
    <n v="123772.83459839001"/>
    <n v="87665.987300623805"/>
    <n v="138572951.495529"/>
    <n v="215149963.28353199"/>
    <n v="202304456.614703"/>
    <n v="195417646.62669399"/>
    <n v="144715615.52033201"/>
  </r>
  <r>
    <x v="0"/>
    <x v="1"/>
    <x v="30"/>
    <s v="Load Allocation"/>
    <s v="All Agencies"/>
    <s v="acres"/>
    <n v="124773.692649212"/>
    <n v="125064.569344713"/>
    <n v="119083.260195661"/>
    <n v="115279.55773317799"/>
    <n v="87274.027337972802"/>
    <n v="1592061.3380221999"/>
    <n v="2102953.7534492798"/>
    <n v="2004775.61779913"/>
    <n v="1957747.84840274"/>
    <n v="1526891.4201024601"/>
    <n v="68795.613667268"/>
    <n v="93403.776500086795"/>
    <n v="88758.596755798106"/>
    <n v="86715.861861684898"/>
    <n v="66384.982415493098"/>
    <n v="157598517.103154"/>
    <n v="264752776.41785601"/>
    <n v="253513598.98724401"/>
    <n v="249562946.43962201"/>
    <n v="200915564.25499699"/>
    <n v="965877.27360372897"/>
    <n v="1289216.96616312"/>
    <n v="1229974.60765228"/>
    <n v="1204995.17330941"/>
    <n v="946124.77975725196"/>
    <n v="32128.204078799099"/>
    <n v="41574.028619516997"/>
    <n v="39405.359208849601"/>
    <n v="38549.663788567297"/>
    <n v="29260.745287306901"/>
    <n v="43053922.029241398"/>
    <n v="64890196.284325697"/>
    <n v="62225403.514591597"/>
    <n v="61464744.076440699"/>
    <n v="49361729.015788399"/>
  </r>
  <r>
    <x v="0"/>
    <x v="1"/>
    <x v="31"/>
    <s v="Load Allocation"/>
    <s v="All Agencies"/>
    <s v="acres"/>
    <n v="489830.38274257001"/>
    <n v="471795.67351613101"/>
    <n v="439761.22538978898"/>
    <n v="417229.00698144198"/>
    <n v="293480.140430181"/>
    <n v="2689472.6528092599"/>
    <n v="3547941.1935126199"/>
    <n v="3311819.0967962602"/>
    <n v="3161703.50817551"/>
    <n v="2251236.50988273"/>
    <n v="313814.50299640698"/>
    <n v="386688.89353236201"/>
    <n v="359575.23978586"/>
    <n v="341946.12416019302"/>
    <n v="211012.72127675099"/>
    <n v="175025538.939924"/>
    <n v="292797516.81401497"/>
    <n v="274859841.395244"/>
    <n v="265922685.311777"/>
    <n v="202697379.53035301"/>
    <n v="1715551.83233423"/>
    <n v="2279139.9618874299"/>
    <n v="2129800.99841931"/>
    <n v="2036961.8383673199"/>
    <n v="1461451.4543458"/>
    <n v="163936.999225876"/>
    <n v="196466.191098068"/>
    <n v="183149.067590447"/>
    <n v="174962.41474112999"/>
    <n v="108066.538029826"/>
    <n v="53027580.977173999"/>
    <n v="80023353.874107003"/>
    <n v="75082947.360966504"/>
    <n v="72577103.958388701"/>
    <n v="54268017.742246203"/>
  </r>
  <r>
    <x v="0"/>
    <x v="1"/>
    <x v="32"/>
    <s v="Load Allocation"/>
    <s v="All Agencies"/>
    <s v="acres"/>
    <n v="1873957.3313553899"/>
    <n v="1823358.3687531301"/>
    <n v="1712329.3703970001"/>
    <n v="1634497.6811494799"/>
    <n v="1178076.1200637"/>
    <n v="13365276.203713899"/>
    <n v="18246093.7867576"/>
    <n v="17159772.238636602"/>
    <n v="16475999.6783893"/>
    <n v="11927619.296745099"/>
    <n v="1493003.1796784501"/>
    <n v="1926587.9493525301"/>
    <n v="1805430.8463752901"/>
    <n v="1728000.89806695"/>
    <n v="1110380.3198598099"/>
    <n v="779029857.27182496"/>
    <n v="1309556881.28844"/>
    <n v="1233677212.6702299"/>
    <n v="1195916294.9619401"/>
    <n v="908495971.96870303"/>
    <n v="8368175.0402805703"/>
    <n v="11544307.636288101"/>
    <n v="10860767.7844288"/>
    <n v="10446492.3109976"/>
    <n v="7618528.8080468699"/>
    <n v="785947.93447704997"/>
    <n v="985233.431155517"/>
    <n v="925816.96244353603"/>
    <n v="890990.10314280901"/>
    <n v="573727.22791637504"/>
    <n v="235337420.20455599"/>
    <n v="364107384.430664"/>
    <n v="343269646.48144603"/>
    <n v="332498849.962632"/>
    <n v="249086689.08065701"/>
  </r>
  <r>
    <x v="0"/>
    <x v="1"/>
    <x v="33"/>
    <s v="Waste Load Allocation"/>
    <s v="All Agencies"/>
    <s v="acres"/>
    <n v="39432.463684732902"/>
    <n v="46311.9897285935"/>
    <n v="80063.161922037194"/>
    <n v="96025.822684136598"/>
    <n v="109264.68895517899"/>
    <n v="797034.96425477299"/>
    <n v="933978.40509269398"/>
    <n v="1797388.2436335599"/>
    <n v="2194450.3378233602"/>
    <n v="2556265.7229595799"/>
    <n v="141307.43758073499"/>
    <n v="162387.049296018"/>
    <n v="276683.94609201298"/>
    <n v="327762.70751572301"/>
    <n v="367168.29231726902"/>
    <n v="83843351.875707805"/>
    <n v="85967414.010497004"/>
    <n v="433144118.94541901"/>
    <n v="538301629.73367298"/>
    <n v="829738543.900545"/>
    <n v="522804.16498064803"/>
    <n v="608480.88394215901"/>
    <n v="1201074.4408831999"/>
    <n v="1435391.2325840599"/>
    <n v="1647361.1096601901"/>
    <n v="78226.609383585601"/>
    <n v="89330.499860118405"/>
    <n v="148520.1004535"/>
    <n v="175945.461930302"/>
    <n v="196209.10708859799"/>
    <n v="28275517.510458302"/>
    <n v="26842660.4503216"/>
    <n v="114056446.895714"/>
    <n v="156384005.75718501"/>
    <n v="237933542.11025101"/>
  </r>
  <r>
    <x v="0"/>
    <x v="2"/>
    <x v="34"/>
    <s v="Load Allocation"/>
    <s v="All Agencies"/>
    <s v="acres"/>
    <n v="19009.510596071399"/>
    <n v="19806.537499462302"/>
    <n v="24139.703400318002"/>
    <n v="25701.454867426201"/>
    <n v="28885.291982518502"/>
    <n v="0"/>
    <n v="0"/>
    <n v="0"/>
    <n v="0"/>
    <n v="0"/>
    <n v="0"/>
    <n v="0"/>
    <n v="0"/>
    <n v="0"/>
    <n v="0"/>
    <n v="0"/>
    <n v="0"/>
    <n v="0"/>
    <n v="0"/>
    <n v="0"/>
    <n v="0"/>
    <n v="0"/>
    <n v="0"/>
    <n v="0"/>
    <n v="0"/>
    <n v="0"/>
    <n v="0"/>
    <n v="0"/>
    <n v="0"/>
    <n v="0"/>
    <n v="0"/>
    <n v="0"/>
    <n v="0"/>
    <n v="0"/>
    <n v="0"/>
  </r>
  <r>
    <x v="0"/>
    <x v="2"/>
    <x v="35"/>
    <s v="Load Allocation"/>
    <s v="All Agencies"/>
    <s v="acres"/>
    <n v="8871.2287705572708"/>
    <n v="9719.4819228085107"/>
    <n v="12810.792807056599"/>
    <n v="14436.851551006999"/>
    <n v="16927.932101082501"/>
    <n v="0"/>
    <n v="0"/>
    <n v="0"/>
    <n v="0"/>
    <n v="0"/>
    <n v="0"/>
    <n v="0"/>
    <n v="0"/>
    <n v="0"/>
    <n v="0"/>
    <n v="0"/>
    <n v="0"/>
    <n v="0"/>
    <n v="0"/>
    <n v="0"/>
    <n v="0"/>
    <n v="0"/>
    <n v="0"/>
    <n v="0"/>
    <n v="0"/>
    <n v="0"/>
    <n v="0"/>
    <n v="0"/>
    <n v="0"/>
    <n v="0"/>
    <n v="0"/>
    <n v="0"/>
    <n v="0"/>
    <n v="0"/>
    <n v="0"/>
  </r>
  <r>
    <x v="0"/>
    <x v="2"/>
    <x v="36"/>
    <s v="Load Allocation"/>
    <s v="All Agencies"/>
    <s v="acres"/>
    <n v="319544.86291580601"/>
    <n v="281459.236692896"/>
    <n v="282388.99301191501"/>
    <n v="307812.58290823898"/>
    <n v="324780.17954057001"/>
    <n v="2630552.10650917"/>
    <n v="2549923.9278419102"/>
    <n v="2652924.2720685601"/>
    <n v="2801954.01193556"/>
    <n v="3451894.1417332399"/>
    <n v="49313.3436274778"/>
    <n v="46529.132354625202"/>
    <n v="50580.516368000499"/>
    <n v="53093.699349673298"/>
    <n v="71256.872082151094"/>
    <n v="85852305.454913795"/>
    <n v="78407424.020420402"/>
    <n v="84501602.0692081"/>
    <n v="88678509.3397457"/>
    <n v="124023343.789038"/>
    <n v="1543041.0692132299"/>
    <n v="1502399.68077063"/>
    <n v="1540491.4812115801"/>
    <n v="1628946.83953574"/>
    <n v="2033195.5241409701"/>
    <n v="18429.963272593701"/>
    <n v="16322.742125937601"/>
    <n v="17850.560285368399"/>
    <n v="18716.8057757797"/>
    <n v="28716.818973083198"/>
    <n v="20359686.107930299"/>
    <n v="16760469.4560779"/>
    <n v="18136761.902387999"/>
    <n v="19028477.486371201"/>
    <n v="32172635.391047601"/>
  </r>
  <r>
    <x v="0"/>
    <x v="2"/>
    <x v="37"/>
    <s v="Load Allocation"/>
    <s v="All Agencies"/>
    <s v="acres"/>
    <n v="729217.52238917397"/>
    <n v="630001.91423229"/>
    <n v="634211.26355166198"/>
    <n v="636008.32670934405"/>
    <n v="651209.63612557901"/>
    <n v="1201677.66131569"/>
    <n v="1039513.5755803999"/>
    <n v="1044972.43349557"/>
    <n v="1046953.10466444"/>
    <n v="1067077.01221549"/>
    <n v="48477.190468210698"/>
    <n v="41922.4057872294"/>
    <n v="42175.761391162901"/>
    <n v="42255.854137403097"/>
    <n v="43063.116676689599"/>
    <n v="15491717.612837501"/>
    <n v="12238433.9944734"/>
    <n v="12275662.135493601"/>
    <n v="12282939.5705474"/>
    <n v="12407751.770027"/>
    <n v="723045.88617346797"/>
    <n v="621140.62000062596"/>
    <n v="625095.10142213898"/>
    <n v="627055.16633166501"/>
    <n v="642146.51598802104"/>
    <n v="22381.738926480899"/>
    <n v="19355.3620044325"/>
    <n v="19519.5323215098"/>
    <n v="19588.086574836299"/>
    <n v="20167.650051214201"/>
    <n v="3312937.7364756698"/>
    <n v="2356526.8865954299"/>
    <n v="2368045.67122507"/>
    <n v="2373836.8246094901"/>
    <n v="2420346.8600302902"/>
  </r>
  <r>
    <x v="0"/>
    <x v="2"/>
    <x v="38"/>
    <s v="Load Allocation"/>
    <s v="All Agencies"/>
    <s v="acres"/>
    <n v="1293366.3479214101"/>
    <n v="1249874.91382387"/>
    <n v="1225659.1542873301"/>
    <n v="1257153.80308176"/>
    <n v="1436565.3601116701"/>
    <n v="2875148.1389957098"/>
    <n v="2778793.35677562"/>
    <n v="2709652.23391265"/>
    <n v="2775843.6272608498"/>
    <n v="3142304.5446049399"/>
    <n v="492873.90595652198"/>
    <n v="476535.440408264"/>
    <n v="459702.009066033"/>
    <n v="469202.63051828998"/>
    <n v="518355.84455120901"/>
    <n v="1514166038.88428"/>
    <n v="1459159110.74368"/>
    <n v="1410938444.6831501"/>
    <n v="1439939113.7881999"/>
    <n v="1601304405.5911"/>
    <n v="1779409.12581369"/>
    <n v="1727391.2632450501"/>
    <n v="1701224.01724659"/>
    <n v="1745572.2270569699"/>
    <n v="1988644.8776289499"/>
    <n v="210521.10984863099"/>
    <n v="204072.84443808501"/>
    <n v="200911.144117702"/>
    <n v="205883.514485386"/>
    <n v="232377.46938229699"/>
    <n v="384996307.80871201"/>
    <n v="371889039.56759799"/>
    <n v="369122674.43811297"/>
    <n v="378885013.74881399"/>
    <n v="435180929.65837699"/>
  </r>
  <r>
    <x v="0"/>
    <x v="2"/>
    <x v="39"/>
    <s v="Load Allocation"/>
    <s v="All Agencies"/>
    <s v="acres"/>
    <n v="687836.07482503494"/>
    <n v="698561.28372318996"/>
    <n v="697893.89566263801"/>
    <n v="701368.93262547895"/>
    <n v="731742.36527752201"/>
    <n v="994602.36855450505"/>
    <n v="1011240.92772228"/>
    <n v="1006314.6225755099"/>
    <n v="1009728.81927453"/>
    <n v="1045493.7213293799"/>
    <n v="44332.306173286997"/>
    <n v="44854.805958981698"/>
    <n v="44889.283131899501"/>
    <n v="45040.026035425901"/>
    <n v="46659.930543476403"/>
    <n v="14243766.8611663"/>
    <n v="14335717.308626801"/>
    <n v="14390058.0132671"/>
    <n v="14441907.430133199"/>
    <n v="14818438.979574701"/>
    <n v="571266.31463653001"/>
    <n v="581535.06319593801"/>
    <n v="578433.44293724396"/>
    <n v="580990.67160650704"/>
    <n v="603776.75154967199"/>
    <n v="20144.697352651699"/>
    <n v="20463.4803511473"/>
    <n v="20449.429890055701"/>
    <n v="20539.953993885701"/>
    <n v="21513.044725489101"/>
    <n v="3151609.5144748501"/>
    <n v="3176256.58661904"/>
    <n v="3197868.1103714202"/>
    <n v="3219156.48444001"/>
    <n v="3346185.62205425"/>
  </r>
  <r>
    <x v="0"/>
    <x v="2"/>
    <x v="40"/>
    <s v="Load Allocation"/>
    <s v="All Agencies"/>
    <s v="miles"/>
    <n v="11022.9913716543"/>
    <n v="11022.9913716543"/>
    <n v="11022.9913716543"/>
    <n v="11022.9913716543"/>
    <n v="11022.9913716543"/>
    <n v="0"/>
    <n v="0"/>
    <n v="0"/>
    <n v="0"/>
    <n v="0"/>
    <n v="0"/>
    <n v="0"/>
    <n v="0"/>
    <n v="0"/>
    <n v="0"/>
    <n v="0"/>
    <n v="0"/>
    <n v="0"/>
    <n v="0"/>
    <n v="0"/>
    <n v="2654282.7828106601"/>
    <n v="2652199.4079526099"/>
    <n v="2654104.4334533201"/>
    <n v="2654282.7828106601"/>
    <n v="2654282.7828106601"/>
    <n v="1876303.3565555001"/>
    <n v="1874830.62487582"/>
    <n v="1876177.28206662"/>
    <n v="1876303.3565555001"/>
    <n v="1876303.3565555001"/>
    <n v="9152699299.1317406"/>
    <n v="9145515254.3665199"/>
    <n v="9152084297.9775391"/>
    <n v="9152699299.1317406"/>
    <n v="9152699299.1317406"/>
  </r>
  <r>
    <x v="0"/>
    <x v="2"/>
    <x v="41"/>
    <s v="Load Allocation"/>
    <s v="All Agencies"/>
    <s v="miles"/>
    <n v="69429.608087941306"/>
    <n v="69429.608087941306"/>
    <n v="69429.608087941306"/>
    <n v="69429.608087941306"/>
    <n v="69429.608087941306"/>
    <n v="18989523.033006702"/>
    <n v="23613829.048074901"/>
    <n v="24278258.766866598"/>
    <n v="24945489.345553599"/>
    <n v="26479237.829205301"/>
    <n v="5100739.91636925"/>
    <n v="6160235.0455363998"/>
    <n v="6635358.6179439304"/>
    <n v="7159077.0436568996"/>
    <n v="8843545.2817970496"/>
    <n v="13900819735.8134"/>
    <n v="19988480623.794998"/>
    <n v="21071912525.179699"/>
    <n v="21651084871.298302"/>
    <n v="23841592870.626202"/>
    <n v="11163305.668857601"/>
    <n v="13978538.523245201"/>
    <n v="14421505.7866771"/>
    <n v="14848777.321172001"/>
    <n v="15758221.833190501"/>
    <n v="2115917.5655696099"/>
    <n v="2588584.9554513199"/>
    <n v="2836607.1367482301"/>
    <n v="3077951.73514874"/>
    <n v="3928442.5215827501"/>
    <n v="3560367083.4021702"/>
    <n v="5032725609.0474195"/>
    <n v="5307613332.1096001"/>
    <n v="5457940232.5221596"/>
    <n v="5958103192.5412102"/>
  </r>
  <r>
    <x v="0"/>
    <x v="2"/>
    <x v="42"/>
    <s v="Load Allocation"/>
    <s v="All Agencies"/>
    <s v="acres"/>
    <n v="23463044.8224773"/>
    <n v="23152057.502117001"/>
    <n v="23179915.753610801"/>
    <n v="23168711.898737099"/>
    <n v="23411157.167893201"/>
    <n v="35186726.486573897"/>
    <n v="34698315.624925099"/>
    <n v="34717363.814869598"/>
    <n v="34684919.949338898"/>
    <n v="34927569.411120802"/>
    <n v="1650630.4564463899"/>
    <n v="1630502.8273466099"/>
    <n v="1631862.1367049599"/>
    <n v="1630587.3757251699"/>
    <n v="1640701.9865510899"/>
    <n v="998807550.40798998"/>
    <n v="988138768.72705305"/>
    <n v="987588621.16168797"/>
    <n v="986451238.07474101"/>
    <n v="988484587.921749"/>
    <n v="20369977.1478137"/>
    <n v="20054926.329987999"/>
    <n v="20076942.314115401"/>
    <n v="20066672.876964498"/>
    <n v="20250879.519629698"/>
    <n v="667025.42977616796"/>
    <n v="657563.20959100698"/>
    <n v="658568.67803876195"/>
    <n v="658557.68815136398"/>
    <n v="664863.68699340499"/>
    <n v="283419983.78289801"/>
    <n v="279973589.91991001"/>
    <n v="279707196.183034"/>
    <n v="279439674.41479701"/>
    <n v="280061839.34233302"/>
  </r>
  <r>
    <x v="0"/>
    <x v="2"/>
    <x v="43"/>
    <s v="Load Allocation"/>
    <s v="All Agencies"/>
    <s v="acres"/>
    <n v="760124.81717608403"/>
    <n v="760124.89626881003"/>
    <n v="760660.513224061"/>
    <n v="760969.49330670398"/>
    <n v="764169.23750769906"/>
    <n v="5871714.8580296999"/>
    <n v="5871715.3959895102"/>
    <n v="5875759.6344981603"/>
    <n v="5878757.8689527297"/>
    <n v="5905658.1679647602"/>
    <n v="446471.01329925802"/>
    <n v="446471.06166330102"/>
    <n v="446759.126643105"/>
    <n v="446937.06110345398"/>
    <n v="448792.42908837902"/>
    <n v="0"/>
    <n v="0"/>
    <n v="0"/>
    <n v="0"/>
    <n v="0"/>
    <n v="4564697.0807618303"/>
    <n v="4564697.4184257202"/>
    <n v="4568273.6824547099"/>
    <n v="4571951.1911440203"/>
    <n v="4597886.8376981104"/>
    <n v="316708.13292850403"/>
    <n v="316708.19269843202"/>
    <n v="316858.99438617501"/>
    <n v="317014.64284843003"/>
    <n v="318704.43091408297"/>
    <n v="0"/>
    <n v="0"/>
    <n v="0"/>
    <n v="0"/>
    <n v="0"/>
  </r>
  <r>
    <x v="0"/>
    <x v="3"/>
    <x v="44"/>
    <s v="Load Allocation"/>
    <s v="All Agencies"/>
    <s v="acres"/>
    <n v="0"/>
    <n v="0"/>
    <n v="0"/>
    <n v="0"/>
    <n v="0"/>
    <n v="23465.036753341599"/>
    <n v="26029.702138066299"/>
    <n v="24734.694379091299"/>
    <n v="21640.0458285809"/>
    <n v="18068.817690849301"/>
    <n v="2985.4453518539699"/>
    <n v="3617.9562165401899"/>
    <n v="3277.1793219111901"/>
    <n v="3038.05436166748"/>
    <n v="2641.0430213473701"/>
    <n v="0"/>
    <n v="0"/>
    <n v="0"/>
    <n v="0"/>
    <n v="0"/>
    <n v="14755.828018643"/>
    <n v="16516.5021404326"/>
    <n v="15837.796963930101"/>
    <n v="13102.050866097199"/>
    <n v="10145.9882851243"/>
    <n v="1857.73252975941"/>
    <n v="2167.1141759920902"/>
    <n v="2102.0489248949998"/>
    <n v="1875.92574159987"/>
    <n v="1574.07113839872"/>
    <n v="0"/>
    <n v="0"/>
    <n v="0"/>
    <n v="0"/>
    <n v="0"/>
  </r>
  <r>
    <x v="0"/>
    <x v="3"/>
    <x v="45"/>
    <s v="Load Allocation"/>
    <s v="All Agencies"/>
    <s v="systems"/>
    <n v="1307217.1254947199"/>
    <n v="1430895.3320468101"/>
    <n v="1362042.53692963"/>
    <n v="1297383.7729203"/>
    <n v="932421.43959609105"/>
    <n v="9904662.0712103806"/>
    <n v="12070719.2689342"/>
    <n v="11620329.4944713"/>
    <n v="11103091.297420699"/>
    <n v="8318966.4848114904"/>
    <n v="0"/>
    <n v="0"/>
    <n v="0"/>
    <n v="0"/>
    <n v="0"/>
    <n v="0"/>
    <n v="0"/>
    <n v="0"/>
    <n v="0"/>
    <n v="0"/>
    <n v="6273822.65573275"/>
    <n v="7819085.4431071896"/>
    <n v="7546259.7539017396"/>
    <n v="7213266.3063670797"/>
    <n v="5441244.7279794803"/>
    <n v="0"/>
    <n v="0"/>
    <n v="0"/>
    <n v="0"/>
    <n v="0"/>
    <n v="0"/>
    <n v="0"/>
    <n v="0"/>
    <n v="0"/>
    <n v="0"/>
  </r>
  <r>
    <x v="0"/>
    <x v="4"/>
    <x v="46"/>
    <s v="Waste Load Allocation"/>
    <s v="All Agencies"/>
    <s v="acres"/>
    <n v="0"/>
    <n v="0"/>
    <n v="0"/>
    <n v="0"/>
    <n v="0"/>
    <n v="513540.79242055101"/>
    <n v="1925677.0482737999"/>
    <n v="2204276.8092525001"/>
    <n v="2230817.21468616"/>
    <n v="2315544.19906116"/>
    <n v="79891.653415532797"/>
    <n v="301986.70771804499"/>
    <n v="336936.44691005303"/>
    <n v="340253.99672713899"/>
    <n v="350844.86888137501"/>
    <n v="9400110.0077397805"/>
    <n v="32838317.018432599"/>
    <n v="37381782.893859901"/>
    <n v="37813064.412262"/>
    <n v="39189877.886871301"/>
    <n v="437821.63637233502"/>
    <n v="1478902.5561402999"/>
    <n v="1711044.9385827801"/>
    <n v="1728658.1431497301"/>
    <n v="1782952.5640481701"/>
    <n v="60957.390556042097"/>
    <n v="184142.038245484"/>
    <n v="203734.93968515101"/>
    <n v="205897.88285855899"/>
    <n v="212096.04677610099"/>
    <n v="7456870.5370674096"/>
    <n v="19317772.831193902"/>
    <n v="21775394.521867801"/>
    <n v="22040916.4301624"/>
    <n v="22847163.779771801"/>
  </r>
  <r>
    <x v="0"/>
    <x v="4"/>
    <x v="47"/>
    <s v="Waste Load Allocation"/>
    <s v="All Agencies"/>
    <s v="acres"/>
    <n v="0"/>
    <n v="0"/>
    <n v="0"/>
    <n v="0"/>
    <n v="0"/>
    <n v="10286539.047538299"/>
    <n v="7040758.2815223504"/>
    <n v="9442472.1958355792"/>
    <n v="11714720.981106"/>
    <n v="26624598.855046701"/>
    <n v="1334259.9211685201"/>
    <n v="795344.60799163498"/>
    <n v="1599699.9309400599"/>
    <n v="1645632.7286553199"/>
    <n v="5124376.4358758796"/>
    <n v="133339886.18739299"/>
    <n v="37140050.500821799"/>
    <n v="31869173.063994199"/>
    <n v="39977969.038541101"/>
    <n v="61933077.632165201"/>
    <n v="8306065.4083791701"/>
    <n v="5367051.7418554602"/>
    <n v="7418047.2610166902"/>
    <n v="9675611.8785771504"/>
    <n v="24191757.326501802"/>
    <n v="912724.007633831"/>
    <n v="544239.02971525304"/>
    <n v="1148608.4133230001"/>
    <n v="1184402.1727867001"/>
    <n v="4124370.34524146"/>
    <n v="50809449.407971099"/>
    <n v="9717606.2432827391"/>
    <n v="13287956.181309599"/>
    <n v="16036573.044580201"/>
    <n v="30870159.3323185"/>
  </r>
  <r>
    <x v="0"/>
    <x v="4"/>
    <x v="48"/>
    <s v="Waste Load Allocation"/>
    <s v="All Agencies"/>
    <s v="acres"/>
    <n v="0"/>
    <n v="0"/>
    <n v="0"/>
    <n v="0"/>
    <n v="0"/>
    <n v="41533359.068606302"/>
    <n v="35170052.381303497"/>
    <n v="55484634.128562897"/>
    <n v="57017229.8658292"/>
    <n v="75967402.724576697"/>
    <n v="3625081.2871044702"/>
    <n v="2487511.0499137398"/>
    <n v="4174274.9211205002"/>
    <n v="5090809.9575962601"/>
    <n v="11119015.652453"/>
    <n v="219713446.067839"/>
    <n v="26214391.331835799"/>
    <n v="49083838.460912399"/>
    <n v="68073960.9622114"/>
    <n v="128145778.56278101"/>
    <n v="34052609.524594098"/>
    <n v="29731231.771722998"/>
    <n v="47460733.204152398"/>
    <n v="48547848.806540497"/>
    <n v="67628512.962161496"/>
    <n v="2277361.4456137698"/>
    <n v="1673700.7095540699"/>
    <n v="2773599.6115571298"/>
    <n v="3482340.1710135899"/>
    <n v="8462875.2579728905"/>
    <n v="119637813.639467"/>
    <n v="14039374.9479385"/>
    <n v="25331967.700457599"/>
    <n v="29986778.463445399"/>
    <n v="71630453.434881702"/>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9">
  <r>
    <x v="0"/>
    <x v="0"/>
    <s v="Ag Open Space"/>
    <s v="Load Allocation"/>
    <s v="All Agencies"/>
    <s v="acres"/>
    <n v="0"/>
    <n v="0"/>
    <n v="0"/>
    <n v="0"/>
    <n v="0"/>
    <n v="0"/>
    <n v="0"/>
    <n v="0"/>
    <n v="0"/>
    <n v="0"/>
    <n v="0"/>
    <n v="0"/>
    <n v="0"/>
    <n v="0"/>
    <n v="0"/>
    <n v="0"/>
    <n v="0"/>
    <n v="0"/>
    <n v="0"/>
    <n v="0"/>
    <n v="0"/>
    <n v="0"/>
    <n v="0"/>
    <n v="0"/>
    <n v="0"/>
    <n v="0"/>
    <n v="0"/>
    <n v="0"/>
    <n v="0"/>
    <n v="0"/>
    <n v="0"/>
    <n v="0"/>
    <n v="0"/>
    <n v="0"/>
    <n v="0"/>
  </r>
  <r>
    <x v="0"/>
    <x v="0"/>
    <s v="Double Cropped Land"/>
    <s v="Load Allocation"/>
    <s v="All Agencies"/>
    <s v="acres"/>
    <n v="0"/>
    <n v="0"/>
    <n v="0"/>
    <n v="0"/>
    <n v="0"/>
    <n v="0"/>
    <n v="0"/>
    <n v="0"/>
    <n v="0"/>
    <n v="0"/>
    <n v="0"/>
    <n v="0"/>
    <n v="0"/>
    <n v="0"/>
    <n v="0"/>
    <n v="0"/>
    <n v="0"/>
    <n v="0"/>
    <n v="0"/>
    <n v="0"/>
    <n v="0"/>
    <n v="0"/>
    <n v="0"/>
    <n v="0"/>
    <n v="0"/>
    <n v="0"/>
    <n v="0"/>
    <n v="0"/>
    <n v="0"/>
    <n v="0"/>
    <n v="0"/>
    <n v="0"/>
    <n v="0"/>
    <n v="0"/>
    <n v="0"/>
  </r>
  <r>
    <x v="0"/>
    <x v="0"/>
    <s v="Full Season Soybeans"/>
    <s v="Load Allocation"/>
    <s v="All Agencies"/>
    <s v="acres"/>
    <n v="0"/>
    <n v="0"/>
    <n v="0"/>
    <n v="0"/>
    <n v="0"/>
    <n v="0"/>
    <n v="0"/>
    <n v="0"/>
    <n v="0"/>
    <n v="0"/>
    <n v="0"/>
    <n v="0"/>
    <n v="0"/>
    <n v="0"/>
    <n v="0"/>
    <n v="0"/>
    <n v="0"/>
    <n v="0"/>
    <n v="0"/>
    <n v="0"/>
    <n v="0"/>
    <n v="0"/>
    <n v="0"/>
    <n v="0"/>
    <n v="0"/>
    <n v="0"/>
    <n v="0"/>
    <n v="0"/>
    <n v="0"/>
    <n v="0"/>
    <n v="0"/>
    <n v="0"/>
    <n v="0"/>
    <n v="0"/>
    <n v="0"/>
  </r>
  <r>
    <x v="0"/>
    <x v="0"/>
    <s v="Grain with Manure"/>
    <s v="Load Allocation"/>
    <s v="All Agencies"/>
    <s v="acres"/>
    <n v="0"/>
    <n v="0"/>
    <n v="0"/>
    <n v="0"/>
    <n v="0"/>
    <n v="0"/>
    <n v="0"/>
    <n v="0"/>
    <n v="0"/>
    <n v="0"/>
    <n v="0"/>
    <n v="0"/>
    <n v="0"/>
    <n v="0"/>
    <n v="0"/>
    <n v="0"/>
    <n v="0"/>
    <n v="0"/>
    <n v="0"/>
    <n v="0"/>
    <n v="0"/>
    <n v="0"/>
    <n v="0"/>
    <n v="0"/>
    <n v="0"/>
    <n v="0"/>
    <n v="0"/>
    <n v="0"/>
    <n v="0"/>
    <n v="0"/>
    <n v="0"/>
    <n v="0"/>
    <n v="0"/>
    <n v="0"/>
    <n v="0"/>
  </r>
  <r>
    <x v="0"/>
    <x v="0"/>
    <s v="Grain without Manure"/>
    <s v="Load Allocation"/>
    <s v="All Agencies"/>
    <s v="acres"/>
    <n v="0"/>
    <n v="0"/>
    <n v="0"/>
    <n v="0"/>
    <n v="0"/>
    <n v="0"/>
    <n v="0"/>
    <n v="0"/>
    <n v="0"/>
    <n v="0"/>
    <n v="0"/>
    <n v="0"/>
    <n v="0"/>
    <n v="0"/>
    <n v="0"/>
    <n v="0"/>
    <n v="0"/>
    <n v="0"/>
    <n v="0"/>
    <n v="0"/>
    <n v="0"/>
    <n v="0"/>
    <n v="0"/>
    <n v="0"/>
    <n v="0"/>
    <n v="0"/>
    <n v="0"/>
    <n v="0"/>
    <n v="0"/>
    <n v="0"/>
    <n v="0"/>
    <n v="0"/>
    <n v="0"/>
    <n v="0"/>
    <n v="0"/>
  </r>
  <r>
    <x v="0"/>
    <x v="0"/>
    <s v="Legume Hay"/>
    <s v="Load Allocation"/>
    <s v="All Agencies"/>
    <s v="acres"/>
    <n v="0"/>
    <n v="0"/>
    <n v="0"/>
    <n v="0"/>
    <n v="0"/>
    <n v="0"/>
    <n v="0"/>
    <n v="0"/>
    <n v="0"/>
    <n v="0"/>
    <n v="0"/>
    <n v="0"/>
    <n v="0"/>
    <n v="0"/>
    <n v="0"/>
    <n v="0"/>
    <n v="0"/>
    <n v="0"/>
    <n v="0"/>
    <n v="0"/>
    <n v="0"/>
    <n v="0"/>
    <n v="0"/>
    <n v="0"/>
    <n v="0"/>
    <n v="0"/>
    <n v="0"/>
    <n v="0"/>
    <n v="0"/>
    <n v="0"/>
    <n v="0"/>
    <n v="0"/>
    <n v="0"/>
    <n v="0"/>
    <n v="0"/>
  </r>
  <r>
    <x v="0"/>
    <x v="0"/>
    <s v="Non-Permitted Feeding Space"/>
    <s v="Load Allocation"/>
    <s v="All Agencies"/>
    <s v="acres"/>
    <n v="0"/>
    <n v="0"/>
    <n v="0"/>
    <n v="0"/>
    <n v="0"/>
    <n v="0"/>
    <n v="0"/>
    <n v="0"/>
    <n v="0"/>
    <n v="0"/>
    <n v="0"/>
    <n v="0"/>
    <n v="0"/>
    <n v="0"/>
    <n v="0"/>
    <n v="0"/>
    <n v="0"/>
    <n v="0"/>
    <n v="0"/>
    <n v="0"/>
    <n v="0"/>
    <n v="0"/>
    <n v="0"/>
    <n v="0"/>
    <n v="0"/>
    <n v="0"/>
    <n v="0"/>
    <n v="0"/>
    <n v="0"/>
    <n v="0"/>
    <n v="0"/>
    <n v="0"/>
    <n v="0"/>
    <n v="0"/>
    <n v="0"/>
  </r>
  <r>
    <x v="0"/>
    <x v="0"/>
    <s v="Other Agronomic Crops"/>
    <s v="Load Allocation"/>
    <s v="All Agencies"/>
    <s v="acres"/>
    <n v="0"/>
    <n v="0"/>
    <n v="0"/>
    <n v="0"/>
    <n v="0"/>
    <n v="0"/>
    <n v="0"/>
    <n v="0"/>
    <n v="0"/>
    <n v="0"/>
    <n v="0"/>
    <n v="0"/>
    <n v="0"/>
    <n v="0"/>
    <n v="0"/>
    <n v="0"/>
    <n v="0"/>
    <n v="0"/>
    <n v="0"/>
    <n v="0"/>
    <n v="0"/>
    <n v="0"/>
    <n v="0"/>
    <n v="0"/>
    <n v="0"/>
    <n v="0"/>
    <n v="0"/>
    <n v="0"/>
    <n v="0"/>
    <n v="0"/>
    <n v="0"/>
    <n v="0"/>
    <n v="0"/>
    <n v="0"/>
    <n v="0"/>
  </r>
  <r>
    <x v="0"/>
    <x v="0"/>
    <s v="Other Hay"/>
    <s v="Load Allocation"/>
    <s v="All Agencies"/>
    <s v="acres"/>
    <n v="0"/>
    <n v="0"/>
    <n v="0"/>
    <n v="0"/>
    <n v="0"/>
    <n v="0"/>
    <n v="0"/>
    <n v="0"/>
    <n v="0"/>
    <n v="0"/>
    <n v="0"/>
    <n v="0"/>
    <n v="0"/>
    <n v="0"/>
    <n v="0"/>
    <n v="0"/>
    <n v="0"/>
    <n v="0"/>
    <n v="0"/>
    <n v="0"/>
    <n v="0"/>
    <n v="0"/>
    <n v="0"/>
    <n v="0"/>
    <n v="0"/>
    <n v="0"/>
    <n v="0"/>
    <n v="0"/>
    <n v="0"/>
    <n v="0"/>
    <n v="0"/>
    <n v="0"/>
    <n v="0"/>
    <n v="0"/>
    <n v="0"/>
  </r>
  <r>
    <x v="0"/>
    <x v="0"/>
    <s v="Pasture"/>
    <s v="Load Allocation"/>
    <s v="All Agencies"/>
    <s v="acres"/>
    <n v="0"/>
    <n v="0"/>
    <n v="0"/>
    <n v="0"/>
    <n v="0"/>
    <n v="0"/>
    <n v="0"/>
    <n v="0"/>
    <n v="0"/>
    <n v="0"/>
    <n v="0"/>
    <n v="0"/>
    <n v="0"/>
    <n v="0"/>
    <n v="0"/>
    <n v="0"/>
    <n v="0"/>
    <n v="0"/>
    <n v="0"/>
    <n v="0"/>
    <n v="0"/>
    <n v="0"/>
    <n v="0"/>
    <n v="0"/>
    <n v="0"/>
    <n v="0"/>
    <n v="0"/>
    <n v="0"/>
    <n v="0"/>
    <n v="0"/>
    <n v="0"/>
    <n v="0"/>
    <n v="0"/>
    <n v="0"/>
    <n v="0"/>
  </r>
  <r>
    <x v="0"/>
    <x v="0"/>
    <s v="Permitted Feeding Space"/>
    <s v="Waste Load Allocation"/>
    <s v="All Agencies"/>
    <s v="acres"/>
    <n v="0"/>
    <n v="0"/>
    <n v="0"/>
    <n v="0"/>
    <n v="0"/>
    <n v="0"/>
    <n v="0"/>
    <n v="0"/>
    <n v="0"/>
    <n v="0"/>
    <n v="0"/>
    <n v="0"/>
    <n v="0"/>
    <n v="0"/>
    <n v="0"/>
    <n v="0"/>
    <n v="0"/>
    <n v="0"/>
    <n v="0"/>
    <n v="0"/>
    <n v="0"/>
    <n v="0"/>
    <n v="0"/>
    <n v="0"/>
    <n v="0"/>
    <n v="0"/>
    <n v="0"/>
    <n v="0"/>
    <n v="0"/>
    <n v="0"/>
    <n v="0"/>
    <n v="0"/>
    <n v="0"/>
    <n v="0"/>
    <n v="0"/>
  </r>
  <r>
    <x v="0"/>
    <x v="0"/>
    <s v="Riparian Pasture Deposition"/>
    <s v="Load Allocation"/>
    <s v="All Agencies"/>
    <s v="acres"/>
    <n v="0"/>
    <n v="0"/>
    <n v="0"/>
    <n v="0"/>
    <n v="0"/>
    <n v="0"/>
    <n v="0"/>
    <n v="0"/>
    <n v="0"/>
    <n v="0"/>
    <n v="0"/>
    <n v="0"/>
    <n v="0"/>
    <n v="0"/>
    <n v="0"/>
    <n v="0"/>
    <n v="0"/>
    <n v="0"/>
    <n v="0"/>
    <n v="0"/>
    <n v="0"/>
    <n v="0"/>
    <n v="0"/>
    <n v="0"/>
    <n v="0"/>
    <n v="0"/>
    <n v="0"/>
    <n v="0"/>
    <n v="0"/>
    <n v="0"/>
    <n v="0"/>
    <n v="0"/>
    <n v="0"/>
    <n v="0"/>
    <n v="0"/>
  </r>
  <r>
    <x v="0"/>
    <x v="0"/>
    <s v="Silage with Manure"/>
    <s v="Load Allocation"/>
    <s v="All Agencies"/>
    <s v="acres"/>
    <n v="0"/>
    <n v="0"/>
    <n v="0"/>
    <n v="0"/>
    <n v="0"/>
    <n v="0"/>
    <n v="0"/>
    <n v="0"/>
    <n v="0"/>
    <n v="0"/>
    <n v="0"/>
    <n v="0"/>
    <n v="0"/>
    <n v="0"/>
    <n v="0"/>
    <n v="0"/>
    <n v="0"/>
    <n v="0"/>
    <n v="0"/>
    <n v="0"/>
    <n v="0"/>
    <n v="0"/>
    <n v="0"/>
    <n v="0"/>
    <n v="0"/>
    <n v="0"/>
    <n v="0"/>
    <n v="0"/>
    <n v="0"/>
    <n v="0"/>
    <n v="0"/>
    <n v="0"/>
    <n v="0"/>
    <n v="0"/>
    <n v="0"/>
  </r>
  <r>
    <x v="0"/>
    <x v="0"/>
    <s v="Silage without Manure"/>
    <s v="Load Allocation"/>
    <s v="All Agencies"/>
    <s v="acres"/>
    <n v="0"/>
    <n v="0"/>
    <n v="0"/>
    <n v="0"/>
    <n v="0"/>
    <n v="0"/>
    <n v="0"/>
    <n v="0"/>
    <n v="0"/>
    <n v="0"/>
    <n v="0"/>
    <n v="0"/>
    <n v="0"/>
    <n v="0"/>
    <n v="0"/>
    <n v="0"/>
    <n v="0"/>
    <n v="0"/>
    <n v="0"/>
    <n v="0"/>
    <n v="0"/>
    <n v="0"/>
    <n v="0"/>
    <n v="0"/>
    <n v="0"/>
    <n v="0"/>
    <n v="0"/>
    <n v="0"/>
    <n v="0"/>
    <n v="0"/>
    <n v="0"/>
    <n v="0"/>
    <n v="0"/>
    <n v="0"/>
    <n v="0"/>
  </r>
  <r>
    <x v="0"/>
    <x v="0"/>
    <s v="Small Grains and Grains"/>
    <s v="Load Allocation"/>
    <s v="All Agencies"/>
    <s v="acres"/>
    <n v="0"/>
    <n v="0"/>
    <n v="0"/>
    <n v="0"/>
    <n v="0"/>
    <n v="0"/>
    <n v="0"/>
    <n v="0"/>
    <n v="0"/>
    <n v="0"/>
    <n v="0"/>
    <n v="0"/>
    <n v="0"/>
    <n v="0"/>
    <n v="0"/>
    <n v="0"/>
    <n v="0"/>
    <n v="0"/>
    <n v="0"/>
    <n v="0"/>
    <n v="0"/>
    <n v="0"/>
    <n v="0"/>
    <n v="0"/>
    <n v="0"/>
    <n v="0"/>
    <n v="0"/>
    <n v="0"/>
    <n v="0"/>
    <n v="0"/>
    <n v="0"/>
    <n v="0"/>
    <n v="0"/>
    <n v="0"/>
    <n v="0"/>
  </r>
  <r>
    <x v="0"/>
    <x v="0"/>
    <s v="Specialty Crop High"/>
    <s v="Load Allocation"/>
    <s v="All Agencies"/>
    <s v="acres"/>
    <n v="0"/>
    <n v="0"/>
    <n v="0"/>
    <n v="0"/>
    <n v="0"/>
    <n v="0"/>
    <n v="0"/>
    <n v="0"/>
    <n v="0"/>
    <n v="0"/>
    <n v="0"/>
    <n v="0"/>
    <n v="0"/>
    <n v="0"/>
    <n v="0"/>
    <n v="0"/>
    <n v="0"/>
    <n v="0"/>
    <n v="0"/>
    <n v="0"/>
    <n v="0"/>
    <n v="0"/>
    <n v="0"/>
    <n v="0"/>
    <n v="0"/>
    <n v="0"/>
    <n v="0"/>
    <n v="0"/>
    <n v="0"/>
    <n v="0"/>
    <n v="0"/>
    <n v="0"/>
    <n v="0"/>
    <n v="0"/>
    <n v="0"/>
  </r>
  <r>
    <x v="0"/>
    <x v="0"/>
    <s v="Specialty Crop Low"/>
    <s v="Load Allocation"/>
    <s v="All Agencies"/>
    <s v="acres"/>
    <n v="0"/>
    <n v="0"/>
    <n v="0"/>
    <n v="0"/>
    <n v="0"/>
    <n v="0"/>
    <n v="0"/>
    <n v="0"/>
    <n v="0"/>
    <n v="0"/>
    <n v="0"/>
    <n v="0"/>
    <n v="0"/>
    <n v="0"/>
    <n v="0"/>
    <n v="0"/>
    <n v="0"/>
    <n v="0"/>
    <n v="0"/>
    <n v="0"/>
    <n v="0"/>
    <n v="0"/>
    <n v="0"/>
    <n v="0"/>
    <n v="0"/>
    <n v="0"/>
    <n v="0"/>
    <n v="0"/>
    <n v="0"/>
    <n v="0"/>
    <n v="0"/>
    <n v="0"/>
    <n v="0"/>
    <n v="0"/>
    <n v="0"/>
  </r>
  <r>
    <x v="0"/>
    <x v="1"/>
    <s v="CSS Buildings and Other"/>
    <s v="Waste Load Allocation"/>
    <s v="All Agencies"/>
    <s v="acres"/>
    <n v="6282.4558143655904"/>
    <n v="6282.3740844766699"/>
    <n v="5858.0805860356804"/>
    <n v="5507.6288767056003"/>
    <n v="5271.9707865910004"/>
    <n v="0"/>
    <n v="0"/>
    <n v="0"/>
    <n v="0"/>
    <n v="0"/>
    <n v="0"/>
    <n v="0"/>
    <n v="0"/>
    <n v="0"/>
    <n v="0"/>
    <n v="0"/>
    <n v="0"/>
    <n v="0"/>
    <n v="0"/>
    <n v="0"/>
    <n v="0"/>
    <n v="0"/>
    <n v="0"/>
    <n v="0"/>
    <n v="0"/>
    <n v="0"/>
    <n v="0"/>
    <n v="0"/>
    <n v="0"/>
    <n v="0"/>
    <n v="0"/>
    <n v="0"/>
    <n v="0"/>
    <n v="0"/>
    <n v="0"/>
  </r>
  <r>
    <x v="0"/>
    <x v="1"/>
    <s v="CSS Construction"/>
    <s v="Waste Load Allocation"/>
    <s v="All Agencies"/>
    <s v="acres"/>
    <n v="0.25561033561825802"/>
    <n v="0.25690754503011698"/>
    <n v="112.499997481704"/>
    <n v="112.500001937151"/>
    <n v="22.499999117106199"/>
    <n v="0"/>
    <n v="0"/>
    <n v="0"/>
    <n v="0"/>
    <n v="0"/>
    <n v="0"/>
    <n v="0"/>
    <n v="0"/>
    <n v="0"/>
    <n v="0"/>
    <n v="0"/>
    <n v="0"/>
    <n v="0"/>
    <n v="0"/>
    <n v="0"/>
    <n v="0"/>
    <n v="0"/>
    <n v="0"/>
    <n v="0"/>
    <n v="0"/>
    <n v="0"/>
    <n v="0"/>
    <n v="0"/>
    <n v="0"/>
    <n v="0"/>
    <n v="0"/>
    <n v="0"/>
    <n v="0"/>
    <n v="0"/>
    <n v="0"/>
  </r>
  <r>
    <x v="0"/>
    <x v="1"/>
    <s v="CSS Roads"/>
    <s v="Waste Load Allocation"/>
    <s v="All Agencies"/>
    <s v="acres"/>
    <n v="2024.2168873804601"/>
    <n v="2024.18939628778"/>
    <n v="1887.6286842734601"/>
    <n v="1781.5670573846401"/>
    <n v="1720.4157335744201"/>
    <n v="0"/>
    <n v="0"/>
    <n v="0"/>
    <n v="0"/>
    <n v="0"/>
    <n v="0"/>
    <n v="0"/>
    <n v="0"/>
    <n v="0"/>
    <n v="0"/>
    <n v="0"/>
    <n v="0"/>
    <n v="0"/>
    <n v="0"/>
    <n v="0"/>
    <n v="0"/>
    <n v="0"/>
    <n v="0"/>
    <n v="0"/>
    <n v="0"/>
    <n v="0"/>
    <n v="0"/>
    <n v="0"/>
    <n v="0"/>
    <n v="0"/>
    <n v="0"/>
    <n v="0"/>
    <n v="0"/>
    <n v="0"/>
    <n v="0"/>
  </r>
  <r>
    <x v="0"/>
    <x v="1"/>
    <s v="CSS Tree Canopy over Impervious"/>
    <s v="Waste Load Allocation"/>
    <s v="All Agencies"/>
    <s v="acres"/>
    <n v="757.11562063964095"/>
    <n v="757.10554745467402"/>
    <n v="717.84545922232803"/>
    <n v="679.31755548669003"/>
    <n v="659.22773128701397"/>
    <n v="0"/>
    <n v="0"/>
    <n v="0"/>
    <n v="0"/>
    <n v="0"/>
    <n v="0"/>
    <n v="0"/>
    <n v="0"/>
    <n v="0"/>
    <n v="0"/>
    <n v="0"/>
    <n v="0"/>
    <n v="0"/>
    <n v="0"/>
    <n v="0"/>
    <n v="0"/>
    <n v="0"/>
    <n v="0"/>
    <n v="0"/>
    <n v="0"/>
    <n v="0"/>
    <n v="0"/>
    <n v="0"/>
    <n v="0"/>
    <n v="0"/>
    <n v="0"/>
    <n v="0"/>
    <n v="0"/>
    <n v="0"/>
    <n v="0"/>
  </r>
  <r>
    <x v="0"/>
    <x v="1"/>
    <s v="CSS Tree Canopy over Turf Grass"/>
    <s v="Waste Load Allocation"/>
    <s v="All Agencies"/>
    <s v="acres"/>
    <n v="1376.29496772587"/>
    <n v="1376.2947216779"/>
    <n v="1317.70162815042"/>
    <n v="1241.5905966181299"/>
    <n v="1192.25344336219"/>
    <n v="0"/>
    <n v="0"/>
    <n v="0"/>
    <n v="0"/>
    <n v="0"/>
    <n v="0"/>
    <n v="0"/>
    <n v="0"/>
    <n v="0"/>
    <n v="0"/>
    <n v="0"/>
    <n v="0"/>
    <n v="0"/>
    <n v="0"/>
    <n v="0"/>
    <n v="0"/>
    <n v="0"/>
    <n v="0"/>
    <n v="0"/>
    <n v="0"/>
    <n v="0"/>
    <n v="0"/>
    <n v="0"/>
    <n v="0"/>
    <n v="0"/>
    <n v="0"/>
    <n v="0"/>
    <n v="0"/>
    <n v="0"/>
    <n v="0"/>
  </r>
  <r>
    <x v="0"/>
    <x v="1"/>
    <s v="CSS Turf Grass"/>
    <s v="Waste Load Allocation"/>
    <s v="All Agencies"/>
    <s v="acres"/>
    <n v="1427.3643673677"/>
    <n v="1427.16511237808"/>
    <n v="1327.3304028995301"/>
    <n v="1237.9728263504801"/>
    <n v="1175.7919122465"/>
    <n v="0"/>
    <n v="0"/>
    <n v="0"/>
    <n v="0"/>
    <n v="0"/>
    <n v="0"/>
    <n v="0"/>
    <n v="0"/>
    <n v="0"/>
    <n v="0"/>
    <n v="0"/>
    <n v="0"/>
    <n v="0"/>
    <n v="0"/>
    <n v="0"/>
    <n v="0"/>
    <n v="0"/>
    <n v="0"/>
    <n v="0"/>
    <n v="0"/>
    <n v="0"/>
    <n v="0"/>
    <n v="0"/>
    <n v="0"/>
    <n v="0"/>
    <n v="0"/>
    <n v="0"/>
    <n v="0"/>
    <n v="0"/>
    <n v="0"/>
  </r>
  <r>
    <x v="0"/>
    <x v="1"/>
    <s v="MS4 Buildings and Other"/>
    <s v="Waste Load Allocation"/>
    <s v="All Agencies"/>
    <s v="acres"/>
    <n v="5043.6158453683602"/>
    <n v="6117.2426606427098"/>
    <n v="5894.28492951929"/>
    <n v="5808.8867748753401"/>
    <n v="5758.6353244535903"/>
    <n v="53432.2711658271"/>
    <n v="60168.196443894703"/>
    <n v="63669.757656364702"/>
    <n v="62850.276995394401"/>
    <n v="62417.960409721403"/>
    <n v="3045.8799812720899"/>
    <n v="3315.4829391131002"/>
    <n v="3662.7247128271301"/>
    <n v="3615.3091523546"/>
    <n v="3587.3230347149702"/>
    <n v="10476712.934108499"/>
    <n v="11190061.973789001"/>
    <n v="12758007.669573899"/>
    <n v="12588763.942611501"/>
    <n v="12483565.9081336"/>
    <n v="48491.8342260059"/>
    <n v="54454.500287764902"/>
    <n v="57762.521785477198"/>
    <n v="57020.005078373499"/>
    <n v="56605.571704318703"/>
    <n v="2767.07175379821"/>
    <n v="3013.5825142210001"/>
    <n v="3330.57649289645"/>
    <n v="3286.3449011336802"/>
    <n v="3260.10652011601"/>
    <n v="7510801.5254410198"/>
    <n v="8143931.8424652601"/>
    <n v="9160328.6754075307"/>
    <n v="9023208.9596678"/>
    <n v="8934290.2891609706"/>
  </r>
  <r>
    <x v="0"/>
    <x v="1"/>
    <s v="MS4 Roads"/>
    <s v="Waste Load Allocation"/>
    <s v="All Agencies"/>
    <s v="acres"/>
    <n v="1910.4453885206001"/>
    <n v="2306.6121098645999"/>
    <n v="2233.5032357468299"/>
    <n v="2200.7930068425899"/>
    <n v="2181.2687435335101"/>
    <n v="25908.1956082705"/>
    <n v="28967.855596673799"/>
    <n v="30880.345122417701"/>
    <n v="30475.300654028099"/>
    <n v="30255.665350858599"/>
    <n v="1440.7281795968699"/>
    <n v="1554.90918316743"/>
    <n v="1731.5571895847199"/>
    <n v="1708.59341966848"/>
    <n v="1694.5860742233799"/>
    <n v="3868341.6443171902"/>
    <n v="4089694.1931453198"/>
    <n v="4714731.5095070004"/>
    <n v="4650588.7655881001"/>
    <n v="4609623.3992165904"/>
    <n v="23536.230751503001"/>
    <n v="26244.2808766251"/>
    <n v="28031.117754287599"/>
    <n v="27663.5592799638"/>
    <n v="27454.3128715069"/>
    <n v="1299.82327393738"/>
    <n v="1403.55474118439"/>
    <n v="1562.31747252995"/>
    <n v="1541.03159983407"/>
    <n v="1527.9513542961499"/>
    <n v="2682554.4524689498"/>
    <n v="2881015.69953926"/>
    <n v="3268637.51848668"/>
    <n v="3218385.6255311999"/>
    <n v="3184446.5456616301"/>
  </r>
  <r>
    <x v="0"/>
    <x v="1"/>
    <s v="MS4 Tree Canopy over Impervious"/>
    <s v="Waste Load Allocation"/>
    <s v="All Agencies"/>
    <s v="acres"/>
    <n v="1090.24157827713"/>
    <n v="1328.38406799168"/>
    <n v="1279.9919271563399"/>
    <n v="1262.37183768212"/>
    <n v="1252.95336351384"/>
    <n v="13214.694483994001"/>
    <n v="15075.217061302401"/>
    <n v="15827.632304238199"/>
    <n v="15635.846271824101"/>
    <n v="15547.422773177699"/>
    <n v="709.75309512686397"/>
    <n v="786.32094747770304"/>
    <n v="858.71225208736701"/>
    <n v="848.31936158551298"/>
    <n v="842.86399409166199"/>
    <n v="2435353.6747065498"/>
    <n v="2659784.70049683"/>
    <n v="2975508.75535142"/>
    <n v="2940008.32575665"/>
    <n v="2920964.3351081801"/>
    <n v="11775.7661485111"/>
    <n v="13399.950362172"/>
    <n v="14107.5169057567"/>
    <n v="13934.856020879"/>
    <n v="13848.0811148426"/>
    <n v="612.80988480208202"/>
    <n v="677.19069205557003"/>
    <n v="742.53142245247705"/>
    <n v="733.22129995803698"/>
    <n v="727.97702688598702"/>
    <n v="1629312.5643893301"/>
    <n v="1790938.0086366499"/>
    <n v="1994889.6956475901"/>
    <n v="1967729.53920041"/>
    <n v="1949977.58497562"/>
  </r>
  <r>
    <x v="0"/>
    <x v="1"/>
    <s v="MS4 Tree Canopy over Turf Grass"/>
    <s v="Waste Load Allocation"/>
    <s v="All Agencies"/>
    <s v="acres"/>
    <n v="5116.5345028767197"/>
    <n v="4047.6014592217098"/>
    <n v="3696.0195313077402"/>
    <n v="3641.9428545124802"/>
    <n v="3608.6821699105199"/>
    <n v="27761.927578918901"/>
    <n v="20600.999308579001"/>
    <n v="20341.063021808899"/>
    <n v="20037.818290337898"/>
    <n v="19236.666107952598"/>
    <n v="4121.8734823479599"/>
    <n v="2967.9018537509501"/>
    <n v="3234.6505126766901"/>
    <n v="3341.4025377612602"/>
    <n v="2876.4994788151198"/>
    <n v="3768734.6364625599"/>
    <n v="2685154.3075693799"/>
    <n v="2828958.8504018802"/>
    <n v="2793156.3329772898"/>
    <n v="2771569.9524622001"/>
    <n v="24883.656742695701"/>
    <n v="18407.495852116499"/>
    <n v="18208.405913338102"/>
    <n v="17933.517356976899"/>
    <n v="17204.7983477712"/>
    <n v="3603.8978857092602"/>
    <n v="2571.0269956376401"/>
    <n v="2805.6283660419299"/>
    <n v="2896.88747469895"/>
    <n v="2491.72149230167"/>
    <n v="2531479.0631533498"/>
    <n v="1802102.8883129"/>
    <n v="1889185.20751286"/>
    <n v="1862170.5382995601"/>
    <n v="1842329.7458686801"/>
  </r>
  <r>
    <x v="0"/>
    <x v="1"/>
    <s v="MS4 Turf Grass"/>
    <s v="Waste Load Allocation"/>
    <s v="All Agencies"/>
    <s v="acres"/>
    <n v="3762.37018781091"/>
    <n v="3071.81327604438"/>
    <n v="3157.63915835854"/>
    <n v="3108.6974538808299"/>
    <n v="3076.47421857272"/>
    <n v="26697.695282185701"/>
    <n v="20258.644340986601"/>
    <n v="22683.024198524799"/>
    <n v="22323.750785618799"/>
    <n v="21402.305047518799"/>
    <n v="3995.3962446744599"/>
    <n v="2934.0320662218101"/>
    <n v="3641.4653731120102"/>
    <n v="3758.2836892679902"/>
    <n v="3229.09515042664"/>
    <n v="2841553.7662246102"/>
    <n v="2030550.4037902199"/>
    <n v="2449337.0884580598"/>
    <n v="2415369.4029500801"/>
    <n v="2391654.5461125202"/>
    <n v="24182.397588121399"/>
    <n v="18319.891843455502"/>
    <n v="20543.687789115102"/>
    <n v="20216.5897035485"/>
    <n v="19372.879862579201"/>
    <n v="3625.0647864136999"/>
    <n v="2662.9422747548801"/>
    <n v="3303.1319274860898"/>
    <n v="3407.8414979343902"/>
    <n v="2927.2304121361499"/>
    <n v="2039962.4069701999"/>
    <n v="1477700.9407760401"/>
    <n v="1755697.24171098"/>
    <n v="1728347.39067744"/>
    <n v="1708231.8815435199"/>
  </r>
  <r>
    <x v="0"/>
    <x v="1"/>
    <s v="Non-Regulated Buildings and Other"/>
    <s v="Load Allocation"/>
    <s v="All Agencies"/>
    <s v="acres"/>
    <n v="1498.81344953552"/>
    <n v="1610.7388848401599"/>
    <n v="1569.79494284466"/>
    <n v="1543.39434503391"/>
    <n v="1434.6374805457899"/>
    <n v="16646.168066438298"/>
    <n v="17323.3595632873"/>
    <n v="17570.495125826401"/>
    <n v="17287.530020292801"/>
    <n v="16096.93903118"/>
    <n v="954.08241813699703"/>
    <n v="978.18802877585404"/>
    <n v="1008.66524328361"/>
    <n v="991.77814345131605"/>
    <n v="921.07364999572701"/>
    <n v="2876475.7911055102"/>
    <n v="2914632.5972807398"/>
    <n v="3062675.3556730701"/>
    <n v="3009732.67886949"/>
    <n v="2788117.1036894298"/>
    <n v="15430.369359780099"/>
    <n v="16040.894372750099"/>
    <n v="16269.779670644601"/>
    <n v="16007.6673547514"/>
    <n v="14904.885711479899"/>
    <n v="851.51846402057004"/>
    <n v="872.65823084779504"/>
    <n v="899.70042980380799"/>
    <n v="884.37391020276095"/>
    <n v="820.61360270448495"/>
    <n v="1774070.1035413099"/>
    <n v="1800160.9844846099"/>
    <n v="1885267.7941769999"/>
    <n v="1851262.31442541"/>
    <n v="1719133.67070287"/>
  </r>
  <r>
    <x v="0"/>
    <x v="1"/>
    <s v="Non-Regulated Roads"/>
    <s v="Load Allocation"/>
    <s v="All Agencies"/>
    <s v="acres"/>
    <n v="309.46499892696698"/>
    <n v="328.93467611446999"/>
    <n v="321.61057308316202"/>
    <n v="316.79809632524803"/>
    <n v="293.79339760169398"/>
    <n v="4369.6666454076803"/>
    <n v="4530.0820140838596"/>
    <n v="4570.4800882339496"/>
    <n v="4505.4244395494497"/>
    <n v="4185.8504077196103"/>
    <n v="242.90158771164701"/>
    <n v="248.98585184104701"/>
    <n v="254.34951636381399"/>
    <n v="250.63806436769701"/>
    <n v="232.554440168664"/>
    <n v="592249.99687957799"/>
    <n v="602530.42528533901"/>
    <n v="625297.63888549805"/>
    <n v="615665.61101532006"/>
    <n v="569187.75672149705"/>
    <n v="3980.7507303357102"/>
    <n v="4122.4887714981996"/>
    <n v="4157.7888851463804"/>
    <n v="4097.4684605002403"/>
    <n v="3800.4102441668501"/>
    <n v="213.20768762007401"/>
    <n v="219.04667048156301"/>
    <n v="223.912121541798"/>
    <n v="220.540028803051"/>
    <n v="204.14319512247999"/>
    <n v="367067.08467197401"/>
    <n v="376100.42146873497"/>
    <n v="390633.27291583997"/>
    <n v="384501.85091495502"/>
    <n v="356217.61780357402"/>
  </r>
  <r>
    <x v="0"/>
    <x v="1"/>
    <s v="Non-Regulated Tree Canopy over Impervious"/>
    <s v="Load Allocation"/>
    <s v="All Agencies"/>
    <s v="acres"/>
    <n v="151.30805388838101"/>
    <n v="161.416583288461"/>
    <n v="157.93745944742099"/>
    <n v="155.810170489363"/>
    <n v="149.92869355343299"/>
    <n v="1999.4660013914099"/>
    <n v="2098.7691585123498"/>
    <n v="2103.1212076991801"/>
    <n v="2076.0962228775002"/>
    <n v="2000.2057176083299"/>
    <n v="103.914990869351"/>
    <n v="108.211448972113"/>
    <n v="109.391289997846"/>
    <n v="107.997354459018"/>
    <n v="103.99135344289201"/>
    <n v="315009.34529209102"/>
    <n v="328294.08053398097"/>
    <n v="334160.59885120398"/>
    <n v="329465.84164333303"/>
    <n v="317239.46698188799"/>
    <n v="1743.3162693008801"/>
    <n v="1826.5788689702699"/>
    <n v="1829.5686515569701"/>
    <n v="1805.56806436181"/>
    <n v="1736.4468464553399"/>
    <n v="83.834120087791206"/>
    <n v="87.156846095342203"/>
    <n v="88.148610288742901"/>
    <n v="87.001440403517293"/>
    <n v="83.551623647566899"/>
    <n v="170574.93411415801"/>
    <n v="177199.33714413599"/>
    <n v="180485.925373793"/>
    <n v="177772.41574060899"/>
    <n v="170747.22671175"/>
  </r>
  <r>
    <x v="0"/>
    <x v="1"/>
    <s v="Non-Regulated Tree Canopy over Turf Grass"/>
    <s v="Load Allocation"/>
    <s v="All Agencies"/>
    <s v="acres"/>
    <n v="759.98833775334106"/>
    <n v="683.93846601806604"/>
    <n v="656.02821084111895"/>
    <n v="645.287236018106"/>
    <n v="615.89992685802304"/>
    <n v="4323.3234628140899"/>
    <n v="3812.8513225615002"/>
    <n v="3761.5471137314998"/>
    <n v="3695.5462948381901"/>
    <n v="3411.6449248045701"/>
    <n v="690.204390292987"/>
    <n v="603.25225923769199"/>
    <n v="638.40631397440995"/>
    <n v="655.70391325280104"/>
    <n v="548.17726357467495"/>
    <n v="542268.38473987603"/>
    <n v="468887.10386848397"/>
    <n v="473570.77200985001"/>
    <n v="465396.18501472502"/>
    <n v="444344.95584964799"/>
    <n v="3861.3403833955499"/>
    <n v="3402.9935077875898"/>
    <n v="3355.1770597621799"/>
    <n v="3295.5298897028001"/>
    <n v="3037.7752097621601"/>
    <n v="579.94314419478201"/>
    <n v="504.33398833870899"/>
    <n v="533.25090767629399"/>
    <n v="547.40535123832501"/>
    <n v="456.28169224597502"/>
    <n v="312781.058462143"/>
    <n v="267793.64752864803"/>
    <n v="269785.45684337599"/>
    <n v="264705.84239578201"/>
    <n v="251921.78081703201"/>
  </r>
  <r>
    <x v="0"/>
    <x v="1"/>
    <s v="Non-Regulated Turf Grass"/>
    <s v="Load Allocation"/>
    <s v="All Agencies"/>
    <s v="acres"/>
    <n v="1088.82320232131"/>
    <n v="999.67227011360205"/>
    <n v="986.52148738689698"/>
    <n v="972.96037322841596"/>
    <n v="915.77738612331405"/>
    <n v="8034.5529684089097"/>
    <n v="7292.7111011408297"/>
    <n v="7307.9558655135297"/>
    <n v="7195.3482553679496"/>
    <n v="6550.3605204168698"/>
    <n v="1328.3255614864199"/>
    <n v="1199.33338475251"/>
    <n v="1282.0217215720299"/>
    <n v="1319.45067606727"/>
    <n v="1089.7070525404999"/>
    <n v="702044.24287301302"/>
    <n v="621488.76976472104"/>
    <n v="634126.92426925898"/>
    <n v="624638.22375184298"/>
    <n v="583727.88902431703"/>
    <n v="7422.7054294180098"/>
    <n v="6741.6133332680902"/>
    <n v="6750.7558684879896"/>
    <n v="6645.5673279427001"/>
    <n v="6047.4693119181302"/>
    <n v="1160.4307814193901"/>
    <n v="1043.8829935817"/>
    <n v="1114.8223296485401"/>
    <n v="1146.53318803711"/>
    <n v="944.937598032295"/>
    <n v="422577.59101033199"/>
    <n v="370277.11060070997"/>
    <n v="376283.70688009303"/>
    <n v="369811.97246205801"/>
    <n v="345505.97191250301"/>
  </r>
  <r>
    <x v="0"/>
    <x v="1"/>
    <s v="Regulated Construction"/>
    <s v="Waste Load Allocation"/>
    <s v="All Agencies"/>
    <s v="acres"/>
    <n v="11.9302677446976"/>
    <n v="11.928746368037499"/>
    <n v="137.50000232551201"/>
    <n v="137.49999985704201"/>
    <n v="27.4999994566897"/>
    <n v="194.534931723028"/>
    <n v="194.50974445045"/>
    <n v="2313.3339223712701"/>
    <n v="2313.9896331578502"/>
    <n v="463.04286674037598"/>
    <n v="34.921712024137399"/>
    <n v="34.917350250296302"/>
    <n v="398.13542159088001"/>
    <n v="397.98293865099498"/>
    <n v="79.511216028593495"/>
    <n v="35376.652659893"/>
    <n v="35371.0125231743"/>
    <n v="1459594.42494297"/>
    <n v="1459177.671175"/>
    <n v="291457.01748585701"/>
    <n v="181.61798305809501"/>
    <n v="181.59427346661701"/>
    <n v="2082.1704289764202"/>
    <n v="2082.5827114731101"/>
    <n v="416.52197672799201"/>
    <n v="33.183297028765097"/>
    <n v="33.178892869502299"/>
    <n v="355.16038153506798"/>
    <n v="354.877844478935"/>
    <n v="70.869233534671395"/>
    <n v="30341.006519317601"/>
    <n v="30335.5917673111"/>
    <n v="1021067.10171223"/>
    <n v="1019111.32180023"/>
    <n v="203263.54770875"/>
  </r>
  <r>
    <x v="0"/>
    <x v="2"/>
    <s v="CSS Forest"/>
    <s v="Load Allocation"/>
    <s v="All Agencies"/>
    <s v="acres"/>
    <n v="201.01517037302301"/>
    <n v="201.33328942209499"/>
    <n v="454.13018144853402"/>
    <n v="636.75663460977398"/>
    <n v="760.02333030290902"/>
    <n v="0"/>
    <n v="0"/>
    <n v="0"/>
    <n v="0"/>
    <n v="0"/>
    <n v="0"/>
    <n v="0"/>
    <n v="0"/>
    <n v="0"/>
    <n v="0"/>
    <n v="0"/>
    <n v="0"/>
    <n v="0"/>
    <n v="0"/>
    <n v="0"/>
    <n v="0"/>
    <n v="0"/>
    <n v="0"/>
    <n v="0"/>
    <n v="0"/>
    <n v="0"/>
    <n v="0"/>
    <n v="0"/>
    <n v="0"/>
    <n v="0"/>
    <n v="0"/>
    <n v="0"/>
    <n v="0"/>
    <n v="0"/>
    <n v="0"/>
  </r>
  <r>
    <x v="0"/>
    <x v="2"/>
    <s v="CSS Mixed Open"/>
    <s v="Load Allocation"/>
    <s v="All Agencies"/>
    <s v="acres"/>
    <n v="334.19550611637499"/>
    <n v="334.19550611637499"/>
    <n v="932.80546174012102"/>
    <n v="1410.68866833113"/>
    <n v="1805.83888122998"/>
    <n v="0"/>
    <n v="0"/>
    <n v="0"/>
    <n v="0"/>
    <n v="0"/>
    <n v="0"/>
    <n v="0"/>
    <n v="0"/>
    <n v="0"/>
    <n v="0"/>
    <n v="0"/>
    <n v="0"/>
    <n v="0"/>
    <n v="0"/>
    <n v="0"/>
    <n v="0"/>
    <n v="0"/>
    <n v="0"/>
    <n v="0"/>
    <n v="0"/>
    <n v="0"/>
    <n v="0"/>
    <n v="0"/>
    <n v="0"/>
    <n v="0"/>
    <n v="0"/>
    <n v="0"/>
    <n v="0"/>
    <n v="0"/>
    <n v="0"/>
  </r>
  <r>
    <x v="0"/>
    <x v="2"/>
    <s v="Harvested Forest"/>
    <s v="Load Allocation"/>
    <s v="All Agencies"/>
    <s v="acres"/>
    <n v="0"/>
    <n v="0"/>
    <n v="0"/>
    <n v="0"/>
    <n v="0"/>
    <n v="0"/>
    <n v="0"/>
    <n v="0"/>
    <n v="0"/>
    <n v="0"/>
    <n v="0"/>
    <n v="0"/>
    <n v="0"/>
    <n v="0"/>
    <n v="0"/>
    <n v="0"/>
    <n v="0"/>
    <n v="0"/>
    <n v="0"/>
    <n v="0"/>
    <n v="0"/>
    <n v="0"/>
    <n v="0"/>
    <n v="0"/>
    <n v="0"/>
    <n v="0"/>
    <n v="0"/>
    <n v="0"/>
    <n v="0"/>
    <n v="0"/>
    <n v="0"/>
    <n v="0"/>
    <n v="0"/>
    <n v="0"/>
    <n v="0"/>
  </r>
  <r>
    <x v="0"/>
    <x v="2"/>
    <s v="Headwater or Isolated Wetland"/>
    <s v="Load Allocation"/>
    <s v="All Agencies"/>
    <s v="acres"/>
    <n v="11.2810071175918"/>
    <n v="11.359971878584499"/>
    <n v="11.620459659956399"/>
    <n v="11.7980110407807"/>
    <n v="11.922462401445999"/>
    <n v="12.441349819768201"/>
    <n v="12.5237204106525"/>
    <n v="12.792992862872801"/>
    <n v="12.9761553956196"/>
    <n v="13.1031127767637"/>
    <n v="0.217409041535575"/>
    <n v="0.21913672475784601"/>
    <n v="0.22476986447873101"/>
    <n v="0.22859948536643099"/>
    <n v="0.23113920772448199"/>
    <n v="531.58192034065701"/>
    <n v="533.71106623113201"/>
    <n v="541.197803527117"/>
    <n v="546.37054534256504"/>
    <n v="551.37009452283405"/>
    <n v="9.8184021944180095"/>
    <n v="9.8853283496573603"/>
    <n v="10.1113294824027"/>
    <n v="10.266167871654"/>
    <n v="10.3856411329471"/>
    <n v="0.16047836583311401"/>
    <n v="0.16254133843176499"/>
    <n v="0.16903755815292201"/>
    <n v="0.17341847057105"/>
    <n v="0.17606105456798099"/>
    <n v="382.17082930356298"/>
    <n v="384.78893937915598"/>
    <n v="393.52067749202303"/>
    <n v="399.485733479261"/>
    <n v="404.61888413131197"/>
  </r>
  <r>
    <x v="0"/>
    <x v="2"/>
    <s v="Mixed Open"/>
    <s v="Load Allocation"/>
    <s v="All Agencies"/>
    <s v="acres"/>
    <n v="1530.7009325172401"/>
    <n v="1530.70003940124"/>
    <n v="1620.37533574039"/>
    <n v="1699.69777390221"/>
    <n v="1921.04912294308"/>
    <n v="2325.4338416799401"/>
    <n v="2325.4324829324601"/>
    <n v="2457.83173066564"/>
    <n v="2576.1914232764402"/>
    <n v="2903.85019844212"/>
    <n v="161.67927276410001"/>
    <n v="161.67917671121501"/>
    <n v="172.316815072016"/>
    <n v="181.55453301761"/>
    <n v="206.835381084631"/>
    <n v="1354246.5389457899"/>
    <n v="1354245.78558886"/>
    <n v="1416721.1130383599"/>
    <n v="1483200.5951741301"/>
    <n v="1652387.92122585"/>
    <n v="2164.5297513392302"/>
    <n v="2164.5284352686699"/>
    <n v="2284.60713561787"/>
    <n v="2390.9533980840401"/>
    <n v="2695.3451006019"/>
    <n v="145.889253460438"/>
    <n v="145.88916247394801"/>
    <n v="156.58086952084699"/>
    <n v="165.599939190382"/>
    <n v="188.71638946800499"/>
    <n v="914459.407518983"/>
    <n v="914458.77098333801"/>
    <n v="971917.82854908705"/>
    <n v="1025701.07538861"/>
    <n v="1138244.1222731499"/>
  </r>
  <r>
    <x v="0"/>
    <x v="2"/>
    <s v="Non-tidal Floodplain Wetland"/>
    <s v="Load Allocation"/>
    <s v="All Agencies"/>
    <s v="acres"/>
    <n v="78.765298297978006"/>
    <n v="78.765510337325395"/>
    <n v="79.965018382703406"/>
    <n v="80.959830935898907"/>
    <n v="82.467290872358703"/>
    <n v="81.262885962452899"/>
    <n v="81.263101842661897"/>
    <n v="82.492184287897501"/>
    <n v="83.511460463225404"/>
    <n v="85.054162615328096"/>
    <n v="1.5912231736292599"/>
    <n v="1.5912280309512401"/>
    <n v="1.61654687049713"/>
    <n v="1.6375638121876399"/>
    <n v="1.66987881031582"/>
    <n v="3530.3227050201999"/>
    <n v="3530.3278961828901"/>
    <n v="3576.96920020273"/>
    <n v="3615.51789107686"/>
    <n v="3670.49284356833"/>
    <n v="78.810624771926101"/>
    <n v="78.810824445157806"/>
    <n v="79.996383456018506"/>
    <n v="80.979177170433104"/>
    <n v="82.457000074558906"/>
    <n v="1.53116260610432"/>
    <n v="1.53116705131197"/>
    <n v="1.5554027864900499"/>
    <n v="1.5755119033678999"/>
    <n v="1.6062081184786601"/>
    <n v="3297.5810245866901"/>
    <n v="3297.5841390679102"/>
    <n v="3338.8356808246999"/>
    <n v="3372.8666103617302"/>
    <n v="3419.7632855628599"/>
  </r>
  <r>
    <x v="0"/>
    <x v="2"/>
    <s v="Shoreline"/>
    <s v="Load Allocation"/>
    <s v="All Agencies"/>
    <s v="miles"/>
    <n v="40.880372345447498"/>
    <n v="40.880372345447498"/>
    <n v="40.880372345447498"/>
    <n v="40.880372345447498"/>
    <n v="40.880372345447498"/>
    <n v="0"/>
    <n v="0"/>
    <n v="0"/>
    <n v="0"/>
    <n v="0"/>
    <n v="0"/>
    <n v="0"/>
    <n v="0"/>
    <n v="0"/>
    <n v="0"/>
    <n v="0"/>
    <n v="0"/>
    <n v="0"/>
    <n v="0"/>
    <n v="0"/>
    <n v="2077.9063663482698"/>
    <n v="2077.9063663482698"/>
    <n v="2077.9063663482698"/>
    <n v="2077.9063663482698"/>
    <n v="2077.9063663482698"/>
    <n v="1468.86485290527"/>
    <n v="1468.86485290527"/>
    <n v="1468.86485290527"/>
    <n v="1468.86485290527"/>
    <n v="1468.86485290527"/>
    <n v="7165194.5234375"/>
    <n v="7165194.5234375"/>
    <n v="7165194.5234375"/>
    <n v="7165194.5234375"/>
    <n v="7165194.5234375"/>
  </r>
  <r>
    <x v="0"/>
    <x v="2"/>
    <s v="Stream Bed and Bank"/>
    <s v="Load Allocation"/>
    <s v="All Agencies"/>
    <s v="miles"/>
    <n v="22.564560532569899"/>
    <n v="22.564560532569899"/>
    <n v="22.564560532569899"/>
    <n v="22.564560532569899"/>
    <n v="22.564560532569899"/>
    <n v="3857.0860710144002"/>
    <n v="6590.9427471160898"/>
    <n v="7389.1968841552698"/>
    <n v="7337.1029148101798"/>
    <n v="8483.8259391784704"/>
    <n v="192.13255310058599"/>
    <n v="2265.1828851699802"/>
    <n v="2545.76147842407"/>
    <n v="2858.6575145721399"/>
    <n v="2558.0975551605202"/>
    <n v="8581599.84375"/>
    <n v="18636803.6953125"/>
    <n v="21704761.15625"/>
    <n v="21667867.21875"/>
    <n v="21062584.046875"/>
    <n v="3207.0405836105301"/>
    <n v="5624.3581066131601"/>
    <n v="6347.6061725616501"/>
    <n v="6301.5101737976102"/>
    <n v="7361.1987514495804"/>
    <n v="139.94534492492701"/>
    <n v="1716.1430253982501"/>
    <n v="1930.92736721039"/>
    <n v="2209.4126729965201"/>
    <n v="1966.7349109649699"/>
    <n v="4854596.2209472703"/>
    <n v="9437146.48828125"/>
    <n v="11145041.6640625"/>
    <n v="11136242.1367188"/>
    <n v="10786647.0039063"/>
  </r>
  <r>
    <x v="0"/>
    <x v="2"/>
    <s v="True Forest"/>
    <s v="Load Allocation"/>
    <s v="All Agencies"/>
    <s v="acres"/>
    <n v="4217.4046377745699"/>
    <n v="4292.5781378355996"/>
    <n v="4556.6216575577901"/>
    <n v="4758.8877050876599"/>
    <n v="4985.5037599652997"/>
    <n v="4526.0158071067599"/>
    <n v="4603.0977496650503"/>
    <n v="4875.2173266559803"/>
    <n v="5085.4151383489398"/>
    <n v="5318.9538329914203"/>
    <n v="82.236113270735103"/>
    <n v="83.742837024843098"/>
    <n v="88.9834623225033"/>
    <n v="93.002989214612199"/>
    <n v="97.686851757811397"/>
    <n v="194121.16185072201"/>
    <n v="196881.14193800199"/>
    <n v="206283.80154503899"/>
    <n v="214124.847193956"/>
    <n v="222270.009832829"/>
    <n v="3990.5363874305399"/>
    <n v="4062.8750171531301"/>
    <n v="4317.0945266112703"/>
    <n v="4510.9057719856501"/>
    <n v="4730.5995092243002"/>
    <n v="67.126590675903699"/>
    <n v="68.567797175837896"/>
    <n v="73.388080042554094"/>
    <n v="76.976602638373194"/>
    <n v="81.246434881817507"/>
    <n v="108360.35146711901"/>
    <n v="110666.238140092"/>
    <n v="118212.681638822"/>
    <n v="123935.324422538"/>
    <n v="130238.835861862"/>
  </r>
  <r>
    <x v="0"/>
    <x v="2"/>
    <s v="Water"/>
    <s v="Load Allocation"/>
    <s v="All Agencies"/>
    <s v="acres"/>
    <n v="730.763096365612"/>
    <n v="730.763096365612"/>
    <n v="747.92881795670803"/>
    <n v="761.55712626408797"/>
    <n v="790.84964887332205"/>
    <n v="8550.9803651347793"/>
    <n v="8550.9803651347793"/>
    <n v="8751.8440141901392"/>
    <n v="8911.3151852041501"/>
    <n v="9254.0796927362699"/>
    <n v="422.52721732156402"/>
    <n v="422.52721732156402"/>
    <n v="432.45242593437399"/>
    <n v="440.33231568988401"/>
    <n v="457.26924777682899"/>
    <n v="0"/>
    <n v="0"/>
    <n v="0"/>
    <n v="0"/>
    <n v="0"/>
    <n v="8461.0000265613198"/>
    <n v="8461.0000265613198"/>
    <n v="8658.4589317068494"/>
    <n v="8815.1708189398105"/>
    <n v="9156.4327532202005"/>
    <n v="418.46648014383402"/>
    <n v="418.46648014383402"/>
    <n v="428.56678669899702"/>
    <n v="436.57950199302297"/>
    <n v="453.46688974555599"/>
    <n v="0"/>
    <n v="0"/>
    <n v="0"/>
    <n v="0"/>
    <n v="0"/>
  </r>
  <r>
    <x v="0"/>
    <x v="3"/>
    <s v="Rapid Infiltration Basin"/>
    <s v="Load Allocation"/>
    <s v="All Agencies"/>
    <s v="acres"/>
    <n v="0"/>
    <n v="0"/>
    <n v="0"/>
    <n v="0"/>
    <n v="0"/>
    <n v="0"/>
    <n v="0"/>
    <n v="0"/>
    <n v="0"/>
    <n v="0"/>
    <n v="0"/>
    <n v="0"/>
    <n v="0"/>
    <n v="0"/>
    <n v="0"/>
    <n v="0"/>
    <n v="0"/>
    <n v="0"/>
    <n v="0"/>
    <n v="0"/>
    <n v="0"/>
    <n v="0"/>
    <n v="0"/>
    <n v="0"/>
    <n v="0"/>
    <n v="0"/>
    <n v="0"/>
    <n v="0"/>
    <n v="0"/>
    <n v="0"/>
    <n v="0"/>
    <n v="0"/>
    <n v="0"/>
    <n v="0"/>
    <n v="0"/>
  </r>
  <r>
    <x v="0"/>
    <x v="3"/>
    <s v="Septic"/>
    <s v="Load Allocation"/>
    <s v="All Agencies"/>
    <s v="systems"/>
    <n v="32"/>
    <n v="32"/>
    <n v="34.9569434151053"/>
    <n v="47.149396395310802"/>
    <n v="64.402782890945701"/>
    <n v="235.41996383667001"/>
    <n v="235.41996383667001"/>
    <n v="259.41799219790801"/>
    <n v="346.708185501397"/>
    <n v="510.15658152103401"/>
    <n v="0"/>
    <n v="0"/>
    <n v="0"/>
    <n v="0"/>
    <n v="0"/>
    <n v="0"/>
    <n v="0"/>
    <n v="0"/>
    <n v="0"/>
    <n v="0"/>
    <n v="173.225316047668"/>
    <n v="173.225316047668"/>
    <n v="193.835896020755"/>
    <n v="269.36714676767599"/>
    <n v="405.69806101918198"/>
    <n v="0"/>
    <n v="0"/>
    <n v="0"/>
    <n v="0"/>
    <n v="0"/>
    <n v="0"/>
    <n v="0"/>
    <n v="0"/>
    <n v="0"/>
    <n v="0"/>
  </r>
  <r>
    <x v="0"/>
    <x v="4"/>
    <s v="Combined Sewer Overflow"/>
    <s v="Waste Load Allocation"/>
    <s v="All Agencies"/>
    <s v="acres"/>
    <n v="0"/>
    <n v="0"/>
    <n v="0"/>
    <n v="0"/>
    <n v="0"/>
    <n v="86666.235641479507"/>
    <n v="85991.915863037095"/>
    <n v="87413.501434326201"/>
    <n v="87413.501434326201"/>
    <n v="87413.501434326201"/>
    <n v="18439.626452445998"/>
    <n v="18296.1529426575"/>
    <n v="18598.619174957301"/>
    <n v="18598.619174957301"/>
    <n v="18598.619174957301"/>
    <n v="2397150.9973144499"/>
    <n v="2378499.765625"/>
    <n v="2417820.2988281301"/>
    <n v="2417820.2988281301"/>
    <n v="2417820.2988281301"/>
    <n v="86431.183511733994"/>
    <n v="85685.375701904297"/>
    <n v="87019.082733154297"/>
    <n v="87019.082733154297"/>
    <n v="87019.082733154297"/>
    <n v="18398.212923049901"/>
    <n v="18323.5435829163"/>
    <n v="18609.242359161399"/>
    <n v="18609.242359161399"/>
    <n v="18609.242359161399"/>
    <n v="2383631.80932617"/>
    <n v="2379352.07421875"/>
    <n v="2413326.5996093801"/>
    <n v="2413326.5996093801"/>
    <n v="2413326.5996093801"/>
  </r>
  <r>
    <x v="0"/>
    <x v="4"/>
    <s v="Industrial Wastewater Treatment Plant"/>
    <s v="Waste Load Allocation"/>
    <s v="All Agencies"/>
    <s v="acres"/>
    <n v="0"/>
    <n v="0"/>
    <n v="0"/>
    <n v="0"/>
    <n v="0"/>
    <n v="6704.9434249401102"/>
    <n v="2659.70410728455"/>
    <n v="24329.1183714867"/>
    <n v="24329.1183714867"/>
    <n v="22871.281505584699"/>
    <n v="968.90922713279701"/>
    <n v="326.25264136213798"/>
    <n v="2180.6062791347499"/>
    <n v="2180.6062791347499"/>
    <n v="2003.0290415287"/>
    <n v="179145.243492126"/>
    <n v="7625.2256505489304"/>
    <n v="143506.73912429801"/>
    <n v="143506.73912429801"/>
    <n v="135051.181442261"/>
    <n v="6547.02874040604"/>
    <n v="2615.6615729927998"/>
    <n v="24166.117240428899"/>
    <n v="24166.117240428899"/>
    <n v="22759.632947444901"/>
    <n v="875.23989534378097"/>
    <n v="300.86211209930502"/>
    <n v="2090.8494157791101"/>
    <n v="2090.8494157791101"/>
    <n v="1917.9921133518201"/>
    <n v="141165.56523895299"/>
    <n v="4838.1439751386597"/>
    <n v="132110.72402954099"/>
    <n v="132110.72402954099"/>
    <n v="127383.999198914"/>
  </r>
  <r>
    <x v="0"/>
    <x v="4"/>
    <s v="Municipal Wastewater Treatment Plant"/>
    <s v="Waste Load Allocation"/>
    <s v="All Agencies"/>
    <s v="acres"/>
    <n v="0"/>
    <n v="0"/>
    <n v="0"/>
    <n v="0"/>
    <n v="0"/>
    <n v="2153558.28759766"/>
    <n v="1270540.9212646501"/>
    <n v="2456538.0607910198"/>
    <n v="2394497.8094787602"/>
    <n v="6179427.4895982696"/>
    <n v="104607.831695557"/>
    <n v="40645.740570068403"/>
    <n v="32552.913894653298"/>
    <n v="66505.748428344697"/>
    <n v="51406.022232532501"/>
    <n v="4258591.5234375"/>
    <n v="413260.77832031302"/>
    <n v="641798.80004882801"/>
    <n v="1791293.48828125"/>
    <n v="752042.29520034802"/>
    <n v="2153558.28759766"/>
    <n v="1270540.9212646501"/>
    <n v="2456538.0607910198"/>
    <n v="2394497.8094787602"/>
    <n v="6179427.4895982696"/>
    <n v="104607.831695557"/>
    <n v="40645.740570068403"/>
    <n v="32552.913894653298"/>
    <n v="66505.748428344697"/>
    <n v="51406.022232532501"/>
    <n v="4258591.5234375"/>
    <n v="413260.77832031302"/>
    <n v="641798.80004882801"/>
    <n v="1791293.48828125"/>
    <n v="752042.29520034802"/>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96">
  <r>
    <x v="0"/>
    <x v="0"/>
    <s v="Ag Open Space"/>
    <s v="Load Allocation"/>
    <s v="All Agencies"/>
    <s v="acres"/>
    <n v="832.18178772926296"/>
    <n v="567.40862888097797"/>
    <n v="321.96673321723898"/>
    <n v="202.476309448481"/>
    <n v="180.89144043624401"/>
    <n v="2127.5876269340501"/>
    <n v="1496.01396918297"/>
    <n v="841.07008337974503"/>
    <n v="529.71879416704201"/>
    <n v="488.95458281040197"/>
    <n v="758.06690049171402"/>
    <n v="533.95966964960098"/>
    <n v="299.91751536727003"/>
    <n v="188.93177406489801"/>
    <n v="175.83023467660001"/>
    <n v="37780.219501495398"/>
    <n v="26265.740501403801"/>
    <n v="15308.707697391499"/>
    <n v="9643.4493594169599"/>
    <n v="9209.0815329551697"/>
    <n v="1520.33897781372"/>
    <n v="1072.8786928653701"/>
    <n v="590.00644028186798"/>
    <n v="372.12836027145403"/>
    <n v="342.433419167995"/>
    <n v="478.71114075183903"/>
    <n v="344.02833837270703"/>
    <n v="188.04433593153999"/>
    <n v="118.54317882657099"/>
    <n v="109.33895406127"/>
    <n v="12785.4463078976"/>
    <n v="9106.9950326681101"/>
    <n v="5284.8019393682498"/>
    <n v="3329.6563439369202"/>
    <n v="3117.9157743454002"/>
  </r>
  <r>
    <x v="0"/>
    <x v="0"/>
    <s v="Double Cropped Land"/>
    <s v="Load Allocation"/>
    <s v="All Agencies"/>
    <s v="acres"/>
    <n v="7391.1145007610303"/>
    <n v="5865.7021846771204"/>
    <n v="3144.1848268508902"/>
    <n v="2618.6118165254602"/>
    <n v="1288.7597423791899"/>
    <n v="109515.35058593799"/>
    <n v="93645.7004547119"/>
    <n v="52851.0319480896"/>
    <n v="53031.7458763123"/>
    <n v="26362.874002456701"/>
    <n v="6058.7614901065799"/>
    <n v="5460.74404239655"/>
    <n v="3085.87490916252"/>
    <n v="3209.7186901569398"/>
    <n v="2582.6645345687898"/>
    <n v="8734081.1473999005"/>
    <n v="5787282.9181518601"/>
    <n v="3588006.8884277302"/>
    <n v="3004614.31396484"/>
    <n v="2217031.09765625"/>
    <n v="80030.320945739702"/>
    <n v="68059.563201904297"/>
    <n v="38193.324775695801"/>
    <n v="38380.868158340498"/>
    <n v="18955.0698032379"/>
    <n v="4063.5359158515898"/>
    <n v="3632.7552204132098"/>
    <n v="2037.8219358921101"/>
    <n v="2121.8921215534201"/>
    <n v="1680.1612040996599"/>
    <n v="3224792.93603516"/>
    <n v="2098662.4818420401"/>
    <n v="1311363.4419403099"/>
    <n v="1099451.93035889"/>
    <n v="798302.18389129604"/>
  </r>
  <r>
    <x v="0"/>
    <x v="0"/>
    <s v="Full Season Soybeans"/>
    <s v="Load Allocation"/>
    <s v="All Agencies"/>
    <s v="acres"/>
    <n v="2976.19296956062"/>
    <n v="3953.51037311554"/>
    <n v="5595.9928464889499"/>
    <n v="7486.0592422485397"/>
    <n v="5412.9587779045096"/>
    <n v="45774.327597618103"/>
    <n v="61528.255863189697"/>
    <n v="89154.560695648193"/>
    <n v="118774.27921295199"/>
    <n v="88295.168231964097"/>
    <n v="1825.1605949401901"/>
    <n v="2753.1390602588699"/>
    <n v="4404.6896324157697"/>
    <n v="7568.9341683387802"/>
    <n v="9253.7447228431702"/>
    <n v="2904187.92224121"/>
    <n v="3221391.1524047898"/>
    <n v="5266740.57495117"/>
    <n v="7165233.71728516"/>
    <n v="7849549.0830078097"/>
    <n v="33408.707278251597"/>
    <n v="44723.732227325403"/>
    <n v="64428.430297851599"/>
    <n v="85960.967475891099"/>
    <n v="63484.772766113303"/>
    <n v="1222.71229553223"/>
    <n v="1831.63422715664"/>
    <n v="2908.7288415431999"/>
    <n v="5003.6977634429904"/>
    <n v="6020.05511903763"/>
    <n v="1070582.0034332301"/>
    <n v="1167961.72029114"/>
    <n v="1925034.23754883"/>
    <n v="2622083.0645752"/>
    <n v="2826615.3142395001"/>
  </r>
  <r>
    <x v="0"/>
    <x v="0"/>
    <s v="Grain with Manure"/>
    <s v="Load Allocation"/>
    <s v="All Agencies"/>
    <s v="acres"/>
    <n v="2468.4827152490602"/>
    <n v="2478.1981167793301"/>
    <n v="2532.88777089119"/>
    <n v="2043.2085847854601"/>
    <n v="2792.5025396347"/>
    <n v="56624.756995201104"/>
    <n v="63618.225784301801"/>
    <n v="68017.818672180205"/>
    <n v="64121.278915405303"/>
    <n v="90883.552780151396"/>
    <n v="1333.98834493756"/>
    <n v="1888.9702664613701"/>
    <n v="2058.1416513919798"/>
    <n v="2179.3136670589402"/>
    <n v="5169.0308294296301"/>
    <n v="2212518.5892639202"/>
    <n v="1855253.2576904299"/>
    <n v="2190267.5673217801"/>
    <n v="1796822.7420043901"/>
    <n v="3720591.87890625"/>
    <n v="41362.811288833604"/>
    <n v="46243.107116699197"/>
    <n v="49153.752525329597"/>
    <n v="46406.739982605002"/>
    <n v="65345.836174011201"/>
    <n v="897.69955191016197"/>
    <n v="1256.7172069549599"/>
    <n v="1359.13683438301"/>
    <n v="1440.70834863186"/>
    <n v="3362.73054838181"/>
    <n v="815314.581642151"/>
    <n v="672113.97468566895"/>
    <n v="799907.44301605201"/>
    <n v="657004.34504699695"/>
    <n v="1338724.2453765899"/>
  </r>
  <r>
    <x v="0"/>
    <x v="0"/>
    <s v="Grain without Manure"/>
    <s v="Load Allocation"/>
    <s v="All Agencies"/>
    <s v="acres"/>
    <n v="6433.5625696182296"/>
    <n v="6531.1934976577804"/>
    <n v="6382.1234059333801"/>
    <n v="4968.9860846996298"/>
    <n v="4916.6673438548996"/>
    <n v="118595.70475768999"/>
    <n v="129909.38913726799"/>
    <n v="127287.471092224"/>
    <n v="112805.31967926001"/>
    <n v="117357.84803009"/>
    <n v="3886.6828725338"/>
    <n v="4523.56358075142"/>
    <n v="5018.5601544380197"/>
    <n v="5080.3934040069598"/>
    <n v="8458.6965456008893"/>
    <n v="5766593.06713867"/>
    <n v="4889507.2348632803"/>
    <n v="5518863.1389160203"/>
    <n v="4369819.5604248"/>
    <n v="6550771.86010742"/>
    <n v="86592.931070327802"/>
    <n v="94428.930244445801"/>
    <n v="91985.558490753203"/>
    <n v="81641.028869628906"/>
    <n v="84381.018966674805"/>
    <n v="2604.0456261634799"/>
    <n v="3009.4859428405798"/>
    <n v="3314.11104249954"/>
    <n v="3358.5644042491899"/>
    <n v="5502.8339281082199"/>
    <n v="2124896.6487884498"/>
    <n v="1771355.7322692899"/>
    <n v="2015543.49713135"/>
    <n v="1597814.99905396"/>
    <n v="2357065.1213073698"/>
  </r>
  <r>
    <x v="0"/>
    <x v="0"/>
    <s v="Legume Hay"/>
    <s v="Load Allocation"/>
    <s v="All Agencies"/>
    <s v="acres"/>
    <n v="533.52896291017498"/>
    <n v="486.23156309127802"/>
    <n v="471.22377294301998"/>
    <n v="544.01732069253899"/>
    <n v="330.30703395605099"/>
    <n v="2904.0199089050302"/>
    <n v="2685.5369575023701"/>
    <n v="2503.69614315033"/>
    <n v="2924.3744540214502"/>
    <n v="1860.39625620842"/>
    <n v="122.511557258666"/>
    <n v="113.94869822263701"/>
    <n v="143.61282899975799"/>
    <n v="250.615102380514"/>
    <n v="344.69153326749802"/>
    <n v="78668.996322631807"/>
    <n v="73270.234235763506"/>
    <n v="71977.013093948393"/>
    <n v="83201.471282958999"/>
    <n v="80273.903861999497"/>
    <n v="2042.76731109619"/>
    <n v="1891.15647029877"/>
    <n v="1756.32996559143"/>
    <n v="2054.37730336189"/>
    <n v="1302.90562820435"/>
    <n v="76.801828578114495"/>
    <n v="71.469481773674502"/>
    <n v="90.043351605534596"/>
    <n v="157.24569892883301"/>
    <n v="214.34428575634999"/>
    <n v="26922.6410579681"/>
    <n v="25136.876054287"/>
    <n v="24967.081135749799"/>
    <n v="28858.586044311502"/>
    <n v="27272.772378444701"/>
  </r>
  <r>
    <x v="0"/>
    <x v="0"/>
    <s v="Non-Permitted Feeding Space"/>
    <s v="Load Allocation"/>
    <s v="All Agencies"/>
    <s v="acres"/>
    <n v="14.9128041993827"/>
    <n v="16.1038440950215"/>
    <n v="17.5266663152725"/>
    <n v="18.904556881636399"/>
    <n v="29.3125238567591"/>
    <n v="347.32587045431097"/>
    <n v="1724.51820349693"/>
    <n v="2820.1653180122398"/>
    <n v="3096.2999992370601"/>
    <n v="7958.2132596969604"/>
    <n v="23.5359147116542"/>
    <n v="117.12619602680201"/>
    <n v="183.460067927837"/>
    <n v="198.72290435433399"/>
    <n v="608.19020009040798"/>
    <n v="15398.616448402399"/>
    <n v="20730.850428581201"/>
    <n v="23207.9875249863"/>
    <n v="27062.103580474901"/>
    <n v="51615.856380462603"/>
    <n v="250.36165541410401"/>
    <n v="1242.7028529644001"/>
    <n v="2030.4688887596101"/>
    <n v="2227.3685564994798"/>
    <n v="5664.9507989883396"/>
    <n v="15.320110116154"/>
    <n v="76.219655364751802"/>
    <n v="119.33719101548201"/>
    <n v="129.215822517872"/>
    <n v="391.54480904340699"/>
    <n v="5457.6636852026004"/>
    <n v="7351.7661149501801"/>
    <n v="8259.8419482707995"/>
    <n v="9651.9815461635608"/>
    <n v="18308.410137891799"/>
  </r>
  <r>
    <x v="0"/>
    <x v="0"/>
    <s v="Other Agronomic Crops"/>
    <s v="Load Allocation"/>
    <s v="All Agencies"/>
    <s v="acres"/>
    <n v="0"/>
    <n v="754.09976559877396"/>
    <n v="3422.2713140249298"/>
    <n v="3325.5130147934001"/>
    <n v="12871.676088333101"/>
    <n v="0"/>
    <n v="7132.4432353973398"/>
    <n v="35185.217540741003"/>
    <n v="35600.4035396576"/>
    <n v="161515.61853790301"/>
    <n v="0"/>
    <n v="741.83349680900596"/>
    <n v="3901.7937421798702"/>
    <n v="3916.4473855495498"/>
    <n v="23974.346979141199"/>
    <n v="0"/>
    <n v="86633.072162628203"/>
    <n v="608700.83914184605"/>
    <n v="716016.57533264195"/>
    <n v="5295949.8607177697"/>
    <n v="0"/>
    <n v="5185.6451845169104"/>
    <n v="25426.9470062256"/>
    <n v="25765.216121673599"/>
    <n v="116130.72850036601"/>
    <n v="0"/>
    <n v="493.64767137169798"/>
    <n v="2576.6309525966599"/>
    <n v="2589.09886169434"/>
    <n v="15596.5930700302"/>
    <n v="0"/>
    <n v="31398.177943229701"/>
    <n v="222448.61189651501"/>
    <n v="261980.19451522801"/>
    <n v="1906766.7950744601"/>
  </r>
  <r>
    <x v="0"/>
    <x v="0"/>
    <s v="Other Hay"/>
    <s v="Load Allocation"/>
    <s v="All Agencies"/>
    <s v="acres"/>
    <n v="5946.7525744438199"/>
    <n v="5557.4758429527301"/>
    <n v="5733.2040500640896"/>
    <n v="6216.7264103889502"/>
    <n v="3839.30307483673"/>
    <n v="42541.143299102798"/>
    <n v="40241.276203155503"/>
    <n v="41171.345783233599"/>
    <n v="46615.4070968628"/>
    <n v="29223.163173675501"/>
    <n v="2356.3992483615898"/>
    <n v="2221.4659997224799"/>
    <n v="2747.9050724506401"/>
    <n v="3204.1968255042998"/>
    <n v="2264.7175612449601"/>
    <n v="256907.79917144799"/>
    <n v="244646.082550049"/>
    <n v="255797.25105285601"/>
    <n v="277723.16352844198"/>
    <n v="191460.76393127401"/>
    <n v="29925.686206817601"/>
    <n v="28337.607429504402"/>
    <n v="28881.4875488281"/>
    <n v="32747.391868591301"/>
    <n v="20466.0834770203"/>
    <n v="1477.3404233455699"/>
    <n v="1393.33879888058"/>
    <n v="1722.9003005027801"/>
    <n v="2010.43819093704"/>
    <n v="1408.30056262016"/>
    <n v="87894.0572776794"/>
    <n v="83893.230147361799"/>
    <n v="88685.796070098906"/>
    <n v="96281.190546035796"/>
    <n v="65017.140283584602"/>
  </r>
  <r>
    <x v="0"/>
    <x v="0"/>
    <s v="Pasture"/>
    <s v="Load Allocation"/>
    <s v="All Agencies"/>
    <s v="acres"/>
    <n v="3534.8449511528001"/>
    <n v="4814.35990858078"/>
    <n v="6363.1470193862897"/>
    <n v="6873.7863302230799"/>
    <n v="7124.7063522338904"/>
    <n v="22821.984233856201"/>
    <n v="31056.876049041701"/>
    <n v="40503.523700714097"/>
    <n v="44520.7434234619"/>
    <n v="50904.269180297902"/>
    <n v="2531.0242600441002"/>
    <n v="3371.5212984085101"/>
    <n v="4567.8668842315701"/>
    <n v="5343.3126678466797"/>
    <n v="6619.88095760345"/>
    <n v="251772.28872680699"/>
    <n v="363154.23862457299"/>
    <n v="492831.01103210403"/>
    <n v="544347.47953796398"/>
    <n v="631594.77966308605"/>
    <n v="16062.650279998799"/>
    <n v="21877.0481452942"/>
    <n v="28413.830577850302"/>
    <n v="31276.631702423099"/>
    <n v="35650.178634643598"/>
    <n v="1588.0226051807399"/>
    <n v="2115.13600516319"/>
    <n v="2863.9873352050799"/>
    <n v="3352.5979237556498"/>
    <n v="4116.5318012237503"/>
    <n v="86725.128309249907"/>
    <n v="125172.236095428"/>
    <n v="171726.010559082"/>
    <n v="189696.75329971299"/>
    <n v="215770.78931808501"/>
  </r>
  <r>
    <x v="0"/>
    <x v="0"/>
    <s v="Permitted Feeding Space"/>
    <s v="Waste Load Allocation"/>
    <s v="All Agencies"/>
    <s v="acres"/>
    <n v="0"/>
    <n v="0"/>
    <n v="0"/>
    <n v="0"/>
    <n v="0"/>
    <n v="0"/>
    <n v="0"/>
    <n v="0"/>
    <n v="0"/>
    <n v="0"/>
    <n v="0"/>
    <n v="0"/>
    <n v="0"/>
    <n v="0"/>
    <n v="0"/>
    <n v="0"/>
    <n v="0"/>
    <n v="0"/>
    <n v="0"/>
    <n v="0"/>
    <n v="0"/>
    <n v="0"/>
    <n v="0"/>
    <n v="0"/>
    <n v="0"/>
    <n v="0"/>
    <n v="0"/>
    <n v="0"/>
    <n v="0"/>
    <n v="0"/>
    <n v="0"/>
    <n v="0"/>
    <n v="0"/>
    <n v="0"/>
    <n v="0"/>
  </r>
  <r>
    <x v="0"/>
    <x v="0"/>
    <s v="Riparian Pasture Deposition"/>
    <s v="Load Allocation"/>
    <s v="All Agencies"/>
    <s v="acres"/>
    <n v="0"/>
    <n v="0"/>
    <n v="0"/>
    <n v="0"/>
    <n v="0"/>
    <n v="4383.3147716522199"/>
    <n v="7121.4062328338596"/>
    <n v="8479.0419006347693"/>
    <n v="9681.7750320434607"/>
    <n v="12904.898077011099"/>
    <n v="1386.21578550339"/>
    <n v="2255.07201600075"/>
    <n v="2674.1398305892899"/>
    <n v="3052.9266843795799"/>
    <n v="4050.4898319244398"/>
    <n v="670592.36047363305"/>
    <n v="1089486.1390380899"/>
    <n v="1297187.3903808601"/>
    <n v="1481190.5417480499"/>
    <n v="1974288.06860352"/>
    <n v="3170.01829719543"/>
    <n v="5140.3181390762302"/>
    <n v="6115.0506038665799"/>
    <n v="6976.6503458023099"/>
    <n v="9205.9280910491907"/>
    <n v="891.04316103458405"/>
    <n v="1437.0203795432999"/>
    <n v="1703.6967995166799"/>
    <n v="1944.4239706993101"/>
    <n v="2555.6423330306998"/>
    <n v="238606.569793701"/>
    <n v="384132.71215820301"/>
    <n v="459119.84341430699"/>
    <n v="525527.71374511695"/>
    <n v="698522.88781738305"/>
  </r>
  <r>
    <x v="0"/>
    <x v="0"/>
    <s v="Silage with Manure"/>
    <s v="Load Allocation"/>
    <s v="All Agencies"/>
    <s v="acres"/>
    <n v="250.24116935581"/>
    <n v="229.10676561296"/>
    <n v="164.273844406009"/>
    <n v="143.32101362943601"/>
    <n v="116.23783516138801"/>
    <n v="205.885429810733"/>
    <n v="196.51487517356901"/>
    <n v="593.19520574808098"/>
    <n v="4296.4409852027902"/>
    <n v="2628.68754553795"/>
    <n v="203.58932192623601"/>
    <n v="236.17486241459801"/>
    <n v="192.777491554618"/>
    <n v="210.63373205065699"/>
    <n v="274.90404792129999"/>
    <n v="453715.21510696399"/>
    <n v="349841.314819336"/>
    <n v="295071.73824310303"/>
    <n v="263879.65983581502"/>
    <n v="324233.770858765"/>
    <n v="150.40426997095301"/>
    <n v="142.84323769807801"/>
    <n v="428.67837411165198"/>
    <n v="3109.4796218872102"/>
    <n v="1890.04256284237"/>
    <n v="137.16461765766101"/>
    <n v="157.12654932588299"/>
    <n v="127.304647669196"/>
    <n v="139.24649992585199"/>
    <n v="178.83977104723499"/>
    <n v="167655.42536640199"/>
    <n v="126823.019220352"/>
    <n v="107834.51207351701"/>
    <n v="96550.879307746902"/>
    <n v="116739.850135803"/>
  </r>
  <r>
    <x v="0"/>
    <x v="0"/>
    <s v="Silage without Manure"/>
    <s v="Load Allocation"/>
    <s v="All Agencies"/>
    <s v="acres"/>
    <n v="44.1602335032076"/>
    <n v="40.4306701570749"/>
    <n v="28.989329287782301"/>
    <n v="25.2917884849012"/>
    <n v="20.512526743114002"/>
    <n v="37.294567506760401"/>
    <n v="35.239022923633499"/>
    <n v="27.420725535601399"/>
    <n v="454.34332382679003"/>
    <n v="21.5307510439306"/>
    <n v="40.519699550233803"/>
    <n v="40.442337730899503"/>
    <n v="33.6048575341702"/>
    <n v="35.921258348971598"/>
    <n v="45.744252253323801"/>
    <n v="80067.430957794204"/>
    <n v="61736.808639526404"/>
    <n v="52071.117479324297"/>
    <n v="46566.6931705475"/>
    <n v="57217.637269973799"/>
    <n v="27.232466446235801"/>
    <n v="25.614632619544899"/>
    <n v="19.815855988301301"/>
    <n v="328.82348176837002"/>
    <n v="15.480741396546399"/>
    <n v="27.1803022455424"/>
    <n v="26.906183132901798"/>
    <n v="22.191678050905502"/>
    <n v="23.7469570916146"/>
    <n v="29.759078061208101"/>
    <n v="29586.2678399086"/>
    <n v="22380.566632986101"/>
    <n v="19029.5129573345"/>
    <n v="17038.303351163901"/>
    <n v="20601.1232626438"/>
  </r>
  <r>
    <x v="0"/>
    <x v="0"/>
    <s v="Small Grains and Grains"/>
    <s v="Load Allocation"/>
    <s v="All Agencies"/>
    <s v="acres"/>
    <n v="182.24768350273399"/>
    <n v="556.46399247646298"/>
    <n v="1991.7393687963499"/>
    <n v="1809.1103190183601"/>
    <n v="1851.19140326977"/>
    <n v="2739.36089169979"/>
    <n v="9177.8579807281494"/>
    <n v="33474.846910476699"/>
    <n v="34314.667655944802"/>
    <n v="36985.675075530999"/>
    <n v="138.435065470636"/>
    <n v="485.67293480038597"/>
    <n v="1950.3781214952501"/>
    <n v="2196.6387780904802"/>
    <n v="3607.18595957756"/>
    <n v="248359.20774078401"/>
    <n v="632713.92480468797"/>
    <n v="2617198.5826416002"/>
    <n v="2417600.2600097698"/>
    <n v="3747571.66650391"/>
    <n v="2000.7296254038799"/>
    <n v="6672.7646875381497"/>
    <n v="24190.930662155199"/>
    <n v="24834.686168670702"/>
    <n v="26592.9290046692"/>
    <n v="92.706683877855497"/>
    <n v="323.18750002980198"/>
    <n v="1287.9729508161499"/>
    <n v="1452.1616905927699"/>
    <n v="2346.66705822945"/>
    <n v="91480.466966628999"/>
    <n v="229312.513500214"/>
    <n v="956447.440338135"/>
    <n v="884561.85226440395"/>
    <n v="1349282.52926636"/>
  </r>
  <r>
    <x v="0"/>
    <x v="0"/>
    <s v="Specialty Crop High"/>
    <s v="Load Allocation"/>
    <s v="All Agencies"/>
    <s v="acres"/>
    <n v="305.86284704506397"/>
    <n v="296.89466783404401"/>
    <n v="264.64135907590401"/>
    <n v="243.514096423984"/>
    <n v="315.89595884084702"/>
    <n v="6340.1717680916199"/>
    <n v="8692.1290583610498"/>
    <n v="7000.4982979297602"/>
    <n v="7061.3684816360501"/>
    <n v="10025.274538993801"/>
    <n v="572.91297705564602"/>
    <n v="689.05193200707402"/>
    <n v="627.99671095609699"/>
    <n v="639.36531263589904"/>
    <n v="1132.33998340368"/>
    <n v="525696.055763721"/>
    <n v="631995.93630981399"/>
    <n v="590861.349136353"/>
    <n v="544427.97760009801"/>
    <n v="881675.42767333996"/>
    <n v="4647.3754860460804"/>
    <n v="6318.4557294845599"/>
    <n v="5058.9795169830304"/>
    <n v="5110.5512239932996"/>
    <n v="7208.2344102859497"/>
    <n v="382.81908083614002"/>
    <n v="454.77381959557499"/>
    <n v="412.22184339165699"/>
    <n v="420.26657304167702"/>
    <n v="736.64762651920296"/>
    <n v="192177.07646870599"/>
    <n v="229119.22253608701"/>
    <n v="215947.81548881499"/>
    <n v="199215.25173759501"/>
    <n v="317467.01361465501"/>
  </r>
  <r>
    <x v="0"/>
    <x v="0"/>
    <s v="Specialty Crop Low"/>
    <s v="Load Allocation"/>
    <s v="All Agencies"/>
    <s v="acres"/>
    <n v="0"/>
    <n v="0"/>
    <n v="105.368415538222"/>
    <n v="286.71387772262102"/>
    <n v="479.16039025783499"/>
    <n v="0"/>
    <n v="0"/>
    <n v="739.60083267092705"/>
    <n v="2121.1480538845099"/>
    <n v="4100.3810892105103"/>
    <n v="0"/>
    <n v="0"/>
    <n v="222.34016653895401"/>
    <n v="679.05332338810001"/>
    <n v="1478.08254504204"/>
    <n v="0"/>
    <n v="0"/>
    <n v="223417.48908233599"/>
    <n v="608870.14823913598"/>
    <n v="1181138.1786193801"/>
    <n v="0"/>
    <n v="0"/>
    <n v="534.47986429929699"/>
    <n v="1535.14656555653"/>
    <n v="2948.1993274688698"/>
    <n v="0"/>
    <n v="0"/>
    <n v="145.945790797472"/>
    <n v="446.354241102934"/>
    <n v="961.571627259254"/>
    <n v="0"/>
    <n v="0"/>
    <n v="81655.201454162598"/>
    <n v="222797.24413490301"/>
    <n v="425296.80915450997"/>
  </r>
  <r>
    <x v="0"/>
    <x v="1"/>
    <s v="CSS Buildings and Other"/>
    <s v="Waste Load Allocation"/>
    <s v="All Agencies"/>
    <s v="acres"/>
    <n v="0"/>
    <n v="0"/>
    <n v="0"/>
    <n v="0"/>
    <n v="0"/>
    <n v="0"/>
    <n v="0"/>
    <n v="0"/>
    <n v="0"/>
    <n v="0"/>
    <n v="0"/>
    <n v="0"/>
    <n v="0"/>
    <n v="0"/>
    <n v="0"/>
    <n v="0"/>
    <n v="0"/>
    <n v="0"/>
    <n v="0"/>
    <n v="0"/>
    <n v="0"/>
    <n v="0"/>
    <n v="0"/>
    <n v="0"/>
    <n v="0"/>
    <n v="0"/>
    <n v="0"/>
    <n v="0"/>
    <n v="0"/>
    <n v="0"/>
    <n v="0"/>
    <n v="0"/>
    <n v="0"/>
    <n v="0"/>
    <n v="0"/>
  </r>
  <r>
    <x v="0"/>
    <x v="1"/>
    <s v="CSS Construction"/>
    <s v="Waste Load Allocation"/>
    <s v="All Agencies"/>
    <s v="acres"/>
    <n v="0"/>
    <n v="0"/>
    <n v="0"/>
    <n v="0"/>
    <n v="0"/>
    <n v="0"/>
    <n v="0"/>
    <n v="0"/>
    <n v="0"/>
    <n v="0"/>
    <n v="0"/>
    <n v="0"/>
    <n v="0"/>
    <n v="0"/>
    <n v="0"/>
    <n v="0"/>
    <n v="0"/>
    <n v="0"/>
    <n v="0"/>
    <n v="0"/>
    <n v="0"/>
    <n v="0"/>
    <n v="0"/>
    <n v="0"/>
    <n v="0"/>
    <n v="0"/>
    <n v="0"/>
    <n v="0"/>
    <n v="0"/>
    <n v="0"/>
    <n v="0"/>
    <n v="0"/>
    <n v="0"/>
    <n v="0"/>
    <n v="0"/>
  </r>
  <r>
    <x v="0"/>
    <x v="1"/>
    <s v="CSS Roads"/>
    <s v="Waste Load Allocation"/>
    <s v="All Agencies"/>
    <s v="acres"/>
    <n v="0"/>
    <n v="0"/>
    <n v="0"/>
    <n v="0"/>
    <n v="0"/>
    <n v="0"/>
    <n v="0"/>
    <n v="0"/>
    <n v="0"/>
    <n v="0"/>
    <n v="0"/>
    <n v="0"/>
    <n v="0"/>
    <n v="0"/>
    <n v="0"/>
    <n v="0"/>
    <n v="0"/>
    <n v="0"/>
    <n v="0"/>
    <n v="0"/>
    <n v="0"/>
    <n v="0"/>
    <n v="0"/>
    <n v="0"/>
    <n v="0"/>
    <n v="0"/>
    <n v="0"/>
    <n v="0"/>
    <n v="0"/>
    <n v="0"/>
    <n v="0"/>
    <n v="0"/>
    <n v="0"/>
    <n v="0"/>
    <n v="0"/>
  </r>
  <r>
    <x v="0"/>
    <x v="1"/>
    <s v="CSS Tree Canopy over Impervious"/>
    <s v="Waste Load Allocation"/>
    <s v="All Agencies"/>
    <s v="acres"/>
    <n v="0"/>
    <n v="0"/>
    <n v="0"/>
    <n v="0"/>
    <n v="0"/>
    <n v="0"/>
    <n v="0"/>
    <n v="0"/>
    <n v="0"/>
    <n v="0"/>
    <n v="0"/>
    <n v="0"/>
    <n v="0"/>
    <n v="0"/>
    <n v="0"/>
    <n v="0"/>
    <n v="0"/>
    <n v="0"/>
    <n v="0"/>
    <n v="0"/>
    <n v="0"/>
    <n v="0"/>
    <n v="0"/>
    <n v="0"/>
    <n v="0"/>
    <n v="0"/>
    <n v="0"/>
    <n v="0"/>
    <n v="0"/>
    <n v="0"/>
    <n v="0"/>
    <n v="0"/>
    <n v="0"/>
    <n v="0"/>
    <n v="0"/>
  </r>
  <r>
    <x v="0"/>
    <x v="1"/>
    <s v="CSS Tree Canopy over Turf Grass"/>
    <s v="Waste Load Allocation"/>
    <s v="All Agencies"/>
    <s v="acres"/>
    <n v="0"/>
    <n v="0"/>
    <n v="0"/>
    <n v="0"/>
    <n v="0"/>
    <n v="0"/>
    <n v="0"/>
    <n v="0"/>
    <n v="0"/>
    <n v="0"/>
    <n v="0"/>
    <n v="0"/>
    <n v="0"/>
    <n v="0"/>
    <n v="0"/>
    <n v="0"/>
    <n v="0"/>
    <n v="0"/>
    <n v="0"/>
    <n v="0"/>
    <n v="0"/>
    <n v="0"/>
    <n v="0"/>
    <n v="0"/>
    <n v="0"/>
    <n v="0"/>
    <n v="0"/>
    <n v="0"/>
    <n v="0"/>
    <n v="0"/>
    <n v="0"/>
    <n v="0"/>
    <n v="0"/>
    <n v="0"/>
    <n v="0"/>
  </r>
  <r>
    <x v="0"/>
    <x v="1"/>
    <s v="CSS Turf Grass"/>
    <s v="Waste Load Allocation"/>
    <s v="All Agencies"/>
    <s v="acres"/>
    <n v="0"/>
    <n v="0"/>
    <n v="0"/>
    <n v="0"/>
    <n v="0"/>
    <n v="0"/>
    <n v="0"/>
    <n v="0"/>
    <n v="0"/>
    <n v="0"/>
    <n v="0"/>
    <n v="0"/>
    <n v="0"/>
    <n v="0"/>
    <n v="0"/>
    <n v="0"/>
    <n v="0"/>
    <n v="0"/>
    <n v="0"/>
    <n v="0"/>
    <n v="0"/>
    <n v="0"/>
    <n v="0"/>
    <n v="0"/>
    <n v="0"/>
    <n v="0"/>
    <n v="0"/>
    <n v="0"/>
    <n v="0"/>
    <n v="0"/>
    <n v="0"/>
    <n v="0"/>
    <n v="0"/>
    <n v="0"/>
    <n v="0"/>
  </r>
  <r>
    <x v="0"/>
    <x v="1"/>
    <s v="MS4 Buildings and Other"/>
    <s v="Waste Load Allocation"/>
    <s v="All Agencies"/>
    <s v="acres"/>
    <n v="7898.3722561144996"/>
    <n v="8531.8286591799697"/>
    <n v="7937.0953736857"/>
    <n v="7402.8361158651496"/>
    <n v="3864.2536095555402"/>
    <n v="70223.947240142195"/>
    <n v="78974.996043366395"/>
    <n v="72417.221300043195"/>
    <n v="69057.5156211508"/>
    <n v="38042.120233073802"/>
    <n v="4455.4450836974402"/>
    <n v="5192.6780079752198"/>
    <n v="4713.4954840586297"/>
    <n v="4585.2774568511504"/>
    <n v="2671.88734183734"/>
    <n v="7150819.8292535497"/>
    <n v="8512464.1479116697"/>
    <n v="7641244.7954381704"/>
    <n v="7534804.9902007598"/>
    <n v="4437514.74913764"/>
    <n v="45261.1573176561"/>
    <n v="51292.458893347502"/>
    <n v="47050.651204255897"/>
    <n v="44896.179698321001"/>
    <n v="25120.670685949699"/>
    <n v="2784.9151243084302"/>
    <n v="3272.9051084848202"/>
    <n v="2975.6009620530199"/>
    <n v="2897.9867818768498"/>
    <n v="1696.12715894796"/>
    <n v="3025931.7062772498"/>
    <n v="3528047.5264188498"/>
    <n v="3180760.5042917598"/>
    <n v="3158041.32818279"/>
    <n v="1851846.8629566701"/>
  </r>
  <r>
    <x v="0"/>
    <x v="1"/>
    <s v="MS4 Roads"/>
    <s v="Waste Load Allocation"/>
    <s v="All Agencies"/>
    <s v="acres"/>
    <n v="3825.58666250325"/>
    <n v="4046.61880454636"/>
    <n v="3793.0715058732899"/>
    <n v="3557.3189032893602"/>
    <n v="1978.8718917832"/>
    <n v="45005.738568061002"/>
    <n v="47726.203201645098"/>
    <n v="44423.9539459972"/>
    <n v="42173.7847702336"/>
    <n v="24601.0029355724"/>
    <n v="2892.78120869651"/>
    <n v="3118.30653689682"/>
    <n v="2886.2058279432799"/>
    <n v="2775.67929056508"/>
    <n v="1701.91391436288"/>
    <n v="3756915.6939380202"/>
    <n v="4056191.0578753902"/>
    <n v="3716116.01019037"/>
    <n v="3595979.5643073302"/>
    <n v="2222272.5269951401"/>
    <n v="29871.8829483101"/>
    <n v="31883.918959827199"/>
    <n v="29717.787057437901"/>
    <n v="28208.211535764902"/>
    <n v="16677.651049714499"/>
    <n v="1811.2729703029599"/>
    <n v="1970.48361766431"/>
    <n v="1826.70306872163"/>
    <n v="1758.5592177506601"/>
    <n v="1082.6318255634801"/>
    <n v="1506799.5348146099"/>
    <n v="1610327.19576909"/>
    <n v="1476199.2740941199"/>
    <n v="1435727.6924042299"/>
    <n v="883929.28881452198"/>
  </r>
  <r>
    <x v="0"/>
    <x v="1"/>
    <s v="MS4 Tree Canopy over Impervious"/>
    <s v="Waste Load Allocation"/>
    <s v="All Agencies"/>
    <s v="acres"/>
    <n v="2449.8237653367401"/>
    <n v="2666.6506761626501"/>
    <n v="2500.2179618345999"/>
    <n v="2348.0682850490598"/>
    <n v="1315.9877786689001"/>
    <n v="24579.507887484498"/>
    <n v="28256.116715596301"/>
    <n v="26051.029948823201"/>
    <n v="24918.622399294702"/>
    <n v="14509.307292674401"/>
    <n v="1535.5748596912599"/>
    <n v="1862.9687650139999"/>
    <n v="1700.20171114862"/>
    <n v="1653.0693953556499"/>
    <n v="1015.76445028276"/>
    <n v="2177208.88915618"/>
    <n v="2719127.5217147302"/>
    <n v="2451161.5700921402"/>
    <n v="2409128.78460488"/>
    <n v="1471369.26563749"/>
    <n v="16770.385937507701"/>
    <n v="19476.630334434602"/>
    <n v="17983.633077393999"/>
    <n v="17221.329343373902"/>
    <n v="10176.4842954291"/>
    <n v="949.66024058175401"/>
    <n v="1167.5884945294499"/>
    <n v="1066.9820672434701"/>
    <n v="1038.67109417799"/>
    <n v="643.03714206695395"/>
    <n v="809026.24117941805"/>
    <n v="985975.87148939795"/>
    <n v="888973.92499372701"/>
    <n v="879018.47213242203"/>
    <n v="532270.92415652401"/>
  </r>
  <r>
    <x v="0"/>
    <x v="1"/>
    <s v="MS4 Tree Canopy over Turf Grass"/>
    <s v="Waste Load Allocation"/>
    <s v="All Agencies"/>
    <s v="acres"/>
    <n v="5348.9028226144101"/>
    <n v="4839.30038275057"/>
    <n v="4354.9824784635603"/>
    <n v="4077.8882572872099"/>
    <n v="2181.8456540626898"/>
    <n v="20534.436522372998"/>
    <n v="22707.6985674426"/>
    <n v="20631.779007812998"/>
    <n v="19854.226992768199"/>
    <n v="11408.9532628094"/>
    <n v="2380.4283979777201"/>
    <n v="3189.7622649201699"/>
    <n v="3065.6730484466498"/>
    <n v="3223.2805237569801"/>
    <n v="2129.8856179046002"/>
    <n v="792784.12644469703"/>
    <n v="1242373.8327772601"/>
    <n v="1073518.4436564399"/>
    <n v="1062296.6682078801"/>
    <n v="640643.08729083801"/>
    <n v="13531.636744216999"/>
    <n v="14850.217737913101"/>
    <n v="13473.1041047075"/>
    <n v="12974.625094507801"/>
    <n v="7597.32351237885"/>
    <n v="1510.6369225569099"/>
    <n v="2052.5142284235899"/>
    <n v="1976.6235846197201"/>
    <n v="2080.95986931794"/>
    <n v="1384.27896966145"/>
    <n v="312275.09200680302"/>
    <n v="509452.36483780999"/>
    <n v="444045.51764091803"/>
    <n v="442431.53033262503"/>
    <n v="265555.99645076698"/>
  </r>
  <r>
    <x v="0"/>
    <x v="1"/>
    <s v="MS4 Turf Grass"/>
    <s v="Waste Load Allocation"/>
    <s v="All Agencies"/>
    <s v="acres"/>
    <n v="24372.952716508898"/>
    <n v="23310.9270635383"/>
    <n v="21842.337273269499"/>
    <n v="20472.813848709498"/>
    <n v="11135.8225901896"/>
    <n v="131858.173871242"/>
    <n v="147803.64787975099"/>
    <n v="139701.42613889699"/>
    <n v="134204.224293615"/>
    <n v="77150.027184873397"/>
    <n v="15871.231735060799"/>
    <n v="21038.106067242599"/>
    <n v="21024.8444853816"/>
    <n v="21988.0134443836"/>
    <n v="14449.7262096837"/>
    <n v="5685344.0065213302"/>
    <n v="8498959.0186783504"/>
    <n v="7649975.3973603202"/>
    <n v="7518203.3387325304"/>
    <n v="4443408.55828615"/>
    <n v="89377.852161399103"/>
    <n v="100140.99130947"/>
    <n v="94804.584430495306"/>
    <n v="91168.230698490996"/>
    <n v="53054.675700485197"/>
    <n v="9693.8855984183301"/>
    <n v="13040.6803159556"/>
    <n v="13042.3131567889"/>
    <n v="13655.851856896899"/>
    <n v="9054.7650803509205"/>
    <n v="2030118.09710185"/>
    <n v="3153810.57656341"/>
    <n v="2837181.0440534898"/>
    <n v="2805097.0490292399"/>
    <n v="1661235.60845404"/>
  </r>
  <r>
    <x v="0"/>
    <x v="1"/>
    <s v="Non-Regulated Buildings and Other"/>
    <s v="Load Allocation"/>
    <s v="All Agencies"/>
    <s v="acres"/>
    <n v="355.232133172452"/>
    <n v="357.75820783711998"/>
    <n v="354.32997244829301"/>
    <n v="349.69494558405103"/>
    <n v="313.46029426949099"/>
    <n v="2920.2321457937401"/>
    <n v="2900.8887932151601"/>
    <n v="2921.00501413643"/>
    <n v="2885.96342089772"/>
    <n v="2562.62491225451"/>
    <n v="274.30027183564403"/>
    <n v="270.731434336863"/>
    <n v="274.44879706902401"/>
    <n v="272.028403563891"/>
    <n v="243.854124603793"/>
    <n v="422779.88959979999"/>
    <n v="417529.49829292297"/>
    <n v="424019.78286457103"/>
    <n v="420901.04086303699"/>
    <n v="376210.24152660399"/>
    <n v="2588.8083426430799"/>
    <n v="2561.12316635251"/>
    <n v="2588.5905940011098"/>
    <n v="2564.5116510912799"/>
    <n v="2317.3891120366802"/>
    <n v="223.51419696258401"/>
    <n v="219.60076825739799"/>
    <n v="223.556200804887"/>
    <n v="222.26610091701099"/>
    <n v="203.73362389882101"/>
    <n v="144739.312936306"/>
    <n v="142662.43228030199"/>
    <n v="145218.09696531299"/>
    <n v="144637.19811594501"/>
    <n v="131804.639271736"/>
  </r>
  <r>
    <x v="0"/>
    <x v="1"/>
    <s v="Non-Regulated Roads"/>
    <s v="Load Allocation"/>
    <s v="All Agencies"/>
    <s v="acres"/>
    <n v="136.572027834132"/>
    <n v="139.65887226909399"/>
    <n v="138.18190953042401"/>
    <n v="136.604090127163"/>
    <n v="122.284646847285"/>
    <n v="1419.6400041878201"/>
    <n v="1455.35517171025"/>
    <n v="1457.4309178143701"/>
    <n v="1444.13440489769"/>
    <n v="1286.6756734698999"/>
    <n v="124.183036704548"/>
    <n v="127.50929196085799"/>
    <n v="128.28322907909799"/>
    <n v="127.485516246408"/>
    <n v="114.832599061541"/>
    <n v="153918.77042293499"/>
    <n v="158002.59417247801"/>
    <n v="159323.15991592401"/>
    <n v="158731.070883751"/>
    <n v="142576.45145225499"/>
    <n v="1260.1959623247401"/>
    <n v="1284.59254132211"/>
    <n v="1290.7992857061299"/>
    <n v="1281.07922627777"/>
    <n v="1156.4447663798901"/>
    <n v="101.05861205724101"/>
    <n v="102.69730594963799"/>
    <n v="103.837063047336"/>
    <n v="103.363617298892"/>
    <n v="94.733367827022406"/>
    <n v="52379.117354869799"/>
    <n v="53112.597355842598"/>
    <n v="53785.1549295187"/>
    <n v="53678.603683114103"/>
    <n v="48911.809505701101"/>
  </r>
  <r>
    <x v="0"/>
    <x v="1"/>
    <s v="Non-Regulated Tree Canopy over Impervious"/>
    <s v="Load Allocation"/>
    <s v="All Agencies"/>
    <s v="acres"/>
    <n v="81.181421503890306"/>
    <n v="90.464829802978798"/>
    <n v="88.169035044033095"/>
    <n v="85.698981429683002"/>
    <n v="68.218316129612504"/>
    <n v="727.14786439761497"/>
    <n v="873.48733472079005"/>
    <n v="843.22264662943803"/>
    <n v="826.39061892498296"/>
    <n v="668.21414780709904"/>
    <n v="56.071867054095499"/>
    <n v="71.575405110837906"/>
    <n v="68.838079485809402"/>
    <n v="68.042534090229296"/>
    <n v="56.5084286243073"/>
    <n v="56007.736436963103"/>
    <n v="73987.478973507896"/>
    <n v="70660.208558678598"/>
    <n v="70151.298473358198"/>
    <n v="58160.074492484302"/>
    <n v="596.03240610286605"/>
    <n v="720.05681866407394"/>
    <n v="696.89557043276704"/>
    <n v="683.63865317031696"/>
    <n v="558.99037855002098"/>
    <n v="40.174567443085799"/>
    <n v="51.9713706281036"/>
    <n v="50.1455377959646"/>
    <n v="49.592453429591799"/>
    <n v="41.736939608468703"/>
    <n v="16997.282475441702"/>
    <n v="22642.479783505201"/>
    <n v="21642.090418875199"/>
    <n v="21501.541525051001"/>
    <n v="17904.016569998101"/>
  </r>
  <r>
    <x v="0"/>
    <x v="1"/>
    <s v="Non-Regulated Tree Canopy over Turf Grass"/>
    <s v="Load Allocation"/>
    <s v="All Agencies"/>
    <s v="acres"/>
    <n v="362.82655818947399"/>
    <n v="332.00014395562198"/>
    <n v="307.821445410016"/>
    <n v="301.94196151413098"/>
    <n v="248.07686058526099"/>
    <n v="1578.6490347844699"/>
    <n v="1523.37803280458"/>
    <n v="1427.1697051665701"/>
    <n v="1410.8966024848601"/>
    <n v="1152.55021021588"/>
    <n v="275.85929842830598"/>
    <n v="282.03599238729299"/>
    <n v="287.37401354544301"/>
    <n v="305.391458301765"/>
    <n v="282.56666167230998"/>
    <n v="100560.572231816"/>
    <n v="107714.860173002"/>
    <n v="99712.169152883798"/>
    <n v="99159.121103389203"/>
    <n v="82927.725951867207"/>
    <n v="1330.94723978042"/>
    <n v="1277.81733581604"/>
    <n v="1205.06868832327"/>
    <n v="1193.21171152733"/>
    <n v="994.04895398195401"/>
    <n v="206.25024697206399"/>
    <n v="207.27716306477299"/>
    <n v="215.04325799919599"/>
    <n v="228.902451235195"/>
    <n v="218.78894137592599"/>
    <n v="32485.377147597301"/>
    <n v="34611.243907561497"/>
    <n v="32512.9838165767"/>
    <n v="32341.653746718501"/>
    <n v="27596.367809541302"/>
  </r>
  <r>
    <x v="0"/>
    <x v="1"/>
    <s v="Non-Regulated Turf Grass"/>
    <s v="Load Allocation"/>
    <s v="All Agencies"/>
    <s v="acres"/>
    <n v="1955.9571515719299"/>
    <n v="1987.09889210097"/>
    <n v="1940.3656340290299"/>
    <n v="1873.62548134249"/>
    <n v="1462.76426049153"/>
    <n v="11668.2598936013"/>
    <n v="12586.074005849699"/>
    <n v="12375.767517943201"/>
    <n v="12103.9951305056"/>
    <n v="9638.8888498111592"/>
    <n v="1941.11266006916"/>
    <n v="2268.0740004911199"/>
    <n v="2372.4226542945298"/>
    <n v="2495.5233263384998"/>
    <n v="2237.9880914044302"/>
    <n v="604681.58587576402"/>
    <n v="765520.95444820798"/>
    <n v="727163.66835555399"/>
    <n v="715859.74478109204"/>
    <n v="564476.843550622"/>
    <n v="9564.9892734712903"/>
    <n v="10291.301690594801"/>
    <n v="10141.0489333775"/>
    <n v="9933.5609269740507"/>
    <n v="8020.1924154097196"/>
    <n v="1360.7715282163399"/>
    <n v="1572.72117704625"/>
    <n v="1655.4989953441"/>
    <n v="1746.0939554266799"/>
    <n v="1609.57463188213"/>
    <n v="180666.43009333301"/>
    <n v="230421.07663929099"/>
    <n v="219344.39460104"/>
    <n v="215995.654260654"/>
    <n v="171186.97671328101"/>
  </r>
  <r>
    <x v="0"/>
    <x v="1"/>
    <s v="Regulated Construction"/>
    <s v="Waste Load Allocation"/>
    <s v="All Agencies"/>
    <s v="acres"/>
    <n v="292.850099364296"/>
    <n v="292.84942907141499"/>
    <n v="321.40103083848999"/>
    <n v="905.02049708366405"/>
    <n v="1023.24740958214"/>
    <n v="4853.6406532376996"/>
    <n v="4853.6293118447102"/>
    <n v="5337.2846004962903"/>
    <n v="14922.5924491882"/>
    <n v="16903.377369403799"/>
    <n v="944.86962333135295"/>
    <n v="944.86758943647101"/>
    <n v="1013.9403409957901"/>
    <n v="2914.1225271224998"/>
    <n v="3232.8872367143599"/>
    <n v="445501.94208765001"/>
    <n v="391237.27981185901"/>
    <n v="568485.70603942894"/>
    <n v="1879855.1397705099"/>
    <n v="2171329.98577881"/>
    <n v="3295.6068757586199"/>
    <n v="3295.6007807552801"/>
    <n v="3236.6273611784"/>
    <n v="9575.8471298217792"/>
    <n v="10628.1926894188"/>
    <n v="600.84175480669398"/>
    <n v="600.84054957469903"/>
    <n v="640.57461953163101"/>
    <n v="1838.7369229793501"/>
    <n v="2031.7910199165301"/>
    <n v="177248.29372036501"/>
    <n v="156798.156087101"/>
    <n v="282195.01156330103"/>
    <n v="795032.92980956996"/>
    <n v="956927.47280120803"/>
  </r>
  <r>
    <x v="0"/>
    <x v="2"/>
    <s v="CSS Forest"/>
    <s v="Load Allocation"/>
    <s v="All Agencies"/>
    <s v="acres"/>
    <n v="0"/>
    <n v="0"/>
    <n v="0"/>
    <n v="0"/>
    <n v="0"/>
    <n v="0"/>
    <n v="0"/>
    <n v="0"/>
    <n v="0"/>
    <n v="0"/>
    <n v="0"/>
    <n v="0"/>
    <n v="0"/>
    <n v="0"/>
    <n v="0"/>
    <n v="0"/>
    <n v="0"/>
    <n v="0"/>
    <n v="0"/>
    <n v="0"/>
    <n v="0"/>
    <n v="0"/>
    <n v="0"/>
    <n v="0"/>
    <n v="0"/>
    <n v="0"/>
    <n v="0"/>
    <n v="0"/>
    <n v="0"/>
    <n v="0"/>
    <n v="0"/>
    <n v="0"/>
    <n v="0"/>
    <n v="0"/>
    <n v="0"/>
  </r>
  <r>
    <x v="0"/>
    <x v="2"/>
    <s v="CSS Mixed Open"/>
    <s v="Load Allocation"/>
    <s v="All Agencies"/>
    <s v="acres"/>
    <n v="0"/>
    <n v="0"/>
    <n v="0"/>
    <n v="0"/>
    <n v="0"/>
    <n v="0"/>
    <n v="0"/>
    <n v="0"/>
    <n v="0"/>
    <n v="0"/>
    <n v="0"/>
    <n v="0"/>
    <n v="0"/>
    <n v="0"/>
    <n v="0"/>
    <n v="0"/>
    <n v="0"/>
    <n v="0"/>
    <n v="0"/>
    <n v="0"/>
    <n v="0"/>
    <n v="0"/>
    <n v="0"/>
    <n v="0"/>
    <n v="0"/>
    <n v="0"/>
    <n v="0"/>
    <n v="0"/>
    <n v="0"/>
    <n v="0"/>
    <n v="0"/>
    <n v="0"/>
    <n v="0"/>
    <n v="0"/>
    <n v="0"/>
  </r>
  <r>
    <x v="0"/>
    <x v="2"/>
    <s v="Harvested Forest"/>
    <s v="Load Allocation"/>
    <s v="All Agencies"/>
    <s v="acres"/>
    <n v="2430.8580093383798"/>
    <n v="2449.86691665649"/>
    <n v="0"/>
    <n v="0"/>
    <n v="2637.9057512283298"/>
    <n v="11163.3266544342"/>
    <n v="9535.3252449035608"/>
    <n v="0"/>
    <n v="0"/>
    <n v="18675.1384830475"/>
    <n v="348.286222368479"/>
    <n v="278.27328017354"/>
    <n v="0"/>
    <n v="0"/>
    <n v="648.41737121343601"/>
    <n v="252880.914241791"/>
    <n v="200730.26965713501"/>
    <n v="0"/>
    <n v="0"/>
    <n v="470681.568595886"/>
    <n v="7922.3665409088098"/>
    <n v="6763.6821651458704"/>
    <n v="0"/>
    <n v="0"/>
    <n v="13161.727172851601"/>
    <n v="210.23770034313199"/>
    <n v="168.58922711014699"/>
    <n v="0"/>
    <n v="0"/>
    <n v="393.59237480163603"/>
    <n v="78968.202331542998"/>
    <n v="63547.031462669402"/>
    <n v="0"/>
    <n v="0"/>
    <n v="151974.30723190299"/>
  </r>
  <r>
    <x v="0"/>
    <x v="2"/>
    <s v="Headwater or Isolated Wetland"/>
    <s v="Load Allocation"/>
    <s v="All Agencies"/>
    <s v="acres"/>
    <n v="4223.6101713847302"/>
    <n v="4166.4607405658799"/>
    <n v="4186.0617899353701"/>
    <n v="4214.4216432133699"/>
    <n v="4452.5638250236798"/>
    <n v="4275.8169431170099"/>
    <n v="4214.0735846539601"/>
    <n v="4233.9954803414903"/>
    <n v="4262.99403453583"/>
    <n v="4502.3797295948798"/>
    <n v="329.078559495832"/>
    <n v="324.63173996922302"/>
    <n v="325.89073761590402"/>
    <n v="327.87703833659702"/>
    <n v="344.60703213483998"/>
    <n v="63022.111330356202"/>
    <n v="61768.552051331601"/>
    <n v="62125.203048764997"/>
    <n v="62604.947109628898"/>
    <n v="66559.179428707794"/>
    <n v="3269.1181641111002"/>
    <n v="3223.4633003866202"/>
    <n v="3233.6646530913999"/>
    <n v="3251.1734259085902"/>
    <n v="3400.0551684321799"/>
    <n v="226.15046422225399"/>
    <n v="223.399911019787"/>
    <n v="224.13865301802801"/>
    <n v="225.396820735559"/>
    <n v="236.32978707000299"/>
    <n v="21934.915250832699"/>
    <n v="21570.864516290399"/>
    <n v="21759.958040549202"/>
    <n v="21985.228722706699"/>
    <n v="23813.815485779302"/>
  </r>
  <r>
    <x v="0"/>
    <x v="2"/>
    <s v="Mixed Open"/>
    <s v="Load Allocation"/>
    <s v="All Agencies"/>
    <s v="acres"/>
    <n v="14921.2681181349"/>
    <n v="14122.515151929099"/>
    <n v="11440.0239707646"/>
    <n v="11482.0305469499"/>
    <n v="12597.875319151"/>
    <n v="21578.722532556902"/>
    <n v="20406.606678638102"/>
    <n v="16473.532476492201"/>
    <n v="16549.583685373898"/>
    <n v="18101.745851653599"/>
    <n v="5979.5419711248296"/>
    <n v="5660.9699330397398"/>
    <n v="4610.53313667374"/>
    <n v="4630.4298204444303"/>
    <n v="5081.4516378038097"/>
    <n v="7849525.9737166204"/>
    <n v="7431239.1942795496"/>
    <n v="6027536.51223242"/>
    <n v="6054186.9065816402"/>
    <n v="6716111.1216222001"/>
    <n v="15009.695335111601"/>
    <n v="14206.826471423299"/>
    <n v="11586.2092856611"/>
    <n v="11667.516821876599"/>
    <n v="12791.3556810431"/>
    <n v="3777.6508854993699"/>
    <n v="3579.6950013650899"/>
    <n v="2933.2667451410098"/>
    <n v="2953.2877896899599"/>
    <n v="3211.5101175670302"/>
    <n v="2802681.3298375602"/>
    <n v="2653108.3768374901"/>
    <n v="2130183.1520872102"/>
    <n v="2144187.0493807802"/>
    <n v="2309744.6092777299"/>
  </r>
  <r>
    <x v="0"/>
    <x v="2"/>
    <s v="Non-tidal Floodplain Wetland"/>
    <s v="Load Allocation"/>
    <s v="All Agencies"/>
    <s v="acres"/>
    <n v="16609.7897616267"/>
    <n v="16819.1282181895"/>
    <n v="16978.457925329702"/>
    <n v="17172.769925486999"/>
    <n v="18783.9990938794"/>
    <n v="17230.186142517399"/>
    <n v="17443.5846691976"/>
    <n v="17606.880995854601"/>
    <n v="17809.1999686616"/>
    <n v="19450.585767510802"/>
    <n v="1183.80324049867"/>
    <n v="1198.4690971212899"/>
    <n v="1209.4925396244901"/>
    <n v="1223.07437468291"/>
    <n v="1335.59974342949"/>
    <n v="301387.52613599802"/>
    <n v="304800.05414990103"/>
    <n v="307275.29194003198"/>
    <n v="310618.82669785101"/>
    <n v="337693.19723594602"/>
    <n v="10595.353162216001"/>
    <n v="10724.0690807635"/>
    <n v="10816.653609950899"/>
    <n v="10932.2531222"/>
    <n v="11890.4829765344"/>
    <n v="676.83677286005695"/>
    <n v="686.22715884490799"/>
    <n v="693.68883879026203"/>
    <n v="702.39033169484196"/>
    <n v="775.42288942466303"/>
    <n v="123536.391542342"/>
    <n v="125233.759146221"/>
    <n v="126691.71599528599"/>
    <n v="128432.17554876101"/>
    <n v="142190.96964333599"/>
  </r>
  <r>
    <x v="0"/>
    <x v="2"/>
    <s v="Shoreline"/>
    <s v="Load Allocation"/>
    <s v="All Agencies"/>
    <s v="miles"/>
    <n v="247.38394875079399"/>
    <n v="247.38394875079399"/>
    <n v="247.38394875079399"/>
    <n v="247.38394875079399"/>
    <n v="247.38394875079399"/>
    <n v="0"/>
    <n v="0"/>
    <n v="0"/>
    <n v="0"/>
    <n v="0"/>
    <n v="0"/>
    <n v="0"/>
    <n v="0"/>
    <n v="0"/>
    <n v="0"/>
    <n v="0"/>
    <n v="0"/>
    <n v="0"/>
    <n v="0"/>
    <n v="0"/>
    <n v="157521.095193505"/>
    <n v="156673.575814843"/>
    <n v="157521.095193505"/>
    <n v="157521.095193505"/>
    <n v="157521.095193505"/>
    <n v="111351.117286533"/>
    <n v="110752.009116977"/>
    <n v="111351.117286533"/>
    <n v="111351.117286533"/>
    <n v="111351.117286533"/>
    <n v="543176184.41509998"/>
    <n v="540253706.16509998"/>
    <n v="543176184.41509998"/>
    <n v="543176184.41509998"/>
    <n v="543176184.41509998"/>
  </r>
  <r>
    <x v="0"/>
    <x v="2"/>
    <s v="Stream Bed and Bank"/>
    <s v="Load Allocation"/>
    <s v="All Agencies"/>
    <s v="miles"/>
    <n v="531.04862703359697"/>
    <n v="531.04862703359697"/>
    <n v="531.04862703359697"/>
    <n v="531.04862703359697"/>
    <n v="531.04862703359697"/>
    <n v="179226.13498985799"/>
    <n v="187496.53831142199"/>
    <n v="190732.16702079799"/>
    <n v="198916.15370583499"/>
    <n v="199421.877868891"/>
    <n v="41770.446336478002"/>
    <n v="44913.5334579349"/>
    <n v="48086.4196688831"/>
    <n v="53333.052530288704"/>
    <n v="70316.146186590195"/>
    <n v="156758632.50097701"/>
    <n v="161147296.09350601"/>
    <n v="160809767.96875"/>
    <n v="163406923.331543"/>
    <n v="169526633.10571301"/>
    <n v="120905.09276741699"/>
    <n v="124355.796572983"/>
    <n v="126455.31101590399"/>
    <n v="133506.331711829"/>
    <n v="136336.67750710199"/>
    <n v="24060.973217979099"/>
    <n v="25575.597318783399"/>
    <n v="27410.580615371498"/>
    <n v="30638.4773080349"/>
    <n v="41610.665139019497"/>
    <n v="54083668.492431603"/>
    <n v="55419414.140930198"/>
    <n v="55383841.173461899"/>
    <n v="56536354.757568397"/>
    <n v="56713693.880249001"/>
  </r>
  <r>
    <x v="0"/>
    <x v="2"/>
    <s v="True Forest"/>
    <s v="Load Allocation"/>
    <s v="All Agencies"/>
    <s v="acres"/>
    <n v="166509.12725534599"/>
    <n v="166388.611915566"/>
    <n v="169967.39556424099"/>
    <n v="171518.621613266"/>
    <n v="179068.05203936901"/>
    <n v="166006.725155066"/>
    <n v="165879.31103582599"/>
    <n v="169473.147797752"/>
    <n v="171068.56090255899"/>
    <n v="178799.203285544"/>
    <n v="12558.651660642099"/>
    <n v="12549.042629339499"/>
    <n v="12811.6452981241"/>
    <n v="12922.743765290101"/>
    <n v="13460.6408861498"/>
    <n v="3034057.9286344601"/>
    <n v="3031208.8576066801"/>
    <n v="3096187.8473745598"/>
    <n v="3125847.4123646598"/>
    <n v="3274897.19821411"/>
    <n v="118237.08395083"/>
    <n v="118154.82888817901"/>
    <n v="120580.641603934"/>
    <n v="121584.074609299"/>
    <n v="126523.775687292"/>
    <n v="7641.9726946116398"/>
    <n v="7634.8973600786403"/>
    <n v="7792.8078517725198"/>
    <n v="7859.0442613947398"/>
    <n v="8202.2518712627098"/>
    <n v="957125.54363895196"/>
    <n v="955929.11774469202"/>
    <n v="978723.76926996605"/>
    <n v="990259.82258258003"/>
    <n v="1053449.1737127199"/>
  </r>
  <r>
    <x v="0"/>
    <x v="2"/>
    <s v="Water"/>
    <s v="Load Allocation"/>
    <s v="All Agencies"/>
    <s v="acres"/>
    <n v="4852.5285870344396"/>
    <n v="4852.6100338012902"/>
    <n v="4852.0726517094299"/>
    <n v="4835.9308533333196"/>
    <n v="4716.2149186506904"/>
    <n v="33273.351570610001"/>
    <n v="33273.910044197"/>
    <n v="33270.224675690799"/>
    <n v="33159.541846029497"/>
    <n v="32338.660290591401"/>
    <n v="2962.22609569412"/>
    <n v="2962.2758149085598"/>
    <n v="2961.9477640669802"/>
    <n v="2952.0939664375001"/>
    <n v="2879.01334247459"/>
    <n v="0"/>
    <n v="0"/>
    <n v="0"/>
    <n v="0"/>
    <n v="0"/>
    <n v="29928.303589288102"/>
    <n v="29928.6584720053"/>
    <n v="29950.609765624598"/>
    <n v="29863.844265662101"/>
    <n v="29111.8339364454"/>
    <n v="2938.3692309437301"/>
    <n v="2938.4305275259499"/>
    <n v="2937.8083459716299"/>
    <n v="2927.7968236859901"/>
    <n v="2854.6277403393801"/>
    <n v="0"/>
    <n v="0"/>
    <n v="0"/>
    <n v="0"/>
    <n v="0"/>
  </r>
  <r>
    <x v="0"/>
    <x v="3"/>
    <s v="Rapid Infiltration Basin"/>
    <s v="Load Allocation"/>
    <s v="All Agencies"/>
    <s v="acres"/>
    <n v="0"/>
    <n v="0"/>
    <n v="0"/>
    <n v="0"/>
    <n v="0"/>
    <n v="0"/>
    <n v="0"/>
    <n v="0"/>
    <n v="0"/>
    <n v="0"/>
    <n v="0"/>
    <n v="0"/>
    <n v="0"/>
    <n v="0"/>
    <n v="0"/>
    <n v="0"/>
    <n v="0"/>
    <n v="0"/>
    <n v="0"/>
    <n v="0"/>
    <n v="0"/>
    <n v="0"/>
    <n v="0"/>
    <n v="0"/>
    <n v="0"/>
    <n v="0"/>
    <n v="0"/>
    <n v="0"/>
    <n v="0"/>
    <n v="0"/>
    <n v="0"/>
    <n v="0"/>
    <n v="0"/>
    <n v="0"/>
    <n v="0"/>
  </r>
  <r>
    <x v="0"/>
    <x v="3"/>
    <s v="Septic"/>
    <s v="Load Allocation"/>
    <s v="All Agencies"/>
    <s v="systems"/>
    <n v="19997.3772170544"/>
    <n v="18323.395828962301"/>
    <n v="16932.184030532801"/>
    <n v="15753.654626846301"/>
    <n v="9215.2611527442896"/>
    <n v="130849.85958004001"/>
    <n v="169232.008842468"/>
    <n v="160806.14968490601"/>
    <n v="150819.087744713"/>
    <n v="99014.711299896197"/>
    <n v="0"/>
    <n v="0"/>
    <n v="0"/>
    <n v="0"/>
    <n v="0"/>
    <n v="0"/>
    <n v="0"/>
    <n v="0"/>
    <n v="0"/>
    <n v="0"/>
    <n v="88895.896604537993"/>
    <n v="114116.074103355"/>
    <n v="108655.260280132"/>
    <n v="102137.69700241101"/>
    <n v="67941.909637451201"/>
    <n v="0"/>
    <n v="0"/>
    <n v="0"/>
    <n v="0"/>
    <n v="0"/>
    <n v="0"/>
    <n v="0"/>
    <n v="0"/>
    <n v="0"/>
    <n v="0"/>
  </r>
  <r>
    <x v="0"/>
    <x v="4"/>
    <s v="Combined Sewer Overflow"/>
    <s v="Waste Load Allocation"/>
    <s v="All Agencies"/>
    <s v="acres"/>
    <n v="0"/>
    <n v="0"/>
    <n v="0"/>
    <n v="0"/>
    <n v="0"/>
    <n v="0"/>
    <n v="0"/>
    <n v="0"/>
    <n v="0"/>
    <n v="0"/>
    <n v="0"/>
    <n v="0"/>
    <n v="0"/>
    <n v="0"/>
    <n v="0"/>
    <n v="0"/>
    <n v="0"/>
    <n v="0"/>
    <n v="0"/>
    <n v="0"/>
    <n v="0"/>
    <n v="0"/>
    <n v="0"/>
    <n v="0"/>
    <n v="0"/>
    <n v="0"/>
    <n v="0"/>
    <n v="0"/>
    <n v="0"/>
    <n v="0"/>
    <n v="0"/>
    <n v="0"/>
    <n v="0"/>
    <n v="0"/>
    <n v="0"/>
  </r>
  <r>
    <x v="0"/>
    <x v="4"/>
    <s v="Industrial Wastewater Treatment Plant"/>
    <s v="Waste Load Allocation"/>
    <s v="All Agencies"/>
    <s v="acres"/>
    <n v="0"/>
    <n v="0"/>
    <n v="0"/>
    <n v="0"/>
    <n v="0"/>
    <n v="108205.501123194"/>
    <n v="11060.7680308744"/>
    <n v="15694.2627198137"/>
    <n v="13478.6903191246"/>
    <n v="263975.661894802"/>
    <n v="7134.0550085814903"/>
    <n v="2310.12380276983"/>
    <n v="2226.7755011321301"/>
    <n v="3602.9356047009401"/>
    <n v="7126.30869740259"/>
    <n v="561261.23720830702"/>
    <n v="315331.68247577501"/>
    <n v="327884.43152788299"/>
    <n v="324523.93325141101"/>
    <n v="317676.45040228998"/>
    <n v="101080.13849825801"/>
    <n v="10398.4903036579"/>
    <n v="14691.992330040801"/>
    <n v="12554.1712021492"/>
    <n v="252210.14164748401"/>
    <n v="6134.4212022451102"/>
    <n v="2013.2067707810299"/>
    <n v="1939.81240070079"/>
    <n v="3167.70376445891"/>
    <n v="6332.6644268653199"/>
    <n v="259901.63722026299"/>
    <n v="128896.161878988"/>
    <n v="133593.91646844099"/>
    <n v="132412.244328856"/>
    <n v="129624.103291869"/>
  </r>
  <r>
    <x v="0"/>
    <x v="4"/>
    <s v="Municipal Wastewater Treatment Plant"/>
    <s v="Waste Load Allocation"/>
    <s v="All Agencies"/>
    <s v="acres"/>
    <n v="0"/>
    <n v="0"/>
    <n v="0"/>
    <n v="0"/>
    <n v="0"/>
    <n v="240209.118859768"/>
    <n v="133165.93279790899"/>
    <n v="70349.740293979601"/>
    <n v="477843.327569246"/>
    <n v="244349.23433733001"/>
    <n v="12878.669885933399"/>
    <n v="3336.0629614591599"/>
    <n v="4230.92557555437"/>
    <n v="9966.2180806398392"/>
    <n v="75758.136023879095"/>
    <n v="1767125.3369331399"/>
    <n v="45932.2083306313"/>
    <n v="63686.474391043201"/>
    <n v="109394.207863092"/>
    <n v="369224.47737228899"/>
    <n v="234951.178408623"/>
    <n v="131775.33223056799"/>
    <n v="66574.935003042207"/>
    <n v="471626.19899797399"/>
    <n v="232254.238675117"/>
    <n v="12020.21615237"/>
    <n v="3160.80976617336"/>
    <n v="3727.64921191335"/>
    <n v="8909.4619016051292"/>
    <n v="71292.197008609801"/>
    <n v="1596421.0507593199"/>
    <n v="38335.651813983903"/>
    <n v="41342.735700830803"/>
    <n v="82671.046647071795"/>
    <n v="318647.43988135498"/>
  </r>
  <r>
    <x v="1"/>
    <x v="0"/>
    <s v="Ag Open Space"/>
    <s v="Load Allocation"/>
    <s v="All Agencies"/>
    <s v="acres"/>
    <n v="6112.2031316757202"/>
    <n v="3393.4079337120102"/>
    <n v="2988.2937967777302"/>
    <n v="1815.4651889801"/>
    <n v="834.97250998020195"/>
    <n v="25761.329847335801"/>
    <n v="15164.496999740601"/>
    <n v="13395.0121183395"/>
    <n v="8179.2390637397802"/>
    <n v="3938.9312860965701"/>
    <n v="3885.6390960216499"/>
    <n v="2280.8180567026102"/>
    <n v="2000.50274693966"/>
    <n v="1215.46052026749"/>
    <n v="569.59886631369602"/>
    <n v="273402.86019897502"/>
    <n v="165504.72340393101"/>
    <n v="145372.74192810099"/>
    <n v="88385.564170837402"/>
    <n v="42442.054714202903"/>
    <n v="18661.474369049101"/>
    <n v="10882.4547309875"/>
    <n v="9622.9135341644305"/>
    <n v="5880.3940124511701"/>
    <n v="2837.2501225471501"/>
    <n v="2320.0531151294699"/>
    <n v="1350.73066133261"/>
    <n v="1183.94657862186"/>
    <n v="719.05538493394897"/>
    <n v="336.153213649988"/>
    <n v="127273.095809937"/>
    <n v="75693.004043579102"/>
    <n v="66469.281879425005"/>
    <n v="40396.472488403298"/>
    <n v="19336.162992477399"/>
  </r>
  <r>
    <x v="1"/>
    <x v="0"/>
    <s v="Double Cropped Land"/>
    <s v="Load Allocation"/>
    <s v="All Agencies"/>
    <s v="acres"/>
    <n v="25983.2877281904"/>
    <n v="20512.931506633799"/>
    <n v="16407.405183434501"/>
    <n v="14757.694840312"/>
    <n v="1377.78807058185"/>
    <n v="757298.92206764198"/>
    <n v="579366.49695968605"/>
    <n v="438066.91643905599"/>
    <n v="427083.73342513997"/>
    <n v="40712.203522205396"/>
    <n v="7053.7330096140504"/>
    <n v="6456.9606901705301"/>
    <n v="6366.7668025493604"/>
    <n v="8511.9566703140699"/>
    <n v="2098.14829819649"/>
    <n v="27343706.456909198"/>
    <n v="15237054.544677701"/>
    <n v="13263778.1218262"/>
    <n v="12312710.3170166"/>
    <n v="2046118.75473022"/>
    <n v="549070.94667053199"/>
    <n v="424711.96495437599"/>
    <n v="321472.05873107899"/>
    <n v="313623.98160171497"/>
    <n v="29956.1487551928"/>
    <n v="4119.60344057158"/>
    <n v="3883.5160910487202"/>
    <n v="3825.7922791689598"/>
    <n v="5113.7110645920002"/>
    <n v="1248.4631708972199"/>
    <n v="11793583.509094199"/>
    <n v="6938082.1940307599"/>
    <n v="6039934.8949584998"/>
    <n v="5606390.64770508"/>
    <n v="929378.276512146"/>
  </r>
  <r>
    <x v="1"/>
    <x v="0"/>
    <s v="Full Season Soybeans"/>
    <s v="Load Allocation"/>
    <s v="All Agencies"/>
    <s v="acres"/>
    <n v="27017.637269973799"/>
    <n v="22583.271955490101"/>
    <n v="16820.631426453601"/>
    <n v="14876.799684584101"/>
    <n v="6113.27145680785"/>
    <n v="710730.75791168201"/>
    <n v="581143.97735214198"/>
    <n v="447178.30611610401"/>
    <n v="376645.74569892901"/>
    <n v="174094.420050621"/>
    <n v="9211.1608999669606"/>
    <n v="7904.4137053489703"/>
    <n v="7000.0293700396996"/>
    <n v="8307.7671636343002"/>
    <n v="7922.2287491857996"/>
    <n v="44010925.817382798"/>
    <n v="26013196.347167999"/>
    <n v="20328228.009033199"/>
    <n v="18414016.019897498"/>
    <n v="13096249.6589355"/>
    <n v="516396.27363205003"/>
    <n v="425975.70524024998"/>
    <n v="328137.19132614101"/>
    <n v="276585.44130516099"/>
    <n v="128099.156032085"/>
    <n v="5376.7986044734698"/>
    <n v="4748.9800355285397"/>
    <n v="4202.0997340530203"/>
    <n v="4986.4736943244898"/>
    <n v="4710.8401393145296"/>
    <n v="19013515.0545654"/>
    <n v="11854844.55896"/>
    <n v="9264773.5906982403"/>
    <n v="8391669.8720703106"/>
    <n v="5953854.0925292997"/>
  </r>
  <r>
    <x v="1"/>
    <x v="0"/>
    <s v="Grain with Manure"/>
    <s v="Load Allocation"/>
    <s v="All Agencies"/>
    <s v="acres"/>
    <n v="9789.4086797237396"/>
    <n v="11094.4523997903"/>
    <n v="11508.6304285526"/>
    <n v="10395.503286957701"/>
    <n v="13755.398528695099"/>
    <n v="409190.94378471398"/>
    <n v="510695.380493164"/>
    <n v="494455.00632286101"/>
    <n v="498104.02017784101"/>
    <n v="801962.54460525501"/>
    <n v="2692.42339179292"/>
    <n v="4099.2019641995403"/>
    <n v="4818.4556493014097"/>
    <n v="5812.7496336549502"/>
    <n v="20667.674126684698"/>
    <n v="15257249.723693799"/>
    <n v="12252221.848998999"/>
    <n v="13333999.118652301"/>
    <n v="12335184.005371099"/>
    <n v="28244662.234375"/>
    <n v="296682.80847549398"/>
    <n v="374339.69965362502"/>
    <n v="362828.49284744298"/>
    <n v="365776.86844062799"/>
    <n v="590086.272163391"/>
    <n v="1556.61656558141"/>
    <n v="2463.7415945604398"/>
    <n v="2892.9602473974201"/>
    <n v="3489.2856564372801"/>
    <n v="12293.151309311401"/>
    <n v="6607191.0228271503"/>
    <n v="5588163.4983520498"/>
    <n v="6081867.87683105"/>
    <n v="5625786.0285644503"/>
    <n v="12850229.2961426"/>
  </r>
  <r>
    <x v="1"/>
    <x v="0"/>
    <s v="Grain without Manure"/>
    <s v="Load Allocation"/>
    <s v="All Agencies"/>
    <s v="acres"/>
    <n v="15182.539963364599"/>
    <n v="15863.1133937836"/>
    <n v="15619.1951140165"/>
    <n v="13665.3053444624"/>
    <n v="16483.259545981899"/>
    <n v="476064.14009666402"/>
    <n v="523136.481533051"/>
    <n v="494624.97507095302"/>
    <n v="484930.24963760399"/>
    <n v="664810.21196365403"/>
    <n v="5539.49886613339"/>
    <n v="6017.1876451969101"/>
    <n v="6439.2587112188303"/>
    <n v="7691.7041374146902"/>
    <n v="21704.515392065001"/>
    <n v="23667352.9226074"/>
    <n v="17518526.8288574"/>
    <n v="18096542.563720699"/>
    <n v="16215100.076171899"/>
    <n v="33845932.622558601"/>
    <n v="345552.37308978999"/>
    <n v="383458.94730758702"/>
    <n v="362953.22727584798"/>
    <n v="356102.86753654497"/>
    <n v="489169.16746521002"/>
    <n v="3237.1889516524998"/>
    <n v="3616.4059030860699"/>
    <n v="3865.87659361959"/>
    <n v="4617.2626208961001"/>
    <n v="12907.4032298326"/>
    <n v="10246393.7666016"/>
    <n v="7990092.5546875"/>
    <n v="8254146.4215698196"/>
    <n v="7395323.8740234403"/>
    <n v="15398590.5118408"/>
  </r>
  <r>
    <x v="1"/>
    <x v="0"/>
    <s v="Legume Hay"/>
    <s v="Load Allocation"/>
    <s v="All Agencies"/>
    <s v="acres"/>
    <n v="5882.1520042419397"/>
    <n v="8632.6964998245203"/>
    <n v="10801.1346311569"/>
    <n v="12609.9970188141"/>
    <n v="17777.207117080699"/>
    <n v="49821.726066589399"/>
    <n v="74712.9931640625"/>
    <n v="88475.535293579102"/>
    <n v="105095.141624451"/>
    <n v="179355.019348145"/>
    <n v="935.53133273124695"/>
    <n v="1492.49470925331"/>
    <n v="592.18064686655998"/>
    <n v="4333.8484463691702"/>
    <n v="15142.2387523651"/>
    <n v="1024536.34564209"/>
    <n v="1529623.4249267599"/>
    <n v="1909206.4785156299"/>
    <n v="2230969.3356933598"/>
    <n v="3427339.9206543001"/>
    <n v="35531.289047241196"/>
    <n v="53617.378334045403"/>
    <n v="63561.648818969697"/>
    <n v="75558.713043212905"/>
    <n v="129193.682128906"/>
    <n v="547.98216715455101"/>
    <n v="880.17530751228298"/>
    <n v="346.03621554374701"/>
    <n v="2559.9470163583801"/>
    <n v="8935.8289842605609"/>
    <n v="457241.49331664998"/>
    <n v="694546.72216796898"/>
    <n v="866788.17053222703"/>
    <n v="1012500.33135986"/>
    <n v="1550898.0123290999"/>
  </r>
  <r>
    <x v="1"/>
    <x v="0"/>
    <s v="Non-Permitted Feeding Space"/>
    <s v="Load Allocation"/>
    <s v="All Agencies"/>
    <s v="acres"/>
    <n v="134.73797925561701"/>
    <n v="153.465665332973"/>
    <n v="188.50672926008701"/>
    <n v="211.29943302273799"/>
    <n v="252.71828550100301"/>
    <n v="6352.5670480728104"/>
    <n v="32308.9493179321"/>
    <n v="124006.254570007"/>
    <n v="189679.99580383301"/>
    <n v="453380.57041931199"/>
    <n v="226.14936678111599"/>
    <n v="1336.36434704065"/>
    <n v="4336.7743844985998"/>
    <n v="6879.7937302589398"/>
    <n v="11786.4560046196"/>
    <n v="817724.63031005894"/>
    <n v="823965.31915283203"/>
    <n v="1370627.4416503899"/>
    <n v="1701338.95910645"/>
    <n v="2286818.7962646498"/>
    <n v="4583.9877631664303"/>
    <n v="23452.570584297198"/>
    <n v="90059.388824462905"/>
    <n v="137824.643959045"/>
    <n v="329813.00537109398"/>
    <n v="132.387317176908"/>
    <n v="790.84014278650295"/>
    <n v="2565.4382879733998"/>
    <n v="4067.9754469394702"/>
    <n v="6944.2008727788898"/>
    <n v="354347.60852050799"/>
    <n v="377786.41670227097"/>
    <n v="628150.43046569801"/>
    <n v="779482.24008178699"/>
    <n v="1044594.68453979"/>
  </r>
  <r>
    <x v="1"/>
    <x v="0"/>
    <s v="Other Agronomic Crops"/>
    <s v="Load Allocation"/>
    <s v="All Agencies"/>
    <s v="acres"/>
    <n v="9088.2874428629893"/>
    <n v="8124.5314536690703"/>
    <n v="7699.6715453267097"/>
    <n v="7628.1283125281298"/>
    <n v="8915.7633952200395"/>
    <n v="134651.473971367"/>
    <n v="120952.605071068"/>
    <n v="122812.350417614"/>
    <n v="127043.179734707"/>
    <n v="165615.622564316"/>
    <n v="6583.5944927707296"/>
    <n v="5276.4776187241096"/>
    <n v="5562.9247768819296"/>
    <n v="5948.5547895878599"/>
    <n v="10462.3850577176"/>
    <n v="4254127.2589721698"/>
    <n v="2682343.6099853502"/>
    <n v="3001554.8431396498"/>
    <n v="3300767.3503723098"/>
    <n v="2598843.8939514202"/>
    <n v="97719.741898536697"/>
    <n v="88657.364001274094"/>
    <n v="90119.081252098098"/>
    <n v="93292.684888362899"/>
    <n v="121860.43339633899"/>
    <n v="3852.06414749846"/>
    <n v="3181.9425936266798"/>
    <n v="3348.5550860762601"/>
    <n v="3577.0704824402901"/>
    <n v="6229.1474223285904"/>
    <n v="1828001.30851746"/>
    <n v="1222299.66966248"/>
    <n v="1367873.1850128199"/>
    <n v="1504101.9121856701"/>
    <n v="1181347.0749053999"/>
  </r>
  <r>
    <x v="1"/>
    <x v="0"/>
    <s v="Other Hay"/>
    <s v="Load Allocation"/>
    <s v="All Agencies"/>
    <s v="acres"/>
    <n v="27565.682025909398"/>
    <n v="28118.9978122711"/>
    <n v="30973.289421081499"/>
    <n v="33964.265937805198"/>
    <n v="30278.7754955292"/>
    <n v="314193.253723145"/>
    <n v="331379.312133789"/>
    <n v="353913.43621826201"/>
    <n v="402503.066925049"/>
    <n v="355016.80175781302"/>
    <n v="1391.2907162904701"/>
    <n v="1448.56501436234"/>
    <n v="1590.3204314708701"/>
    <n v="1820.2637349367101"/>
    <n v="10610.3001790047"/>
    <n v="1214627.8833007801"/>
    <n v="1254309.4199218799"/>
    <n v="1378233.8729248"/>
    <n v="1542252.7796630899"/>
    <n v="1451183.17614746"/>
    <n v="224145.21972656299"/>
    <n v="237812.21505737299"/>
    <n v="254256.49877929699"/>
    <n v="289383.72344970697"/>
    <n v="255728.31201171901"/>
    <n v="819.66513997316395"/>
    <n v="858.00817686319397"/>
    <n v="941.39182418584801"/>
    <n v="1067.8759250640901"/>
    <n v="6256.0579578876504"/>
    <n v="542860.34637451195"/>
    <n v="569457.09057617199"/>
    <n v="625646.29187011695"/>
    <n v="699846.609191895"/>
    <n v="656590.10470581101"/>
  </r>
  <r>
    <x v="1"/>
    <x v="0"/>
    <s v="Pasture"/>
    <s v="Load Allocation"/>
    <s v="All Agencies"/>
    <s v="acres"/>
    <n v="18246.653396606402"/>
    <n v="25686.415349960302"/>
    <n v="32385.510437011701"/>
    <n v="35941.0037460327"/>
    <n v="53622.650688171401"/>
    <n v="226496.00759887701"/>
    <n v="310923.56008911098"/>
    <n v="384879.61502075201"/>
    <n v="434576.34194946301"/>
    <n v="708969.98986816395"/>
    <n v="19313.173688888499"/>
    <n v="25865.4151535034"/>
    <n v="29281.804601669301"/>
    <n v="34456.0651512146"/>
    <n v="72223.480010986299"/>
    <n v="179430.401992798"/>
    <n v="256469.09385681199"/>
    <n v="337449.90878295898"/>
    <n v="380344.93536377"/>
    <n v="629584.14215087902"/>
    <n v="161770.20256042501"/>
    <n v="223187.343109131"/>
    <n v="276508.24374389602"/>
    <n v="312447.683227539"/>
    <n v="510689.16238403303"/>
    <n v="11348.6123590469"/>
    <n v="15327.039776802099"/>
    <n v="17337.847726821899"/>
    <n v="20393.598570823699"/>
    <n v="42647.487203598001"/>
    <n v="80291.611701965303"/>
    <n v="117441.489784241"/>
    <n v="154486.0467453"/>
    <n v="174055.794517517"/>
    <n v="287231.08837890602"/>
  </r>
  <r>
    <x v="1"/>
    <x v="0"/>
    <s v="Permitted Feeding Space"/>
    <s v="Waste Load Allocation"/>
    <s v="All Agencies"/>
    <s v="acres"/>
    <n v="9.7136100688949192"/>
    <n v="19.614475270733202"/>
    <n v="14.7766494266689"/>
    <n v="17.2687150156125"/>
    <n v="38.455588700249798"/>
    <n v="3853.8034150600402"/>
    <n v="18098.545614242601"/>
    <n v="39390.521026611299"/>
    <n v="61377.581230163603"/>
    <n v="212834.54725646999"/>
    <n v="110.566837020218"/>
    <n v="571.626655161381"/>
    <n v="1011.59654513001"/>
    <n v="1570.9098795652401"/>
    <n v="5320.2797530889502"/>
    <n v="58951.888271331802"/>
    <n v="105311.160388947"/>
    <n v="107440.625549316"/>
    <n v="139044.096977234"/>
    <n v="347980.20561981201"/>
    <n v="2780.8896019458798"/>
    <n v="13137.4560284615"/>
    <n v="28607.318093299898"/>
    <n v="44597.974037170403"/>
    <n v="154827.10584259001"/>
    <n v="64.7255680710077"/>
    <n v="338.27996468544001"/>
    <n v="598.41447064280499"/>
    <n v="928.86840823292698"/>
    <n v="3134.5377956628799"/>
    <n v="25545.837274551399"/>
    <n v="48284.951000213601"/>
    <n v="49239.402956008897"/>
    <n v="63704.179456710801"/>
    <n v="158953.68264389"/>
  </r>
  <r>
    <x v="1"/>
    <x v="0"/>
    <s v="Riparian Pasture Deposition"/>
    <s v="Load Allocation"/>
    <s v="All Agencies"/>
    <s v="acres"/>
    <n v="0"/>
    <n v="0"/>
    <n v="0"/>
    <n v="0"/>
    <n v="0"/>
    <n v="49942.315895080603"/>
    <n v="100953.023780823"/>
    <n v="127187.822357178"/>
    <n v="143159.65057373"/>
    <n v="283965.45310974098"/>
    <n v="15291.251911163299"/>
    <n v="28215.501565933198"/>
    <n v="33973.557926178"/>
    <n v="37855.631748199499"/>
    <n v="70415.763763427705"/>
    <n v="7640550.0634765597"/>
    <n v="15444550.4521484"/>
    <n v="19458146.0478516"/>
    <n v="21901637.621093798"/>
    <n v="43443164.167968802"/>
    <n v="35863.730566024802"/>
    <n v="73616.426414489702"/>
    <n v="92786.514690399199"/>
    <n v="104482.117321014"/>
    <n v="207390.08417511001"/>
    <n v="8400.0962753295898"/>
    <n v="16249.1202774048"/>
    <n v="19558.321118354801"/>
    <n v="21785.2735958099"/>
    <n v="40395.614784240701"/>
    <n v="3398076.8637695299"/>
    <n v="7208378.5776367197"/>
    <n v="9076370.5302734394"/>
    <n v="10211368.6171875"/>
    <n v="20180719.560546901"/>
  </r>
  <r>
    <x v="1"/>
    <x v="0"/>
    <s v="Silage with Manure"/>
    <s v="Load Allocation"/>
    <s v="All Agencies"/>
    <s v="acres"/>
    <n v="4053.53978103399"/>
    <n v="6710.5428856313201"/>
    <n v="10301.841082274899"/>
    <n v="12000.497301757299"/>
    <n v="26067.0940945148"/>
    <n v="159603.625341415"/>
    <n v="293672.87360763497"/>
    <n v="488884.331615448"/>
    <n v="678633.72118759202"/>
    <n v="1730929.2317123399"/>
    <n v="2219.13941304944"/>
    <n v="4250.1461804211103"/>
    <n v="7555.6699619889296"/>
    <n v="10830.962956547701"/>
    <n v="52762.575737237901"/>
    <n v="12026849.681274399"/>
    <n v="14066480.5582275"/>
    <n v="23054785.4682617"/>
    <n v="27864407.391845699"/>
    <n v="104726740.038086"/>
    <n v="115727.565802097"/>
    <n v="215262.152470589"/>
    <n v="358740.72425460798"/>
    <n v="498346.76910400402"/>
    <n v="1273622.50852203"/>
    <n v="1281.5177983176"/>
    <n v="2554.13400483131"/>
    <n v="4535.0306311100703"/>
    <n v="6498.5309827029696"/>
    <n v="31365.8853229284"/>
    <n v="5177252.5525817899"/>
    <n v="6411389.4980468797"/>
    <n v="10508776.756958"/>
    <n v="12699984.449707"/>
    <n v="47614969.705078103"/>
  </r>
  <r>
    <x v="1"/>
    <x v="0"/>
    <s v="Silage without Manure"/>
    <s v="Load Allocation"/>
    <s v="All Agencies"/>
    <s v="acres"/>
    <n v="715.33055090531695"/>
    <n v="1184.21352461725"/>
    <n v="1817.9718007296301"/>
    <n v="2117.7347902655602"/>
    <n v="4600.0754595696899"/>
    <n v="24985.675555705999"/>
    <n v="43423.669927358598"/>
    <n v="67785.725164413496"/>
    <n v="91399.472030639605"/>
    <n v="222058.25091648099"/>
    <n v="475.30582450423401"/>
    <n v="771.22193151153601"/>
    <n v="1337.7305214554101"/>
    <n v="1940.2283624783199"/>
    <n v="8336.4792634546793"/>
    <n v="2122385.1671524001"/>
    <n v="2482320.2403259301"/>
    <n v="4068491.0911254901"/>
    <n v="4917248.3348998995"/>
    <n v="18481190.0628662"/>
    <n v="18137.793743014299"/>
    <n v="31829.544194698301"/>
    <n v="49740.812625408202"/>
    <n v="67118.143746375994"/>
    <n v="163391.081364632"/>
    <n v="277.41887963842601"/>
    <n v="463.45704744011198"/>
    <n v="802.93617055006303"/>
    <n v="1164.1802500747101"/>
    <n v="4954.7017023116396"/>
    <n v="913632.77629089402"/>
    <n v="1131421.7500457801"/>
    <n v="1854489.84346008"/>
    <n v="2241173.72406006"/>
    <n v="8402642.11572266"/>
  </r>
  <r>
    <x v="1"/>
    <x v="0"/>
    <s v="Small Grains and Grains"/>
    <s v="Load Allocation"/>
    <s v="All Agencies"/>
    <s v="acres"/>
    <n v="4139.0748324096203"/>
    <n v="6735.3256482779998"/>
    <n v="9203.3266295194608"/>
    <n v="9667.5204088091905"/>
    <n v="17999.991557955698"/>
    <n v="110335.81969547299"/>
    <n v="182027.50283622701"/>
    <n v="250682.08988571199"/>
    <n v="294159.16358566302"/>
    <n v="602529.41685867298"/>
    <n v="2018.9059143550701"/>
    <n v="3307.0995017141099"/>
    <n v="5034.2450868040296"/>
    <n v="6852.4497593343303"/>
    <n v="27422.499524712599"/>
    <n v="8702394.3552246094"/>
    <n v="10018362.6848145"/>
    <n v="14359548.6986084"/>
    <n v="15446749.8685303"/>
    <n v="49755750.790527299"/>
    <n v="80029.181294441194"/>
    <n v="133437.617773056"/>
    <n v="183961.122535706"/>
    <n v="216012.362019539"/>
    <n v="443342.79796028102"/>
    <n v="1180.1099943332399"/>
    <n v="1987.91971863806"/>
    <n v="3022.3720594197498"/>
    <n v="4112.93725448847"/>
    <n v="16304.3587913513"/>
    <n v="3761205.1260070801"/>
    <n v="4561844.0793457003"/>
    <n v="6539000.7798461895"/>
    <n v="7033509.2936401404"/>
    <n v="22599879.811035201"/>
  </r>
  <r>
    <x v="1"/>
    <x v="0"/>
    <s v="Specialty Crop High"/>
    <s v="Load Allocation"/>
    <s v="All Agencies"/>
    <s v="acres"/>
    <n v="301.84125099331101"/>
    <n v="370.94163876399398"/>
    <n v="390.56768178008502"/>
    <n v="527.42541435733403"/>
    <n v="409.21088107861601"/>
    <n v="11478.687007218599"/>
    <n v="16479.689481615998"/>
    <n v="16539.1179503202"/>
    <n v="26246.487960100199"/>
    <n v="22425.473931193399"/>
    <n v="576.51754271611605"/>
    <n v="804.84685495868302"/>
    <n v="854.01538733765506"/>
    <n v="1260.9397475272399"/>
    <n v="1234.2389714568901"/>
    <n v="1057606.29319763"/>
    <n v="1356305.629776"/>
    <n v="1422801.2831115699"/>
    <n v="1928077.41009521"/>
    <n v="1773746.54760742"/>
    <n v="8337.4410800039805"/>
    <n v="12077.6458026171"/>
    <n v="12135.6670389175"/>
    <n v="19273.630107402802"/>
    <n v="16500.726072370999"/>
    <n v="340.316091741435"/>
    <n v="480.34752977825701"/>
    <n v="509.36663358658598"/>
    <n v="751.83927723579097"/>
    <n v="734.14552777633105"/>
    <n v="466406.35095596302"/>
    <n v="617942.042526245"/>
    <n v="648277.08972930897"/>
    <n v="878424.02878570603"/>
    <n v="806126.747657776"/>
  </r>
  <r>
    <x v="1"/>
    <x v="0"/>
    <s v="Specialty Crop Low"/>
    <s v="Load Allocation"/>
    <s v="All Agencies"/>
    <s v="acres"/>
    <n v="1716.91256573796"/>
    <n v="1586.35832745582"/>
    <n v="1543.9462634921099"/>
    <n v="2101.9122327566101"/>
    <n v="889.25245015323196"/>
    <n v="17300.224036634001"/>
    <n v="18429.160454869299"/>
    <n v="17405.144105315201"/>
    <n v="25625.847172141101"/>
    <n v="10962.850725054701"/>
    <n v="3362.9721913784701"/>
    <n v="3433.3844540417199"/>
    <n v="3369.9296114295698"/>
    <n v="4965.5354504138204"/>
    <n v="2417.28715012968"/>
    <n v="6193147.01025391"/>
    <n v="5804224.0885620099"/>
    <n v="5510308.5853881799"/>
    <n v="7544698.90307617"/>
    <n v="3583511.5683593801"/>
    <n v="12568.367685973601"/>
    <n v="13506.3796170354"/>
    <n v="12771.1214422584"/>
    <n v="18817.874682903301"/>
    <n v="8066.49568021297"/>
    <n v="1987.3805465810001"/>
    <n v="2049.2498841658198"/>
    <n v="2010.0923405513199"/>
    <n v="2960.81074520946"/>
    <n v="1437.79286688566"/>
    <n v="2742499.4371490502"/>
    <n v="2644693.8424377399"/>
    <n v="2510916.6873168899"/>
    <n v="3437649.1423339802"/>
    <n v="1628779.2572021501"/>
  </r>
  <r>
    <x v="1"/>
    <x v="1"/>
    <s v="CSS Buildings and Other"/>
    <s v="Waste Load Allocation"/>
    <s v="All Agencies"/>
    <s v="acres"/>
    <n v="0"/>
    <n v="0"/>
    <n v="0"/>
    <n v="0"/>
    <n v="0"/>
    <n v="0"/>
    <n v="0"/>
    <n v="0"/>
    <n v="0"/>
    <n v="0"/>
    <n v="0"/>
    <n v="0"/>
    <n v="0"/>
    <n v="0"/>
    <n v="0"/>
    <n v="0"/>
    <n v="0"/>
    <n v="0"/>
    <n v="0"/>
    <n v="0"/>
    <n v="0"/>
    <n v="0"/>
    <n v="0"/>
    <n v="0"/>
    <n v="0"/>
    <n v="0"/>
    <n v="0"/>
    <n v="0"/>
    <n v="0"/>
    <n v="0"/>
    <n v="0"/>
    <n v="0"/>
    <n v="0"/>
    <n v="0"/>
    <n v="0"/>
  </r>
  <r>
    <x v="1"/>
    <x v="1"/>
    <s v="CSS Construction"/>
    <s v="Waste Load Allocation"/>
    <s v="All Agencies"/>
    <s v="acres"/>
    <n v="0"/>
    <n v="0"/>
    <n v="0"/>
    <n v="0"/>
    <n v="0"/>
    <n v="0"/>
    <n v="0"/>
    <n v="0"/>
    <n v="0"/>
    <n v="0"/>
    <n v="0"/>
    <n v="0"/>
    <n v="0"/>
    <n v="0"/>
    <n v="0"/>
    <n v="0"/>
    <n v="0"/>
    <n v="0"/>
    <n v="0"/>
    <n v="0"/>
    <n v="0"/>
    <n v="0"/>
    <n v="0"/>
    <n v="0"/>
    <n v="0"/>
    <n v="0"/>
    <n v="0"/>
    <n v="0"/>
    <n v="0"/>
    <n v="0"/>
    <n v="0"/>
    <n v="0"/>
    <n v="0"/>
    <n v="0"/>
    <n v="0"/>
  </r>
  <r>
    <x v="1"/>
    <x v="1"/>
    <s v="CSS Roads"/>
    <s v="Waste Load Allocation"/>
    <s v="All Agencies"/>
    <s v="acres"/>
    <n v="0"/>
    <n v="0"/>
    <n v="0"/>
    <n v="0"/>
    <n v="0"/>
    <n v="0"/>
    <n v="0"/>
    <n v="0"/>
    <n v="0"/>
    <n v="0"/>
    <n v="0"/>
    <n v="0"/>
    <n v="0"/>
    <n v="0"/>
    <n v="0"/>
    <n v="0"/>
    <n v="0"/>
    <n v="0"/>
    <n v="0"/>
    <n v="0"/>
    <n v="0"/>
    <n v="0"/>
    <n v="0"/>
    <n v="0"/>
    <n v="0"/>
    <n v="0"/>
    <n v="0"/>
    <n v="0"/>
    <n v="0"/>
    <n v="0"/>
    <n v="0"/>
    <n v="0"/>
    <n v="0"/>
    <n v="0"/>
    <n v="0"/>
  </r>
  <r>
    <x v="1"/>
    <x v="1"/>
    <s v="CSS Tree Canopy over Impervious"/>
    <s v="Waste Load Allocation"/>
    <s v="All Agencies"/>
    <s v="acres"/>
    <n v="0"/>
    <n v="0"/>
    <n v="0"/>
    <n v="0"/>
    <n v="0"/>
    <n v="0"/>
    <n v="0"/>
    <n v="0"/>
    <n v="0"/>
    <n v="0"/>
    <n v="0"/>
    <n v="0"/>
    <n v="0"/>
    <n v="0"/>
    <n v="0"/>
    <n v="0"/>
    <n v="0"/>
    <n v="0"/>
    <n v="0"/>
    <n v="0"/>
    <n v="0"/>
    <n v="0"/>
    <n v="0"/>
    <n v="0"/>
    <n v="0"/>
    <n v="0"/>
    <n v="0"/>
    <n v="0"/>
    <n v="0"/>
    <n v="0"/>
    <n v="0"/>
    <n v="0"/>
    <n v="0"/>
    <n v="0"/>
    <n v="0"/>
  </r>
  <r>
    <x v="1"/>
    <x v="1"/>
    <s v="CSS Tree Canopy over Turf Grass"/>
    <s v="Waste Load Allocation"/>
    <s v="All Agencies"/>
    <s v="acres"/>
    <n v="0"/>
    <n v="0"/>
    <n v="0"/>
    <n v="0"/>
    <n v="0"/>
    <n v="0"/>
    <n v="0"/>
    <n v="0"/>
    <n v="0"/>
    <n v="0"/>
    <n v="0"/>
    <n v="0"/>
    <n v="0"/>
    <n v="0"/>
    <n v="0"/>
    <n v="0"/>
    <n v="0"/>
    <n v="0"/>
    <n v="0"/>
    <n v="0"/>
    <n v="0"/>
    <n v="0"/>
    <n v="0"/>
    <n v="0"/>
    <n v="0"/>
    <n v="0"/>
    <n v="0"/>
    <n v="0"/>
    <n v="0"/>
    <n v="0"/>
    <n v="0"/>
    <n v="0"/>
    <n v="0"/>
    <n v="0"/>
    <n v="0"/>
  </r>
  <r>
    <x v="1"/>
    <x v="1"/>
    <s v="CSS Turf Grass"/>
    <s v="Waste Load Allocation"/>
    <s v="All Agencies"/>
    <s v="acres"/>
    <n v="0"/>
    <n v="0"/>
    <n v="0"/>
    <n v="0"/>
    <n v="0"/>
    <n v="0"/>
    <n v="0"/>
    <n v="0"/>
    <n v="0"/>
    <n v="0"/>
    <n v="0"/>
    <n v="0"/>
    <n v="0"/>
    <n v="0"/>
    <n v="0"/>
    <n v="0"/>
    <n v="0"/>
    <n v="0"/>
    <n v="0"/>
    <n v="0"/>
    <n v="0"/>
    <n v="0"/>
    <n v="0"/>
    <n v="0"/>
    <n v="0"/>
    <n v="0"/>
    <n v="0"/>
    <n v="0"/>
    <n v="0"/>
    <n v="0"/>
    <n v="0"/>
    <n v="0"/>
    <n v="0"/>
    <n v="0"/>
    <n v="0"/>
  </r>
  <r>
    <x v="1"/>
    <x v="1"/>
    <s v="MS4 Buildings and Other"/>
    <s v="Waste Load Allocation"/>
    <s v="All Agencies"/>
    <s v="acres"/>
    <n v="14020.340682006699"/>
    <n v="14206.472508169099"/>
    <n v="13258.351125489"/>
    <n v="12452.1806541636"/>
    <n v="6588.8724476140897"/>
    <n v="227751.23124781999"/>
    <n v="242694.23800364899"/>
    <n v="219845.919861954"/>
    <n v="208135.06392034501"/>
    <n v="116481.276313366"/>
    <n v="7603.1885057299496"/>
    <n v="8666.3192762046201"/>
    <n v="7790.1387606480903"/>
    <n v="7430.5745106927398"/>
    <n v="4584.7739947973796"/>
    <n v="19828836.005180199"/>
    <n v="23177225.747489799"/>
    <n v="20550220.673965901"/>
    <n v="19667271.9072483"/>
    <n v="12238680.7514784"/>
    <n v="168185.60448698199"/>
    <n v="179669.651461164"/>
    <n v="162709.48111841499"/>
    <n v="154028.08478264301"/>
    <n v="86484.754823548705"/>
    <n v="4528.2535440250103"/>
    <n v="5210.9840498192898"/>
    <n v="4683.0951188910403"/>
    <n v="4473.5769379130797"/>
    <n v="2814.3956889681299"/>
    <n v="9039360.7957053203"/>
    <n v="10778876.7920432"/>
    <n v="9562836.4635986108"/>
    <n v="9158634.4129592199"/>
    <n v="5790472.76292801"/>
  </r>
  <r>
    <x v="1"/>
    <x v="1"/>
    <s v="MS4 Roads"/>
    <s v="Waste Load Allocation"/>
    <s v="All Agencies"/>
    <s v="acres"/>
    <n v="7687.6275954842604"/>
    <n v="7753.8509793877602"/>
    <n v="7317.9166070297397"/>
    <n v="6909.9938298654697"/>
    <n v="3826.8736144267"/>
    <n v="163715.729259849"/>
    <n v="164431.12705457199"/>
    <n v="152650.112446427"/>
    <n v="144402.59013629"/>
    <n v="82536.193044736996"/>
    <n v="5654.7797896042503"/>
    <n v="5839.0243453756002"/>
    <n v="5411.7467751428503"/>
    <n v="5153.8275204438296"/>
    <n v="3216.3026946354698"/>
    <n v="12457202.7030029"/>
    <n v="12871319.6952515"/>
    <n v="11819928.3872147"/>
    <n v="11254690.4982605"/>
    <n v="7000881.9893026398"/>
    <n v="120611.24828171699"/>
    <n v="121273.80330872499"/>
    <n v="112561.745568991"/>
    <n v="106454.394888572"/>
    <n v="60950.500964112602"/>
    <n v="3358.3180814348202"/>
    <n v="3490.0669108592001"/>
    <n v="3235.6331338249101"/>
    <n v="3085.2349853559899"/>
    <n v="1956.1384557373799"/>
    <n v="5747665.5349464398"/>
    <n v="5999769.5136451703"/>
    <n v="5515056.1769332904"/>
    <n v="5253884.5781838903"/>
    <n v="3307573.0152964601"/>
  </r>
  <r>
    <x v="1"/>
    <x v="1"/>
    <s v="MS4 Tree Canopy over Impervious"/>
    <s v="Waste Load Allocation"/>
    <s v="All Agencies"/>
    <s v="acres"/>
    <n v="3654.5964090733301"/>
    <n v="3697.0921078829601"/>
    <n v="3454.15034970953"/>
    <n v="3251.7362865710202"/>
    <n v="1760.4871536041601"/>
    <n v="65452.700973466002"/>
    <n v="69418.871126070604"/>
    <n v="63032.609529407702"/>
    <n v="59728.003109833197"/>
    <n v="33734.900520451403"/>
    <n v="2187.76663507801"/>
    <n v="2491.9786936985302"/>
    <n v="2247.24391578833"/>
    <n v="2145.88178100798"/>
    <n v="1342.8450372770899"/>
    <n v="5742400.9565334301"/>
    <n v="6749785.3598499298"/>
    <n v="6017640.80747128"/>
    <n v="5769904.7832252998"/>
    <n v="3671507.8194870902"/>
    <n v="47294.686352830402"/>
    <n v="50295.149155896201"/>
    <n v="45643.123413146903"/>
    <n v="43236.3726170175"/>
    <n v="24444.426157096401"/>
    <n v="1264.3690121755899"/>
    <n v="1456.26020623976"/>
    <n v="1312.89817677991"/>
    <n v="1254.9825654096201"/>
    <n v="799.49754666199397"/>
    <n v="2553159.88474011"/>
    <n v="3075534.59269071"/>
    <n v="2744119.1827055798"/>
    <n v="2632388.13215661"/>
    <n v="1703173.7767936001"/>
  </r>
  <r>
    <x v="1"/>
    <x v="1"/>
    <s v="MS4 Tree Canopy over Turf Grass"/>
    <s v="Waste Load Allocation"/>
    <s v="All Agencies"/>
    <s v="acres"/>
    <n v="8681.3641830100696"/>
    <n v="8601.4969986095093"/>
    <n v="7989.8340541545804"/>
    <n v="7531.68344071519"/>
    <n v="3983.7128046656699"/>
    <n v="65718.094711811296"/>
    <n v="72371.605903179399"/>
    <n v="67000.574988895998"/>
    <n v="64004.055738233001"/>
    <n v="36312.204111869403"/>
    <n v="4335.2327201901899"/>
    <n v="5665.6093825155403"/>
    <n v="5552.6475506799798"/>
    <n v="5721.9965843260297"/>
    <n v="3904.1807071438502"/>
    <n v="3494810.82582819"/>
    <n v="4782332.1299969004"/>
    <n v="4219117.3422839604"/>
    <n v="4057670.3459843402"/>
    <n v="2565203.3296296"/>
    <n v="47933.117697937399"/>
    <n v="53113.644081337399"/>
    <n v="49156.737764881902"/>
    <n v="46954.571132192897"/>
    <n v="26752.648927458598"/>
    <n v="2521.5089873550501"/>
    <n v="3369.6541241371301"/>
    <n v="3301.80844298081"/>
    <n v="3407.61214438261"/>
    <n v="2376.3057208344098"/>
    <n v="1538353.6498054899"/>
    <n v="2185623.7061867099"/>
    <n v="1929122.9851169901"/>
    <n v="1856983.69429877"/>
    <n v="1198761.1917345801"/>
  </r>
  <r>
    <x v="1"/>
    <x v="1"/>
    <s v="MS4 Turf Grass"/>
    <s v="Waste Load Allocation"/>
    <s v="All Agencies"/>
    <s v="acres"/>
    <n v="46550.394158523399"/>
    <n v="45800.736133735503"/>
    <n v="42741.888004896296"/>
    <n v="40125.6349898259"/>
    <n v="21630.4530988308"/>
    <n v="452809.33647571801"/>
    <n v="484295.19926677999"/>
    <n v="451763.65217464103"/>
    <n v="429434.59327290801"/>
    <n v="245302.938176617"/>
    <n v="31895.209928787801"/>
    <n v="40000.468817151603"/>
    <n v="39592.337531782199"/>
    <n v="40639.735700566802"/>
    <n v="28043.788786399102"/>
    <n v="20008399.666189"/>
    <n v="26410538.9779566"/>
    <n v="23536916.063175101"/>
    <n v="22551612.296900701"/>
    <n v="14270593.841536799"/>
    <n v="328759.74550056801"/>
    <n v="353714.18949508999"/>
    <n v="329825.43637281703"/>
    <n v="313438.14528634399"/>
    <n v="179446.11580706199"/>
    <n v="18540.521237965098"/>
    <n v="23686.653102214899"/>
    <n v="23451.928581361299"/>
    <n v="24103.269569832501"/>
    <n v="16966.4096015467"/>
    <n v="9026295.3777606804"/>
    <n v="12329231.1242512"/>
    <n v="11007451.231129499"/>
    <n v="10556772.231360899"/>
    <n v="6829205.9264886901"/>
  </r>
  <r>
    <x v="1"/>
    <x v="1"/>
    <s v="Non-Regulated Buildings and Other"/>
    <s v="Load Allocation"/>
    <s v="All Agencies"/>
    <s v="acres"/>
    <n v="792.09186053858105"/>
    <n v="792.75040277675703"/>
    <n v="731.70977653376804"/>
    <n v="665.31505436345503"/>
    <n v="341.250077349599"/>
    <n v="13917.569522284901"/>
    <n v="13205.9218644137"/>
    <n v="12305.715252962"/>
    <n v="11433.736410515399"/>
    <n v="6044.0636373627904"/>
    <n v="484.96752752235602"/>
    <n v="457.16701800620598"/>
    <n v="431.60268308455102"/>
    <n v="410.093685975764"/>
    <n v="241.67761837574699"/>
    <n v="1277913.5127141499"/>
    <n v="1217440.1400220401"/>
    <n v="1138701.4474959399"/>
    <n v="1083694.4692888299"/>
    <n v="635539.08645820594"/>
    <n v="10316.5643792469"/>
    <n v="9762.1690510827993"/>
    <n v="9105.9300055159292"/>
    <n v="8464.3697038274295"/>
    <n v="4481.7025042278701"/>
    <n v="300.48008384346002"/>
    <n v="279.61140568903602"/>
    <n v="265.624063498108"/>
    <n v="253.50015680410399"/>
    <n v="151.83256988882201"/>
    <n v="602945.82444727398"/>
    <n v="577409.11481440102"/>
    <n v="542497.05871367501"/>
    <n v="519494.77332687401"/>
    <n v="316209.58876502502"/>
  </r>
  <r>
    <x v="1"/>
    <x v="1"/>
    <s v="Non-Regulated Roads"/>
    <s v="Load Allocation"/>
    <s v="All Agencies"/>
    <s v="acres"/>
    <n v="227.41670661047101"/>
    <n v="225.75464593805401"/>
    <n v="207.692384174094"/>
    <n v="188.256001636386"/>
    <n v="95.498034188232893"/>
    <n v="5026.7198573946998"/>
    <n v="4643.9186427593204"/>
    <n v="4325.6457695066902"/>
    <n v="4018.901409477"/>
    <n v="2119.74655563943"/>
    <n v="175.84840363077799"/>
    <n v="163.12930627726001"/>
    <n v="153.358908975031"/>
    <n v="145.637528351508"/>
    <n v="84.769028086389895"/>
    <n v="374911.977994919"/>
    <n v="350896.09702110302"/>
    <n v="327166.57523345901"/>
    <n v="311682.150571823"/>
    <n v="183553.38656806899"/>
    <n v="3658.4190667718599"/>
    <n v="3361.8105292171199"/>
    <n v="3139.2197035849099"/>
    <n v="2919.59549501538"/>
    <n v="1542.4583357814699"/>
    <n v="107.703052094672"/>
    <n v="98.293690834660097"/>
    <n v="93.142971783643603"/>
    <n v="88.881498179864096"/>
    <n v="52.296135551136103"/>
    <n v="161099.43421936"/>
    <n v="148574.64671134899"/>
    <n v="140075.515976906"/>
    <n v="134573.69439601901"/>
    <n v="81627.993854820699"/>
  </r>
  <r>
    <x v="1"/>
    <x v="1"/>
    <s v="Non-Regulated Tree Canopy over Impervious"/>
    <s v="Load Allocation"/>
    <s v="All Agencies"/>
    <s v="acres"/>
    <n v="222.38093028403799"/>
    <n v="220.43998306989701"/>
    <n v="203.141140661202"/>
    <n v="186.650343541056"/>
    <n v="105.197890724987"/>
    <n v="3697.1053793579299"/>
    <n v="3835.6857442259802"/>
    <n v="3457.4504737183502"/>
    <n v="3190.9291308373199"/>
    <n v="1856.8185457736299"/>
    <n v="153.32046034187101"/>
    <n v="166.509629858658"/>
    <n v="150.13718890072801"/>
    <n v="139.48855309933401"/>
    <n v="85.898180432152003"/>
    <n v="427065.20842361503"/>
    <n v="481987.134740829"/>
    <n v="432626.49629402201"/>
    <n v="398280.21946716303"/>
    <n v="233022.320910454"/>
    <n v="2598.6530837267601"/>
    <n v="2694.1592281460798"/>
    <n v="2428.8075468689199"/>
    <n v="2250.6116478741201"/>
    <n v="1349.0420366078599"/>
    <n v="82.080895857885494"/>
    <n v="89.340489501133604"/>
    <n v="80.491020959802"/>
    <n v="75.440501838922501"/>
    <n v="49.1760414000601"/>
    <n v="173265.24315643299"/>
    <n v="197231.44235611"/>
    <n v="176995.81721878101"/>
    <n v="164184.29092788699"/>
    <n v="101894.486080647"/>
  </r>
  <r>
    <x v="1"/>
    <x v="1"/>
    <s v="Non-Regulated Tree Canopy over Turf Grass"/>
    <s v="Load Allocation"/>
    <s v="All Agencies"/>
    <s v="acres"/>
    <n v="761.50862437114097"/>
    <n v="760.18674192507797"/>
    <n v="701.97030049050204"/>
    <n v="640.36504653212603"/>
    <n v="344.86550365341799"/>
    <n v="6231.6719926800597"/>
    <n v="6678.4040727056599"/>
    <n v="6169.3498595114797"/>
    <n v="5699.8660941608296"/>
    <n v="3201.7605731375502"/>
    <n v="497.27872838405898"/>
    <n v="571.05357794975896"/>
    <n v="568.150732452748"/>
    <n v="564.29264591261699"/>
    <n v="371.03716200264199"/>
    <n v="420944.503403068"/>
    <n v="490421.187050462"/>
    <n v="444829.90050566202"/>
    <n v="409093.73629057402"/>
    <n v="231347.42370498201"/>
    <n v="4584.2532845325804"/>
    <n v="4926.2781210951498"/>
    <n v="4556.2362792435997"/>
    <n v="4220.1090375483"/>
    <n v="2422.4046847485001"/>
    <n v="282.80068310373503"/>
    <n v="329.25333996582799"/>
    <n v="328.20925745950098"/>
    <n v="328.18344229948701"/>
    <n v="225.839302439243"/>
    <n v="186185.799456954"/>
    <n v="220190.43655026"/>
    <n v="200127.67821872199"/>
    <n v="184941.81760251499"/>
    <n v="109088.626588702"/>
  </r>
  <r>
    <x v="1"/>
    <x v="1"/>
    <s v="Non-Regulated Turf Grass"/>
    <s v="Load Allocation"/>
    <s v="All Agencies"/>
    <s v="acres"/>
    <n v="3060.9137319475399"/>
    <n v="3032.5722503736602"/>
    <n v="2781.9709203839302"/>
    <n v="2545.2930851616002"/>
    <n v="1356.8145635277001"/>
    <n v="33129.309432327696"/>
    <n v="34486.6182184219"/>
    <n v="31984.679797172499"/>
    <n v="29700.866578191501"/>
    <n v="16496.8350148797"/>
    <n v="2456.94904448837"/>
    <n v="2837.2885483801401"/>
    <n v="2808.8560649529099"/>
    <n v="2823.4272009432302"/>
    <n v="1882.5403416156801"/>
    <n v="1372847.23382759"/>
    <n v="1676162.7140235901"/>
    <n v="1513342.01238441"/>
    <n v="1426142.37129879"/>
    <n v="881898.826852798"/>
    <n v="24533.4270702004"/>
    <n v="25568.113189339601"/>
    <n v="23725.872191369501"/>
    <n v="22039.871073007602"/>
    <n v="12271.543783187901"/>
    <n v="1464.7688014656301"/>
    <n v="1688.87533991039"/>
    <n v="1675.6541913598801"/>
    <n v="1688.2677353993099"/>
    <n v="1136.9035015255199"/>
    <n v="633528.61911773705"/>
    <n v="780081.86446571397"/>
    <n v="706127.50725364697"/>
    <n v="666975.30313682603"/>
    <n v="417692.09952735901"/>
  </r>
  <r>
    <x v="1"/>
    <x v="1"/>
    <s v="Regulated Construction"/>
    <s v="Waste Load Allocation"/>
    <s v="All Agencies"/>
    <s v="acres"/>
    <n v="341.92338911816501"/>
    <n v="341.92223862186103"/>
    <n v="474.25236243009601"/>
    <n v="1168.2485608607501"/>
    <n v="1933.7888677716301"/>
    <n v="9784.9152510017193"/>
    <n v="9784.8807712644302"/>
    <n v="14285.192636489901"/>
    <n v="34340.948485016801"/>
    <n v="57621.971307754502"/>
    <n v="1065.7829470327099"/>
    <n v="1065.77987007704"/>
    <n v="1436.99444079399"/>
    <n v="3664.6672313660401"/>
    <n v="5829.4382708072699"/>
    <n v="1177691.53322649"/>
    <n v="721149.17112779606"/>
    <n v="1306377.5605468799"/>
    <n v="3708058.5574741401"/>
    <n v="6886066.2817382803"/>
    <n v="7152.8159958980996"/>
    <n v="7152.7929262779699"/>
    <n v="10560.1451072693"/>
    <n v="25473.655087053801"/>
    <n v="42348.653859138503"/>
    <n v="618.60469388589297"/>
    <n v="618.60331143066298"/>
    <n v="828.45741915702797"/>
    <n v="2166.60667720437"/>
    <n v="3386.4292678832999"/>
    <n v="460180.02158021898"/>
    <n v="323192.40467214602"/>
    <n v="582519.40625"/>
    <n v="1694288.2660884899"/>
    <n v="3187270.67041016"/>
  </r>
  <r>
    <x v="1"/>
    <x v="2"/>
    <s v="CSS Forest"/>
    <s v="Load Allocation"/>
    <s v="All Agencies"/>
    <s v="acres"/>
    <n v="0"/>
    <n v="0"/>
    <n v="0"/>
    <n v="0"/>
    <n v="0"/>
    <n v="0"/>
    <n v="0"/>
    <n v="0"/>
    <n v="0"/>
    <n v="0"/>
    <n v="0"/>
    <n v="0"/>
    <n v="0"/>
    <n v="0"/>
    <n v="0"/>
    <n v="0"/>
    <n v="0"/>
    <n v="0"/>
    <n v="0"/>
    <n v="0"/>
    <n v="0"/>
    <n v="0"/>
    <n v="0"/>
    <n v="0"/>
    <n v="0"/>
    <n v="0"/>
    <n v="0"/>
    <n v="0"/>
    <n v="0"/>
    <n v="0"/>
    <n v="0"/>
    <n v="0"/>
    <n v="0"/>
    <n v="0"/>
    <n v="0"/>
  </r>
  <r>
    <x v="1"/>
    <x v="2"/>
    <s v="CSS Mixed Open"/>
    <s v="Load Allocation"/>
    <s v="All Agencies"/>
    <s v="acres"/>
    <n v="0"/>
    <n v="0"/>
    <n v="0"/>
    <n v="0"/>
    <n v="0"/>
    <n v="0"/>
    <n v="0"/>
    <n v="0"/>
    <n v="0"/>
    <n v="0"/>
    <n v="0"/>
    <n v="0"/>
    <n v="0"/>
    <n v="0"/>
    <n v="0"/>
    <n v="0"/>
    <n v="0"/>
    <n v="0"/>
    <n v="0"/>
    <n v="0"/>
    <n v="0"/>
    <n v="0"/>
    <n v="0"/>
    <n v="0"/>
    <n v="0"/>
    <n v="0"/>
    <n v="0"/>
    <n v="0"/>
    <n v="0"/>
    <n v="0"/>
    <n v="0"/>
    <n v="0"/>
    <n v="0"/>
    <n v="0"/>
    <n v="0"/>
  </r>
  <r>
    <x v="1"/>
    <x v="2"/>
    <s v="Harvested Forest"/>
    <s v="Load Allocation"/>
    <s v="All Agencies"/>
    <s v="acres"/>
    <n v="2123.1457866430301"/>
    <n v="2130.2855579853099"/>
    <n v="0"/>
    <n v="0"/>
    <n v="2153.7287662029298"/>
    <n v="17619.495164871201"/>
    <n v="15338.4703845978"/>
    <n v="0"/>
    <n v="0"/>
    <n v="24725.150264740001"/>
    <n v="239.49327135086099"/>
    <n v="208.64889997243901"/>
    <n v="0"/>
    <n v="0"/>
    <n v="377.78708547353699"/>
    <n v="678227.90623474098"/>
    <n v="584938.50199890102"/>
    <n v="0"/>
    <n v="0"/>
    <n v="1060533.2179870601"/>
    <n v="12226.264178752899"/>
    <n v="10711.7246794701"/>
    <n v="0"/>
    <n v="0"/>
    <n v="17282.961562156699"/>
    <n v="128.759470239282"/>
    <n v="114.28029252588701"/>
    <n v="0"/>
    <n v="0"/>
    <n v="206.80492442846301"/>
    <n v="294016.49531555199"/>
    <n v="258648.96194457999"/>
    <n v="0"/>
    <n v="0"/>
    <n v="468888.77038574201"/>
  </r>
  <r>
    <x v="1"/>
    <x v="2"/>
    <s v="Headwater or Isolated Wetland"/>
    <s v="Load Allocation"/>
    <s v="All Agencies"/>
    <s v="acres"/>
    <n v="3894.4264700926701"/>
    <n v="3825.0019486389901"/>
    <n v="3792.8887708717998"/>
    <n v="3790.5546939381202"/>
    <n v="3917.7310940860798"/>
    <n v="6748.4776382422997"/>
    <n v="6636.8354256576904"/>
    <n v="6584.0749825374196"/>
    <n v="6580.8934687089604"/>
    <n v="6827.4792902441704"/>
    <n v="182.32358562983401"/>
    <n v="178.86478633552201"/>
    <n v="177.275398627909"/>
    <n v="177.13461438993201"/>
    <n v="182.323752149299"/>
    <n v="177787.03352770201"/>
    <n v="174523.60540673099"/>
    <n v="172950.57118113001"/>
    <n v="172774.08434123901"/>
    <n v="178172.69236303901"/>
    <n v="4791.0512862089099"/>
    <n v="4707.5632562297396"/>
    <n v="4672.0669687604504"/>
    <n v="4671.1142338220998"/>
    <n v="4843.3652339051496"/>
    <n v="100.129916493812"/>
    <n v="97.996264259070799"/>
    <n v="97.129177770673806"/>
    <n v="97.069122715154705"/>
    <n v="99.597782992947003"/>
    <n v="76611.179126638905"/>
    <n v="74991.807201225296"/>
    <n v="74335.163774006098"/>
    <n v="74276.232999198095"/>
    <n v="76381.621954664603"/>
  </r>
  <r>
    <x v="1"/>
    <x v="2"/>
    <s v="Mixed Open"/>
    <s v="Load Allocation"/>
    <s v="All Agencies"/>
    <s v="acres"/>
    <n v="17195.815734088399"/>
    <n v="15951.418372333001"/>
    <n v="14515.416146293301"/>
    <n v="14975.562019237799"/>
    <n v="19057.561722815"/>
    <n v="43540.114173874303"/>
    <n v="40457.2734708637"/>
    <n v="36963.9135607481"/>
    <n v="38252.087505055599"/>
    <n v="49198.4839220047"/>
    <n v="5271.0806351862802"/>
    <n v="4879.5453083477896"/>
    <n v="4415.0350748151504"/>
    <n v="4541.8472476219804"/>
    <n v="5733.0124123096502"/>
    <n v="20453505.284759499"/>
    <n v="18934852.3540955"/>
    <n v="17085844.223617598"/>
    <n v="17591300.568875302"/>
    <n v="22302899.8335266"/>
    <n v="31534.214063510299"/>
    <n v="29329.093307360999"/>
    <n v="26867.690404802601"/>
    <n v="27831.727043564399"/>
    <n v="35877.870250225104"/>
    <n v="3038.7114386931098"/>
    <n v="2813.65407369286"/>
    <n v="2546.08971836418"/>
    <n v="2619.83273843094"/>
    <n v="3305.0887982100198"/>
    <n v="9800090.0482482892"/>
    <n v="9072121.2757873498"/>
    <n v="8180503.604599"/>
    <n v="8416686.6172983609"/>
    <n v="10612052.7659302"/>
  </r>
  <r>
    <x v="1"/>
    <x v="2"/>
    <s v="Non-tidal Floodplain Wetland"/>
    <s v="Load Allocation"/>
    <s v="All Agencies"/>
    <s v="acres"/>
    <n v="1848.87222974468"/>
    <n v="1854.68404632388"/>
    <n v="1844.8397445567"/>
    <n v="1846.06756528607"/>
    <n v="1893.3161763763101"/>
    <n v="3064.0557490074998"/>
    <n v="3074.3595837662001"/>
    <n v="3055.88672860526"/>
    <n v="3056.4453119179202"/>
    <n v="3136.9757119351998"/>
    <n v="92.089448107464705"/>
    <n v="92.359494002768798"/>
    <n v="91.927628200937804"/>
    <n v="92.029750199726493"/>
    <n v="94.321090989047704"/>
    <n v="82225.975778654203"/>
    <n v="82485.851070776596"/>
    <n v="81909.191044136896"/>
    <n v="81890.733158200994"/>
    <n v="83773.645770981893"/>
    <n v="2294.0566256102202"/>
    <n v="2301.7520964657901"/>
    <n v="2289.5623539816602"/>
    <n v="2290.9084348957999"/>
    <n v="2352.73151788628"/>
    <n v="54.463394441147102"/>
    <n v="54.622014420660001"/>
    <n v="54.376582794881003"/>
    <n v="54.4510057904699"/>
    <n v="55.823614658671403"/>
    <n v="36963.591769978397"/>
    <n v="37081.573250383102"/>
    <n v="36828.184019371904"/>
    <n v="36827.978178381898"/>
    <n v="37691.348962292097"/>
  </r>
  <r>
    <x v="1"/>
    <x v="2"/>
    <s v="Shoreline"/>
    <s v="Load Allocation"/>
    <s v="All Agencies"/>
    <s v="miles"/>
    <n v="0"/>
    <n v="0"/>
    <n v="0"/>
    <n v="0"/>
    <n v="0"/>
    <n v="0"/>
    <n v="0"/>
    <n v="0"/>
    <n v="0"/>
    <n v="0"/>
    <n v="0"/>
    <n v="0"/>
    <n v="0"/>
    <n v="0"/>
    <n v="0"/>
    <n v="0"/>
    <n v="0"/>
    <n v="0"/>
    <n v="0"/>
    <n v="0"/>
    <n v="0"/>
    <n v="0"/>
    <n v="0"/>
    <n v="0"/>
    <n v="0"/>
    <n v="0"/>
    <n v="0"/>
    <n v="0"/>
    <n v="0"/>
    <n v="0"/>
    <n v="0"/>
    <n v="0"/>
    <n v="0"/>
    <n v="0"/>
    <n v="0"/>
  </r>
  <r>
    <x v="1"/>
    <x v="2"/>
    <s v="Stream Bed and Bank"/>
    <s v="Load Allocation"/>
    <s v="All Agencies"/>
    <s v="miles"/>
    <n v="892.47824042756099"/>
    <n v="892.47824042756099"/>
    <n v="892.47824042756099"/>
    <n v="892.47824042756099"/>
    <n v="892.47824042756099"/>
    <n v="262500.88597166497"/>
    <n v="270256.98979306198"/>
    <n v="281746.89059543598"/>
    <n v="298953.45995306998"/>
    <n v="377796.006206989"/>
    <n v="54896.2266322672"/>
    <n v="56299.879311144403"/>
    <n v="64842.152431786097"/>
    <n v="73778.969154179096"/>
    <n v="131123.88903784801"/>
    <n v="252541663.518188"/>
    <n v="244991964.31445301"/>
    <n v="244557298.61718801"/>
    <n v="249139288.63671899"/>
    <n v="358427140.84179699"/>
    <n v="187851.58597067001"/>
    <n v="194179.960036993"/>
    <n v="202599.89607214899"/>
    <n v="215220.358350992"/>
    <n v="272512.55490732199"/>
    <n v="29678.757882535501"/>
    <n v="30982.896365344499"/>
    <n v="36038.071693778002"/>
    <n v="41001.474781811201"/>
    <n v="73595.666891694098"/>
    <n v="111381244.682373"/>
    <n v="111360788.49218801"/>
    <n v="111073091.82031301"/>
    <n v="113154315.447266"/>
    <n v="162202986.37109399"/>
  </r>
  <r>
    <x v="1"/>
    <x v="2"/>
    <s v="True Forest"/>
    <s v="Load Allocation"/>
    <s v="All Agencies"/>
    <s v="acres"/>
    <n v="152526.22670954501"/>
    <n v="149563.10676497201"/>
    <n v="150872.73110818901"/>
    <n v="150990.238632202"/>
    <n v="151277.66534996001"/>
    <n v="245407.79263830199"/>
    <n v="240363.685134411"/>
    <n v="242576.90022480499"/>
    <n v="242859.321158409"/>
    <n v="244107.50671887401"/>
    <n v="7784.46135689318"/>
    <n v="7643.8674597293102"/>
    <n v="7707.84422277659"/>
    <n v="7711.1411730796099"/>
    <n v="7701.2250334434202"/>
    <n v="7763004.9199433299"/>
    <n v="7626601.96101999"/>
    <n v="7691693.6728897104"/>
    <n v="7694761.4474716196"/>
    <n v="7691532.6654129"/>
    <n v="171288.79984465201"/>
    <n v="167494.57700148199"/>
    <n v="169054.51487219299"/>
    <n v="169283.05767989199"/>
    <n v="170255.72361493099"/>
    <n v="4259.1566798286503"/>
    <n v="4173.5020503299302"/>
    <n v="4207.45600788295"/>
    <n v="4209.4745461922103"/>
    <n v="4201.6016835086002"/>
    <n v="3409944.5172252702"/>
    <n v="3343415.7044506101"/>
    <n v="3371340.9546279898"/>
    <n v="3372618.2047538799"/>
    <n v="3370758.1687965398"/>
  </r>
  <r>
    <x v="1"/>
    <x v="2"/>
    <s v="Water"/>
    <s v="Load Allocation"/>
    <s v="All Agencies"/>
    <s v="acres"/>
    <n v="7591.2374068740801"/>
    <n v="7591.2374068740801"/>
    <n v="7565.8319000378297"/>
    <n v="7553.6816217564001"/>
    <n v="7435.5801163352999"/>
    <n v="63121.304784700304"/>
    <n v="63121.304784700304"/>
    <n v="62910.129281505899"/>
    <n v="62809.657723605596"/>
    <n v="61830.047911018097"/>
    <n v="4666.0859498633099"/>
    <n v="4666.0859498633099"/>
    <n v="4650.4793612714902"/>
    <n v="4643.0829933900404"/>
    <n v="4570.7995882537198"/>
    <n v="0"/>
    <n v="0"/>
    <n v="0"/>
    <n v="0"/>
    <n v="0"/>
    <n v="56710.850872188799"/>
    <n v="56710.850872188799"/>
    <n v="56523.8411526829"/>
    <n v="56431.093181282296"/>
    <n v="55552.842473894401"/>
    <n v="3865.0588756715902"/>
    <n v="3865.0588756715902"/>
    <n v="3852.2449192116001"/>
    <n v="3846.1523952595899"/>
    <n v="3784.4121610596799"/>
    <n v="0"/>
    <n v="0"/>
    <n v="0"/>
    <n v="0"/>
    <n v="0"/>
  </r>
  <r>
    <x v="1"/>
    <x v="3"/>
    <s v="Rapid Infiltration Basin"/>
    <s v="Load Allocation"/>
    <s v="All Agencies"/>
    <s v="acres"/>
    <n v="0"/>
    <n v="0"/>
    <n v="0"/>
    <n v="0"/>
    <n v="0"/>
    <n v="163.36361694335901"/>
    <n v="0"/>
    <n v="353.38970947265602"/>
    <n v="431.89016723632801"/>
    <n v="0"/>
    <n v="70.9835205078125"/>
    <n v="0"/>
    <n v="135.47410583496099"/>
    <n v="176.47366333007801"/>
    <n v="0"/>
    <n v="0"/>
    <n v="0"/>
    <n v="0"/>
    <n v="0"/>
    <n v="0"/>
    <n v="125.24046325683599"/>
    <n v="0"/>
    <n v="270.92135620117199"/>
    <n v="331.10269165039102"/>
    <n v="0"/>
    <n v="48.621772766113303"/>
    <n v="0"/>
    <n v="92.796051025390597"/>
    <n v="120.87962341308599"/>
    <n v="0"/>
    <n v="0"/>
    <n v="0"/>
    <n v="0"/>
    <n v="0"/>
    <n v="0"/>
  </r>
  <r>
    <x v="1"/>
    <x v="3"/>
    <s v="Septic"/>
    <s v="Load Allocation"/>
    <s v="All Agencies"/>
    <s v="systems"/>
    <n v="30828.7801837921"/>
    <n v="29102.923851013202"/>
    <n v="27716.422849655199"/>
    <n v="26604.092200279199"/>
    <n v="15549.3676176071"/>
    <n v="343594.98757171602"/>
    <n v="403139.31156158401"/>
    <n v="390301.51557159401"/>
    <n v="376134.73475647002"/>
    <n v="232942.43087005601"/>
    <n v="0"/>
    <n v="0"/>
    <n v="0"/>
    <n v="0"/>
    <n v="0"/>
    <n v="0"/>
    <n v="0"/>
    <n v="0"/>
    <n v="0"/>
    <n v="0"/>
    <n v="248027.255615234"/>
    <n v="292717.07043838501"/>
    <n v="283396.88957214402"/>
    <n v="273127.25246429403"/>
    <n v="169402.09262084999"/>
    <n v="0"/>
    <n v="0"/>
    <n v="0"/>
    <n v="0"/>
    <n v="0"/>
    <n v="0"/>
    <n v="0"/>
    <n v="0"/>
    <n v="0"/>
    <n v="0"/>
  </r>
  <r>
    <x v="1"/>
    <x v="4"/>
    <s v="Combined Sewer Overflow"/>
    <s v="Waste Load Allocation"/>
    <s v="All Agencies"/>
    <s v="acres"/>
    <n v="0"/>
    <n v="0"/>
    <n v="0"/>
    <n v="0"/>
    <n v="0"/>
    <n v="0"/>
    <n v="0"/>
    <n v="0"/>
    <n v="0"/>
    <n v="0"/>
    <n v="0"/>
    <n v="0"/>
    <n v="0"/>
    <n v="0"/>
    <n v="0"/>
    <n v="0"/>
    <n v="0"/>
    <n v="0"/>
    <n v="0"/>
    <n v="0"/>
    <n v="0"/>
    <n v="0"/>
    <n v="0"/>
    <n v="0"/>
    <n v="0"/>
    <n v="0"/>
    <n v="0"/>
    <n v="0"/>
    <n v="0"/>
    <n v="0"/>
    <n v="0"/>
    <n v="0"/>
    <n v="0"/>
    <n v="0"/>
    <n v="0"/>
  </r>
  <r>
    <x v="1"/>
    <x v="4"/>
    <s v="Industrial Wastewater Treatment Plant"/>
    <s v="Waste Load Allocation"/>
    <s v="All Agencies"/>
    <s v="acres"/>
    <n v="0"/>
    <n v="0"/>
    <n v="0"/>
    <n v="0"/>
    <n v="0"/>
    <n v="18136.028128575501"/>
    <n v="17449.724630936998"/>
    <n v="37979.063025854499"/>
    <n v="29388.901805304002"/>
    <n v="31218.1467896625"/>
    <n v="1413.7936153077801"/>
    <n v="1336.8295670254699"/>
    <n v="2168.5274028865401"/>
    <n v="1066.1669616786501"/>
    <n v="2078.7724823031999"/>
    <n v="153976.55392616201"/>
    <n v="91152.565498910801"/>
    <n v="101999.56966392"/>
    <n v="84302.238689340898"/>
    <n v="100506.76455015699"/>
    <n v="13779.919656513301"/>
    <n v="13390.941144406799"/>
    <n v="29378.2477527466"/>
    <n v="22927.323842605601"/>
    <n v="24912.671144718301"/>
    <n v="948.87078938761999"/>
    <n v="938.87901170708903"/>
    <n v="1464.8824316023699"/>
    <n v="687.65928993214004"/>
    <n v="1431.2512900982699"/>
    <n v="81617.591981936799"/>
    <n v="47833.876552555703"/>
    <n v="54678.288750277599"/>
    <n v="45889.016275988703"/>
    <n v="54903.118012603401"/>
  </r>
  <r>
    <x v="1"/>
    <x v="4"/>
    <s v="Municipal Wastewater Treatment Plant"/>
    <s v="Waste Load Allocation"/>
    <s v="All Agencies"/>
    <s v="acres"/>
    <n v="0"/>
    <n v="0"/>
    <n v="0"/>
    <n v="0"/>
    <n v="0"/>
    <n v="484443.14634704601"/>
    <n v="293224.80270910298"/>
    <n v="423423.37302350998"/>
    <n v="431926.72102802998"/>
    <n v="538742.32062768901"/>
    <n v="45956.153054714203"/>
    <n v="24371.963369488702"/>
    <n v="50694.590721637003"/>
    <n v="54805.934668369599"/>
    <n v="136798.49011611901"/>
    <n v="3034212.1487503098"/>
    <n v="85470.305043412096"/>
    <n v="179584.72018992901"/>
    <n v="155609.85151331301"/>
    <n v="638285.10155904305"/>
    <n v="403144.29633617401"/>
    <n v="246435.73417677"/>
    <n v="353020.87810301798"/>
    <n v="362693.020069569"/>
    <n v="450346.22875392402"/>
    <n v="31123.432105422002"/>
    <n v="17042.828670963601"/>
    <n v="36591.017563581503"/>
    <n v="39499.843038782499"/>
    <n v="101605.97976064699"/>
    <n v="1670154.24668312"/>
    <n v="47085.5800869417"/>
    <n v="98566.600801616907"/>
    <n v="84763.221156383894"/>
    <n v="349002.47494769102"/>
  </r>
  <r>
    <x v="2"/>
    <x v="0"/>
    <s v="Ag Open Space"/>
    <s v="Load Allocation"/>
    <s v="All Agencies"/>
    <s v="acres"/>
    <n v="2403.0559756804701"/>
    <n v="799.456502026267"/>
    <n v="682.70876420981904"/>
    <n v="368.608486538607"/>
    <n v="642.21099064507905"/>
    <n v="8902.4017405959294"/>
    <n v="3075.5070631252602"/>
    <n v="2631.1980073007298"/>
    <n v="1423.80389357067"/>
    <n v="2518.39505438181"/>
    <n v="784.66710815428803"/>
    <n v="267.32706920419901"/>
    <n v="228.872420059924"/>
    <n v="123.646410020243"/>
    <n v="218.643213836418"/>
    <n v="144951.698692034"/>
    <n v="50382.9629044416"/>
    <n v="43933.591262350303"/>
    <n v="23808.262181153499"/>
    <n v="43445.775637266699"/>
    <n v="5582.4405655169403"/>
    <n v="1946.14266965468"/>
    <n v="1668.04519517627"/>
    <n v="903.99421815865196"/>
    <n v="1616.87362752436"/>
    <n v="390.84494446155401"/>
    <n v="129.589733889472"/>
    <n v="111.280923006314"/>
    <n v="60.224739557030297"/>
    <n v="108.49501844814201"/>
    <n v="50101.947413821697"/>
    <n v="16715.7418790753"/>
    <n v="14712.9382058093"/>
    <n v="8012.4481373303597"/>
    <n v="15288.7983827391"/>
  </r>
  <r>
    <x v="2"/>
    <x v="0"/>
    <s v="Double Cropped Land"/>
    <s v="Load Allocation"/>
    <s v="All Agencies"/>
    <s v="acres"/>
    <n v="4239.7637911890597"/>
    <n v="2598.5593459419902"/>
    <n v="2073.4049213172402"/>
    <n v="2175.1532095156099"/>
    <n v="1568.3794449873999"/>
    <n v="103641.46290661"/>
    <n v="62446.490533303499"/>
    <n v="49760.583933025599"/>
    <n v="55135.669904541202"/>
    <n v="40631.495521044402"/>
    <n v="1353.80451679369"/>
    <n v="857.635334867751"/>
    <n v="755.79138744878605"/>
    <n v="1196.8656915420399"/>
    <n v="1940.4173378902501"/>
    <n v="4985254.7332478799"/>
    <n v="2099108.8148908"/>
    <n v="1995406.91717233"/>
    <n v="2277604.3445724002"/>
    <n v="3243925.53559893"/>
    <n v="65794.788006745293"/>
    <n v="39215.618997497499"/>
    <n v="31230.756036009599"/>
    <n v="34606.661277368701"/>
    <n v="25628.568994043399"/>
    <n v="668.67956872959599"/>
    <n v="431.11972313423797"/>
    <n v="375.97961241306598"/>
    <n v="592.66336342476995"/>
    <n v="933.44136616995104"/>
    <n v="1500637.22645855"/>
    <n v="667342.80782041"/>
    <n v="633182.377722234"/>
    <n v="724854.50013060903"/>
    <n v="1068165.2140359001"/>
  </r>
  <r>
    <x v="2"/>
    <x v="0"/>
    <s v="Full Season Soybeans"/>
    <s v="Load Allocation"/>
    <s v="All Agencies"/>
    <s v="acres"/>
    <n v="15856.056323721101"/>
    <n v="13273.5546337664"/>
    <n v="9900.4802341526392"/>
    <n v="9686.4726344589108"/>
    <n v="6461.2614812939401"/>
    <n v="321177.51871354901"/>
    <n v="267332.66375491797"/>
    <n v="207455.23722521999"/>
    <n v="190665.90523651199"/>
    <n v="145255.49968120499"/>
    <n v="5564.4536506794402"/>
    <n v="4657.1157084112101"/>
    <n v="3934.1066973411898"/>
    <n v="5169.4799555097698"/>
    <n v="7185.7519773324002"/>
    <n v="25071994.201627299"/>
    <n v="14427242.369618"/>
    <n v="12671091.869397501"/>
    <n v="13289055.0642465"/>
    <n v="17203616.1728631"/>
    <n v="203602.25900970399"/>
    <n v="167654.81085677401"/>
    <n v="130063.069973335"/>
    <n v="119674.073601991"/>
    <n v="91620.807536572203"/>
    <n v="2749.51551856985"/>
    <n v="2341.0001617461699"/>
    <n v="1957.07953378349"/>
    <n v="2559.8206467370001"/>
    <n v="3456.7193314507599"/>
    <n v="7585443.6195297204"/>
    <n v="4608312.2573311301"/>
    <n v="4037916.8566569099"/>
    <n v="4246682.4997915002"/>
    <n v="5683157.6731303902"/>
  </r>
  <r>
    <x v="2"/>
    <x v="0"/>
    <s v="Grain with Manure"/>
    <s v="Load Allocation"/>
    <s v="All Agencies"/>
    <s v="acres"/>
    <n v="2047.7912642726401"/>
    <n v="3158.4356151525899"/>
    <n v="4216.9484530095897"/>
    <n v="4183.2017445142801"/>
    <n v="7203.7995615419904"/>
    <n v="66544.171745296597"/>
    <n v="109740.513089739"/>
    <n v="146269.136458933"/>
    <n v="161027.62888722101"/>
    <n v="317590.90604662901"/>
    <n v="611.41582680348097"/>
    <n v="1170.38769624152"/>
    <n v="1686.2913339079801"/>
    <n v="2417.75029813743"/>
    <n v="9491.8221334144491"/>
    <n v="3060051.2950400398"/>
    <n v="3258263.6460927301"/>
    <n v="5123009.94932032"/>
    <n v="5447617.4524092097"/>
    <n v="18209041.383935001"/>
    <n v="42205.606096960597"/>
    <n v="68825.719310305998"/>
    <n v="91702.731485560493"/>
    <n v="101071.204656482"/>
    <n v="200322.43877542001"/>
    <n v="300.80778816537298"/>
    <n v="588.35882643354103"/>
    <n v="838.87055921671003"/>
    <n v="1197.2203969376901"/>
    <n v="4566.0586350141102"/>
    <n v="929759.29170981003"/>
    <n v="1040329.93998912"/>
    <n v="1631856.6822979201"/>
    <n v="1740144.41717213"/>
    <n v="6013426.9346107198"/>
  </r>
  <r>
    <x v="2"/>
    <x v="0"/>
    <s v="Grain without Manure"/>
    <s v="Load Allocation"/>
    <s v="All Agencies"/>
    <s v="acres"/>
    <n v="3713.6739228668198"/>
    <n v="5813.6989236585796"/>
    <n v="7318.8110145228002"/>
    <n v="7065.9325762218796"/>
    <n v="10703.283101297"/>
    <n v="89675.472238600298"/>
    <n v="147367.285190411"/>
    <n v="184978.56640814201"/>
    <n v="199783.13576059"/>
    <n v="337645.99048870802"/>
    <n v="1279.9181593655401"/>
    <n v="2029.4350548062901"/>
    <n v="2861.1764436510898"/>
    <n v="3779.8308566703899"/>
    <n v="11987.6405573143"/>
    <n v="5549781.6740109902"/>
    <n v="5997459.3580827098"/>
    <n v="8891362.6961293202"/>
    <n v="9201701.9071206506"/>
    <n v="27054740.212770499"/>
    <n v="56834.625832237303"/>
    <n v="92423.968658961399"/>
    <n v="115971.42496362299"/>
    <n v="125396.629398912"/>
    <n v="212972.313568816"/>
    <n v="633.18300837004801"/>
    <n v="1020.2056213076"/>
    <n v="1423.33457239519"/>
    <n v="1871.6948565840701"/>
    <n v="5766.67657959182"/>
    <n v="1686024.42981625"/>
    <n v="1914925.8351920501"/>
    <n v="2832207.8921781201"/>
    <n v="2939319.7024421701"/>
    <n v="8934666.1094198208"/>
  </r>
  <r>
    <x v="2"/>
    <x v="0"/>
    <s v="Legume Hay"/>
    <s v="Load Allocation"/>
    <s v="All Agencies"/>
    <s v="acres"/>
    <n v="1.61387880142593"/>
    <n v="336.41330247529498"/>
    <n v="859.90483124018601"/>
    <n v="1204.6782557276299"/>
    <n v="2001.3732173977201"/>
    <n v="15.2629284206196"/>
    <n v="2553.2751637899801"/>
    <n v="6173.4226034954199"/>
    <n v="8967.4158570217005"/>
    <n v="16649.0088269357"/>
    <n v="2.8379563787325399E-2"/>
    <n v="7.3915435189374001"/>
    <n v="19.051654762373801"/>
    <n v="26.706167966700399"/>
    <n v="943.96505307807797"/>
    <n v="562.29529952624603"/>
    <n v="74283.198208096699"/>
    <n v="194235.204181004"/>
    <n v="273340.87895092001"/>
    <n v="550597.44709070795"/>
    <n v="10.531277387330199"/>
    <n v="1615.41002665111"/>
    <n v="3913.6349330502599"/>
    <n v="5693.54596862569"/>
    <n v="10689.0870699352"/>
    <n v="3.9064514527353796E-3"/>
    <n v="3.5809858024686001"/>
    <n v="9.2631765030573696"/>
    <n v="13.007833320702"/>
    <n v="468.41382444032899"/>
    <n v="74.097957629986894"/>
    <n v="24549.323587938899"/>
    <n v="64897.819905562297"/>
    <n v="91812.340689197197"/>
    <n v="193881.37496006099"/>
  </r>
  <r>
    <x v="2"/>
    <x v="0"/>
    <s v="Non-Permitted Feeding Space"/>
    <s v="Load Allocation"/>
    <s v="All Agencies"/>
    <s v="acres"/>
    <n v="62.312210814405297"/>
    <n v="66.214306294572495"/>
    <n v="72.779447905511901"/>
    <n v="76.882716116593699"/>
    <n v="105.484364906675"/>
    <n v="804.95375361526396"/>
    <n v="2398.8220645156698"/>
    <n v="6986.2937534907796"/>
    <n v="11988.0373107791"/>
    <n v="66404.543872371301"/>
    <n v="44.348533156822697"/>
    <n v="137.95957155519901"/>
    <n v="335.64684792666202"/>
    <n v="543.54314758395799"/>
    <n v="2948.8225643532401"/>
    <n v="278514.869605763"/>
    <n v="384768.87695208198"/>
    <n v="480188.67881279398"/>
    <n v="525595.13342210301"/>
    <n v="754716.46909606794"/>
    <n v="517.09320141494402"/>
    <n v="1533.5233799326199"/>
    <n v="4469.5062437695497"/>
    <n v="7674.22538156481"/>
    <n v="42802.413717441297"/>
    <n v="20.836581130915899"/>
    <n v="64.696846696715497"/>
    <n v="157.047407890757"/>
    <n v="253.91860875129399"/>
    <n v="1389.5934359021501"/>
    <n v="91696.823397383094"/>
    <n v="128142.807439756"/>
    <n v="159508.695937868"/>
    <n v="174319.28600127401"/>
    <n v="255343.46480843399"/>
  </r>
  <r>
    <x v="2"/>
    <x v="0"/>
    <s v="Other Agronomic Crops"/>
    <s v="Load Allocation"/>
    <s v="All Agencies"/>
    <s v="acres"/>
    <n v="3238.9310870333602"/>
    <n v="3618.2607520185402"/>
    <n v="3807.6737864562301"/>
    <n v="4049.0197713011898"/>
    <n v="9121.7085856408794"/>
    <n v="37278.549958089403"/>
    <n v="42377.413085246502"/>
    <n v="49542.3529936634"/>
    <n v="56703.636546518697"/>
    <n v="137383.25692008401"/>
    <n v="1303.66323614505"/>
    <n v="1375.77291118994"/>
    <n v="1842.3151300387699"/>
    <n v="2371.7773096502101"/>
    <n v="8405.3730416409708"/>
    <n v="829602.26553902798"/>
    <n v="638588.69780400395"/>
    <n v="1490762.59083186"/>
    <n v="2675489.3862425098"/>
    <n v="5676116.6307477402"/>
    <n v="23637.951723001901"/>
    <n v="26577.436036348299"/>
    <n v="31060.340058918999"/>
    <n v="35590.814618520402"/>
    <n v="86655.345716618001"/>
    <n v="644.19543605670299"/>
    <n v="691.59898492315597"/>
    <n v="916.48685878631704"/>
    <n v="1174.45554449665"/>
    <n v="4043.4203593949801"/>
    <n v="250002.32487209901"/>
    <n v="203534.759574875"/>
    <n v="474098.45590706199"/>
    <n v="853305.00447337294"/>
    <n v="1872141.3044169201"/>
  </r>
  <r>
    <x v="2"/>
    <x v="0"/>
    <s v="Other Hay"/>
    <s v="Load Allocation"/>
    <s v="All Agencies"/>
    <s v="acres"/>
    <n v="7240.1562937619201"/>
    <n v="7745.7772466964097"/>
    <n v="8425.7950766542908"/>
    <n v="9585.1751356367004"/>
    <n v="9542.1738686165809"/>
    <n v="70887.122263938203"/>
    <n v="78010.101473312796"/>
    <n v="81806.682778283997"/>
    <n v="95303.473098389804"/>
    <n v="91305.023884683804"/>
    <n v="157.49867744730699"/>
    <n v="170.19254410573899"/>
    <n v="186.67802022199601"/>
    <n v="212.49101013550501"/>
    <n v="701.87433704914304"/>
    <n v="414029.29486173601"/>
    <n v="449716.51154822903"/>
    <n v="500437.538056869"/>
    <n v="571871.98451823695"/>
    <n v="620937.45859114104"/>
    <n v="45053.3404425755"/>
    <n v="49354.771007051699"/>
    <n v="51861.258814863897"/>
    <n v="60509.593638896898"/>
    <n v="58620.149820752398"/>
    <n v="75.736440435844997"/>
    <n v="82.451690196176102"/>
    <n v="90.765417930815602"/>
    <n v="103.498479229675"/>
    <n v="348.28369575785501"/>
    <n v="134957.07598901499"/>
    <n v="148588.71002688399"/>
    <n v="167175.33152500901"/>
    <n v="192051.87175611401"/>
    <n v="218619.15051306001"/>
  </r>
  <r>
    <x v="2"/>
    <x v="0"/>
    <s v="Pasture"/>
    <s v="Load Allocation"/>
    <s v="All Agencies"/>
    <s v="acres"/>
    <n v="2167.1693500797301"/>
    <n v="5907.6148368555596"/>
    <n v="10000.634344230401"/>
    <n v="11144.6281423084"/>
    <n v="19579.776364651501"/>
    <n v="21520.647320359902"/>
    <n v="54116.254527274497"/>
    <n v="90866.946850769207"/>
    <n v="104561.413231723"/>
    <n v="191788.390458412"/>
    <n v="1272.1920688584801"/>
    <n v="2190.83634297852"/>
    <n v="2542.9298594878101"/>
    <n v="3691.9608603105899"/>
    <n v="13444.358603000601"/>
    <n v="25550.7279032156"/>
    <n v="80799.932248579804"/>
    <n v="147155.35129309399"/>
    <n v="167198.71429967499"/>
    <n v="325211.55192439799"/>
    <n v="13634.332934968201"/>
    <n v="34243.832772072397"/>
    <n v="57614.590541474499"/>
    <n v="66395.16018603"/>
    <n v="123133.027389482"/>
    <n v="612.41239766683395"/>
    <n v="1061.49254501367"/>
    <n v="1236.5157522496299"/>
    <n v="1798.3595099351401"/>
    <n v="6671.3523539798298"/>
    <n v="8278.1744704075409"/>
    <n v="26558.1736674167"/>
    <n v="48855.458394432397"/>
    <n v="55796.098778876498"/>
    <n v="113620.133153202"/>
  </r>
  <r>
    <x v="2"/>
    <x v="0"/>
    <s v="Permitted Feeding Space"/>
    <s v="Waste Load Allocation"/>
    <s v="All Agencies"/>
    <s v="acres"/>
    <n v="0"/>
    <n v="0"/>
    <n v="0"/>
    <n v="0"/>
    <n v="0"/>
    <n v="0"/>
    <n v="0"/>
    <n v="0"/>
    <n v="0"/>
    <n v="0"/>
    <n v="0"/>
    <n v="0"/>
    <n v="0"/>
    <n v="0"/>
    <n v="0"/>
    <n v="0"/>
    <n v="0"/>
    <n v="0"/>
    <n v="0"/>
    <n v="0"/>
    <n v="0"/>
    <n v="0"/>
    <n v="0"/>
    <n v="0"/>
    <n v="0"/>
    <n v="0"/>
    <n v="0"/>
    <n v="0"/>
    <n v="0"/>
    <n v="0"/>
    <n v="0"/>
    <n v="0"/>
    <n v="0"/>
    <n v="0"/>
    <n v="0"/>
  </r>
  <r>
    <x v="2"/>
    <x v="0"/>
    <s v="Riparian Pasture Deposition"/>
    <s v="Load Allocation"/>
    <s v="All Agencies"/>
    <s v="acres"/>
    <n v="0"/>
    <n v="0"/>
    <n v="0"/>
    <n v="0"/>
    <n v="0"/>
    <n v="6101.9321293360599"/>
    <n v="11518.2896729112"/>
    <n v="19711.168986346602"/>
    <n v="24685.996696238399"/>
    <n v="54880.257244460299"/>
    <n v="1796.15012305148"/>
    <n v="3521.99186657788"/>
    <n v="5860.8652793196998"/>
    <n v="7292.5320816133199"/>
    <n v="15270.386467377701"/>
    <n v="933519.33282196498"/>
    <n v="1762154.33782637"/>
    <n v="3015562.3819099702"/>
    <n v="3776648.8448140598"/>
    <n v="8395993.2538156491"/>
    <n v="3964.9794013523501"/>
    <n v="7449.6328272749697"/>
    <n v="12751.6969997045"/>
    <n v="15973.820084302701"/>
    <n v="35651.111920606301"/>
    <n v="852.06667377636802"/>
    <n v="1674.6826410414701"/>
    <n v="2772.96303574392"/>
    <n v="3437.7035566517202"/>
    <n v="7218.6426398754102"/>
    <n v="319596.77575093502"/>
    <n v="614047.85409587598"/>
    <n v="1048762.3276086999"/>
    <n v="1311909.61295164"/>
    <n v="2962593.3205134901"/>
  </r>
  <r>
    <x v="2"/>
    <x v="0"/>
    <s v="Silage with Manure"/>
    <s v="Load Allocation"/>
    <s v="All Agencies"/>
    <s v="acres"/>
    <n v="0"/>
    <n v="0"/>
    <n v="540.44208117236803"/>
    <n v="699.08109405171103"/>
    <n v="2350.7765102365502"/>
    <n v="0"/>
    <n v="0"/>
    <n v="16354.500081980599"/>
    <n v="30790.5986218955"/>
    <n v="115200.091154575"/>
    <n v="0"/>
    <n v="0"/>
    <n v="404.83974658010999"/>
    <n v="674.68515308774704"/>
    <n v="4444.6243066526904"/>
    <n v="0"/>
    <n v="0"/>
    <n v="1252994.2470221999"/>
    <n v="1751958.4058316899"/>
    <n v="11439931.6915379"/>
    <n v="0"/>
    <n v="0"/>
    <n v="10253.3755746484"/>
    <n v="19326.142183218199"/>
    <n v="72663.174940705299"/>
    <n v="0"/>
    <n v="0"/>
    <n v="201.393520344514"/>
    <n v="334.09027068098698"/>
    <n v="2138.0947099109198"/>
    <n v="0"/>
    <n v="0"/>
    <n v="398344.14983776998"/>
    <n v="558568.58521875704"/>
    <n v="3772072.0762654501"/>
  </r>
  <r>
    <x v="2"/>
    <x v="0"/>
    <s v="Silage without Manure"/>
    <s v="Load Allocation"/>
    <s v="All Agencies"/>
    <s v="acres"/>
    <n v="0"/>
    <n v="0"/>
    <n v="95.372045841417304"/>
    <n v="123.36719830287601"/>
    <n v="414.84293230722"/>
    <n v="0"/>
    <n v="0"/>
    <n v="1452.59003947733"/>
    <n v="4030.8632367809801"/>
    <n v="14522.7969416659"/>
    <n v="0"/>
    <n v="0"/>
    <n v="70.2210915893411"/>
    <n v="112.36434586779799"/>
    <n v="691.68929940258397"/>
    <n v="0"/>
    <n v="0"/>
    <n v="221116.37587450401"/>
    <n v="309168.95409642701"/>
    <n v="2018811.6040702499"/>
    <n v="0"/>
    <n v="0"/>
    <n v="910.69442073773803"/>
    <n v="2530.0268267043898"/>
    <n v="9160.3447794988806"/>
    <n v="0"/>
    <n v="0"/>
    <n v="34.932519673770003"/>
    <n v="55.640520512934003"/>
    <n v="332.73842207359797"/>
    <n v="0"/>
    <n v="0"/>
    <n v="70295.932180134594"/>
    <n v="98570.841002959802"/>
    <n v="665659.86178044998"/>
  </r>
  <r>
    <x v="2"/>
    <x v="0"/>
    <s v="Small Grains and Grains"/>
    <s v="Load Allocation"/>
    <s v="All Agencies"/>
    <s v="acres"/>
    <n v="1708.1951407878701"/>
    <n v="2937.25250552944"/>
    <n v="2774.2144438435798"/>
    <n v="2552.3459227453"/>
    <n v="4704.32694957685"/>
    <n v="36161.937177732601"/>
    <n v="61938.397570399597"/>
    <n v="60073.481295421698"/>
    <n v="63262.445727586703"/>
    <n v="123594.696420491"/>
    <n v="832.11581155459896"/>
    <n v="1434.05897422362"/>
    <n v="1483.6465527226701"/>
    <n v="1784.1152315884799"/>
    <n v="6321.9264680426604"/>
    <n v="3400443.4026178098"/>
    <n v="4045354.0094213202"/>
    <n v="4500646.81421939"/>
    <n v="4438768.13589299"/>
    <n v="15896447.837657901"/>
    <n v="22930.660753037799"/>
    <n v="38897.525869576297"/>
    <n v="37703.341182857803"/>
    <n v="39707.544565923497"/>
    <n v="77958.125152498498"/>
    <n v="411.606404459337"/>
    <n v="720.90596278046701"/>
    <n v="738.06191984756197"/>
    <n v="883.45732149167497"/>
    <n v="3041.1744573302599"/>
    <n v="1028971.2531805"/>
    <n v="1286212.92041457"/>
    <n v="1428144.3866759201"/>
    <n v="1412639.4534561899"/>
    <n v="5234231.2601731997"/>
  </r>
  <r>
    <x v="2"/>
    <x v="0"/>
    <s v="Specialty Crop High"/>
    <s v="Load Allocation"/>
    <s v="All Agencies"/>
    <s v="acres"/>
    <n v="223.579061401921"/>
    <n v="245.79010315865199"/>
    <n v="271.394163125631"/>
    <n v="484.64240603661199"/>
    <n v="460.440988220478"/>
    <n v="6595.4656414773799"/>
    <n v="8908.5868954455891"/>
    <n v="9243.8599955844693"/>
    <n v="17952.4613276497"/>
    <n v="18955.0468689837"/>
    <n v="378.73223556426802"/>
    <n v="477.33444563247002"/>
    <n v="561.46982716585603"/>
    <n v="1077.49853325757"/>
    <n v="1216.6595849344701"/>
    <n v="786678.27663635497"/>
    <n v="995669.013809219"/>
    <n v="1167491.2346403899"/>
    <n v="2085843.557612"/>
    <n v="2284647.9507151698"/>
    <n v="4185.57439096295"/>
    <n v="5579.0306992672804"/>
    <n v="5793.6712414897002"/>
    <n v="11267.112271260499"/>
    <n v="11956.0141966753"/>
    <n v="179.86533378432799"/>
    <n v="228.772048814557"/>
    <n v="267.98798560467498"/>
    <n v="514.51680927775999"/>
    <n v="585.27633690607001"/>
    <n v="239772.43575965599"/>
    <n v="317164.93955136498"/>
    <n v="371128.62984704197"/>
    <n v="664965.10925437498"/>
    <n v="753284.048823833"/>
  </r>
  <r>
    <x v="2"/>
    <x v="0"/>
    <s v="Specialty Crop Low"/>
    <s v="Load Allocation"/>
    <s v="All Agencies"/>
    <s v="acres"/>
    <n v="1300.3371098315099"/>
    <n v="1247.4771010270299"/>
    <n v="1515.2490246212101"/>
    <n v="1565.2252039873299"/>
    <n v="1512.30370128609"/>
    <n v="9812.7659608046506"/>
    <n v="11488.3510120092"/>
    <n v="13696.6105514057"/>
    <n v="15180.1358104758"/>
    <n v="15317.1897240411"/>
    <n v="2061.3175590966098"/>
    <n v="2202.0746268492699"/>
    <n v="2836.94592329441"/>
    <n v="3125.6174013044201"/>
    <n v="3527.7230867291801"/>
    <n v="4709663.5260225497"/>
    <n v="5018272.9126642598"/>
    <n v="6494698.32175529"/>
    <n v="6759279.9833515901"/>
    <n v="7435199.8430201402"/>
    <n v="6225.9430079003796"/>
    <n v="7194.6176814609198"/>
    <n v="8584.4722878811899"/>
    <n v="9527.1778710279596"/>
    <n v="9661.4128984380495"/>
    <n v="979.80633269343502"/>
    <n v="1055.3863320948999"/>
    <n v="1354.0663839834699"/>
    <n v="1492.5149428863101"/>
    <n v="1697.0176685000799"/>
    <n v="1442467.5383988901"/>
    <n v="1598725.48469868"/>
    <n v="2064791.12999672"/>
    <n v="2155075.9007024802"/>
    <n v="2451707.8912277799"/>
  </r>
  <r>
    <x v="2"/>
    <x v="1"/>
    <s v="CSS Buildings and Other"/>
    <s v="Waste Load Allocation"/>
    <s v="All Agencies"/>
    <s v="acres"/>
    <n v="0"/>
    <n v="0"/>
    <n v="0"/>
    <n v="0"/>
    <n v="0"/>
    <n v="0"/>
    <n v="0"/>
    <n v="0"/>
    <n v="0"/>
    <n v="0"/>
    <n v="0"/>
    <n v="0"/>
    <n v="0"/>
    <n v="0"/>
    <n v="0"/>
    <n v="0"/>
    <n v="0"/>
    <n v="0"/>
    <n v="0"/>
    <n v="0"/>
    <n v="0"/>
    <n v="0"/>
    <n v="0"/>
    <n v="0"/>
    <n v="0"/>
    <n v="0"/>
    <n v="0"/>
    <n v="0"/>
    <n v="0"/>
    <n v="0"/>
    <n v="0"/>
    <n v="0"/>
    <n v="0"/>
    <n v="0"/>
    <n v="0"/>
  </r>
  <r>
    <x v="2"/>
    <x v="1"/>
    <s v="CSS Construction"/>
    <s v="Waste Load Allocation"/>
    <s v="All Agencies"/>
    <s v="acres"/>
    <n v="0"/>
    <n v="0"/>
    <n v="0"/>
    <n v="0"/>
    <n v="0"/>
    <n v="0"/>
    <n v="0"/>
    <n v="0"/>
    <n v="0"/>
    <n v="0"/>
    <n v="0"/>
    <n v="0"/>
    <n v="0"/>
    <n v="0"/>
    <n v="0"/>
    <n v="0"/>
    <n v="0"/>
    <n v="0"/>
    <n v="0"/>
    <n v="0"/>
    <n v="0"/>
    <n v="0"/>
    <n v="0"/>
    <n v="0"/>
    <n v="0"/>
    <n v="0"/>
    <n v="0"/>
    <n v="0"/>
    <n v="0"/>
    <n v="0"/>
    <n v="0"/>
    <n v="0"/>
    <n v="0"/>
    <n v="0"/>
    <n v="0"/>
  </r>
  <r>
    <x v="2"/>
    <x v="1"/>
    <s v="CSS Roads"/>
    <s v="Waste Load Allocation"/>
    <s v="All Agencies"/>
    <s v="acres"/>
    <n v="0"/>
    <n v="0"/>
    <n v="0"/>
    <n v="0"/>
    <n v="0"/>
    <n v="0"/>
    <n v="0"/>
    <n v="0"/>
    <n v="0"/>
    <n v="0"/>
    <n v="0"/>
    <n v="0"/>
    <n v="0"/>
    <n v="0"/>
    <n v="0"/>
    <n v="0"/>
    <n v="0"/>
    <n v="0"/>
    <n v="0"/>
    <n v="0"/>
    <n v="0"/>
    <n v="0"/>
    <n v="0"/>
    <n v="0"/>
    <n v="0"/>
    <n v="0"/>
    <n v="0"/>
    <n v="0"/>
    <n v="0"/>
    <n v="0"/>
    <n v="0"/>
    <n v="0"/>
    <n v="0"/>
    <n v="0"/>
    <n v="0"/>
  </r>
  <r>
    <x v="2"/>
    <x v="1"/>
    <s v="CSS Tree Canopy over Impervious"/>
    <s v="Waste Load Allocation"/>
    <s v="All Agencies"/>
    <s v="acres"/>
    <n v="0"/>
    <n v="0"/>
    <n v="0"/>
    <n v="0"/>
    <n v="0"/>
    <n v="0"/>
    <n v="0"/>
    <n v="0"/>
    <n v="0"/>
    <n v="0"/>
    <n v="0"/>
    <n v="0"/>
    <n v="0"/>
    <n v="0"/>
    <n v="0"/>
    <n v="0"/>
    <n v="0"/>
    <n v="0"/>
    <n v="0"/>
    <n v="0"/>
    <n v="0"/>
    <n v="0"/>
    <n v="0"/>
    <n v="0"/>
    <n v="0"/>
    <n v="0"/>
    <n v="0"/>
    <n v="0"/>
    <n v="0"/>
    <n v="0"/>
    <n v="0"/>
    <n v="0"/>
    <n v="0"/>
    <n v="0"/>
    <n v="0"/>
  </r>
  <r>
    <x v="2"/>
    <x v="1"/>
    <s v="CSS Tree Canopy over Turf Grass"/>
    <s v="Waste Load Allocation"/>
    <s v="All Agencies"/>
    <s v="acres"/>
    <n v="0"/>
    <n v="0"/>
    <n v="0"/>
    <n v="0"/>
    <n v="0"/>
    <n v="0"/>
    <n v="0"/>
    <n v="0"/>
    <n v="0"/>
    <n v="0"/>
    <n v="0"/>
    <n v="0"/>
    <n v="0"/>
    <n v="0"/>
    <n v="0"/>
    <n v="0"/>
    <n v="0"/>
    <n v="0"/>
    <n v="0"/>
    <n v="0"/>
    <n v="0"/>
    <n v="0"/>
    <n v="0"/>
    <n v="0"/>
    <n v="0"/>
    <n v="0"/>
    <n v="0"/>
    <n v="0"/>
    <n v="0"/>
    <n v="0"/>
    <n v="0"/>
    <n v="0"/>
    <n v="0"/>
    <n v="0"/>
    <n v="0"/>
  </r>
  <r>
    <x v="2"/>
    <x v="1"/>
    <s v="CSS Turf Grass"/>
    <s v="Waste Load Allocation"/>
    <s v="All Agencies"/>
    <s v="acres"/>
    <n v="0"/>
    <n v="0"/>
    <n v="0"/>
    <n v="0"/>
    <n v="0"/>
    <n v="0"/>
    <n v="0"/>
    <n v="0"/>
    <n v="0"/>
    <n v="0"/>
    <n v="0"/>
    <n v="0"/>
    <n v="0"/>
    <n v="0"/>
    <n v="0"/>
    <n v="0"/>
    <n v="0"/>
    <n v="0"/>
    <n v="0"/>
    <n v="0"/>
    <n v="0"/>
    <n v="0"/>
    <n v="0"/>
    <n v="0"/>
    <n v="0"/>
    <n v="0"/>
    <n v="0"/>
    <n v="0"/>
    <n v="0"/>
    <n v="0"/>
    <n v="0"/>
    <n v="0"/>
    <n v="0"/>
    <n v="0"/>
    <n v="0"/>
  </r>
  <r>
    <x v="2"/>
    <x v="1"/>
    <s v="MS4 Buildings and Other"/>
    <s v="Waste Load Allocation"/>
    <s v="All Agencies"/>
    <s v="acres"/>
    <n v="27909.539019037598"/>
    <n v="28752.111106206299"/>
    <n v="27127.156274735"/>
    <n v="26013.209683696299"/>
    <n v="16498.775604898001"/>
    <n v="284616.36918977799"/>
    <n v="309789.97617572697"/>
    <n v="293579.58347883902"/>
    <n v="283618.176212769"/>
    <n v="192864.29656102901"/>
    <n v="12942.9166244877"/>
    <n v="14071.6862010198"/>
    <n v="13373.620447998301"/>
    <n v="12950.512361445801"/>
    <n v="9515.9598626558"/>
    <n v="43176862.268175296"/>
    <n v="46747378.750318699"/>
    <n v="44367918.167653598"/>
    <n v="43054636.309955098"/>
    <n v="33119511.556483801"/>
    <n v="183446.05280844399"/>
    <n v="199749.53201837599"/>
    <n v="188837.80180587701"/>
    <n v="182309.88644102099"/>
    <n v="121794.226764822"/>
    <n v="7928.5325904982501"/>
    <n v="8672.2925720596395"/>
    <n v="8254.4157208632805"/>
    <n v="8026.9492115323101"/>
    <n v="6067.0457202539101"/>
    <n v="20801223.912117101"/>
    <n v="22519458.4428185"/>
    <n v="21265229.389947198"/>
    <n v="20736281.261501301"/>
    <n v="16346867.0836167"/>
  </r>
  <r>
    <x v="2"/>
    <x v="1"/>
    <s v="MS4 Roads"/>
    <s v="Waste Load Allocation"/>
    <s v="All Agencies"/>
    <s v="acres"/>
    <n v="11081.3734778708"/>
    <n v="11327.646307165"/>
    <n v="10703.341807540501"/>
    <n v="10252.566582187201"/>
    <n v="6587.6553722720701"/>
    <n v="150957.19793640301"/>
    <n v="157143.309332134"/>
    <n v="148823.61280022899"/>
    <n v="142990.264051612"/>
    <n v="98939.115777421699"/>
    <n v="6822.4928254031702"/>
    <n v="7010.1735968108396"/>
    <n v="6649.2954657117698"/>
    <n v="6395.1570213918203"/>
    <n v="4745.7400971243896"/>
    <n v="18500368.615852099"/>
    <n v="18644757.646148399"/>
    <n v="17660293.035370599"/>
    <n v="16960778.195504799"/>
    <n v="13177269.8193276"/>
    <n v="97785.7869673315"/>
    <n v="101913.717460254"/>
    <n v="96367.078548033707"/>
    <n v="92573.648791041196"/>
    <n v="63358.356220493602"/>
    <n v="4265.5084559484503"/>
    <n v="4409.1422399796002"/>
    <n v="4186.4720106704299"/>
    <n v="4040.1569818281801"/>
    <n v="3082.9150071348399"/>
    <n v="9110000.0037268698"/>
    <n v="9178947.7369955499"/>
    <n v="8656607.0818928909"/>
    <n v="8346231.6907920204"/>
    <n v="6647582.3655676702"/>
  </r>
  <r>
    <x v="2"/>
    <x v="1"/>
    <s v="MS4 Tree Canopy over Impervious"/>
    <s v="Waste Load Allocation"/>
    <s v="All Agencies"/>
    <s v="acres"/>
    <n v="9559.4949019397609"/>
    <n v="9847.9701907779108"/>
    <n v="9298.5197533201408"/>
    <n v="8937.8187516978905"/>
    <n v="5956.2379766446502"/>
    <n v="109162.759262875"/>
    <n v="119633.351659358"/>
    <n v="113561.131738499"/>
    <n v="109820.402955279"/>
    <n v="77899.084711231306"/>
    <n v="4859.2566378130596"/>
    <n v="5348.9363494692398"/>
    <n v="5094.3558938638298"/>
    <n v="4935.8528822315902"/>
    <n v="3747.7815067931101"/>
    <n v="14584058.559937499"/>
    <n v="16115275.3745813"/>
    <n v="15334538.031393999"/>
    <n v="14874778.2257748"/>
    <n v="11746920.8262749"/>
    <n v="69031.087283551693"/>
    <n v="75798.393816359297"/>
    <n v="71809.081851106093"/>
    <n v="69398.458887118803"/>
    <n v="48669.6896594465"/>
    <n v="3068.8474849856002"/>
    <n v="3400.8449975554799"/>
    <n v="3244.2545334768902"/>
    <n v="3154.5957800638898"/>
    <n v="2456.0562885674899"/>
    <n v="7133574.0697598504"/>
    <n v="7902682.8222121"/>
    <n v="7490374.0103899203"/>
    <n v="7294641.5055998601"/>
    <n v="5883385.81851363"/>
  </r>
  <r>
    <x v="2"/>
    <x v="1"/>
    <s v="MS4 Tree Canopy over Turf Grass"/>
    <s v="Waste Load Allocation"/>
    <s v="All Agencies"/>
    <s v="acres"/>
    <n v="30890.953773501798"/>
    <n v="30557.614972415799"/>
    <n v="28973.7197476332"/>
    <n v="27834.936083545399"/>
    <n v="18734.973713637799"/>
    <n v="128624.42051738501"/>
    <n v="163258.76320847101"/>
    <n v="159340.71146324999"/>
    <n v="154737.950579572"/>
    <n v="112491.707665186"/>
    <n v="11245.849103234699"/>
    <n v="16439.009716189499"/>
    <n v="17225.1970267547"/>
    <n v="17944.632617454499"/>
    <n v="15203.6987874201"/>
    <n v="7874051.5492134104"/>
    <n v="12890643.353456501"/>
    <n v="12301008.4701645"/>
    <n v="11934094.902150599"/>
    <n v="9603053.1433329601"/>
    <n v="81146.016309715793"/>
    <n v="104049.247244317"/>
    <n v="101303.689787433"/>
    <n v="98304.822989780499"/>
    <n v="70479.715330218896"/>
    <n v="6851.2852185422098"/>
    <n v="10387.900397069099"/>
    <n v="10904.748614686499"/>
    <n v="11401.005846480401"/>
    <n v="9925.4762144328597"/>
    <n v="3714329.9427861101"/>
    <n v="6463685.2905666996"/>
    <n v="6144902.7870367104"/>
    <n v="5987262.4062562399"/>
    <n v="4933935.6602842901"/>
  </r>
  <r>
    <x v="2"/>
    <x v="1"/>
    <s v="MS4 Turf Grass"/>
    <s v="Waste Load Allocation"/>
    <s v="All Agencies"/>
    <s v="acres"/>
    <n v="52341.120314906402"/>
    <n v="52594.642615894802"/>
    <n v="49318.071640260801"/>
    <n v="47038.6715497556"/>
    <n v="29060.890137823098"/>
    <n v="354843.67400488799"/>
    <n v="401024.34822834801"/>
    <n v="386133.95317215502"/>
    <n v="371930.20511843299"/>
    <n v="249832.67970758301"/>
    <n v="29705.0277234893"/>
    <n v="37304.8238580045"/>
    <n v="38660.109366213401"/>
    <n v="40048.529477192598"/>
    <n v="31414.484249925201"/>
    <n v="23301959.530954201"/>
    <n v="30277634.383813702"/>
    <n v="28455167.102177899"/>
    <n v="27370926.0670701"/>
    <n v="20294107.8056469"/>
    <n v="222362.08981703201"/>
    <n v="253665.921548087"/>
    <n v="243631.129947498"/>
    <n v="234470.61928708901"/>
    <n v="155685.16746636099"/>
    <n v="15109.682523736299"/>
    <n v="20407.509244426401"/>
    <n v="21316.4131568103"/>
    <n v="22243.526886009"/>
    <n v="18084.048734791799"/>
    <n v="8409398.1999386698"/>
    <n v="12437069.488583"/>
    <n v="11733467.353475099"/>
    <n v="11383753.1307506"/>
    <n v="8718186.8399519194"/>
  </r>
  <r>
    <x v="2"/>
    <x v="1"/>
    <s v="Non-Regulated Buildings and Other"/>
    <s v="Load Allocation"/>
    <s v="All Agencies"/>
    <s v="acres"/>
    <n v="742.09358223550998"/>
    <n v="747.47703812806901"/>
    <n v="694.48893390246701"/>
    <n v="644.18361627834395"/>
    <n v="456.24453943490499"/>
    <n v="8421.9099621120804"/>
    <n v="8355.3527817316408"/>
    <n v="7912.7887632176298"/>
    <n v="7394.2252379600004"/>
    <n v="5330.7031307071402"/>
    <n v="411.08515340718401"/>
    <n v="401.86875484930403"/>
    <n v="384.11079062835802"/>
    <n v="359.24063929577801"/>
    <n v="263.49063664057797"/>
    <n v="1370482.1675472299"/>
    <n v="1325848.0866282"/>
    <n v="1279264.94272923"/>
    <n v="1204838.57478642"/>
    <n v="891020.22563624405"/>
    <n v="5887.5765703618499"/>
    <n v="5816.22125318088"/>
    <n v="5521.42812290043"/>
    <n v="5171.2704882174703"/>
    <n v="3732.84962992184"/>
    <n v="245.208885652828"/>
    <n v="236.690061293892"/>
    <n v="228.19540453387901"/>
    <n v="213.86882874486"/>
    <n v="159.631812798092"/>
    <n v="657006.652819157"/>
    <n v="613812.99555754696"/>
    <n v="606629.19157266605"/>
    <n v="577042.48382568394"/>
    <n v="433632.52933418797"/>
  </r>
  <r>
    <x v="2"/>
    <x v="1"/>
    <s v="Non-Regulated Roads"/>
    <s v="Load Allocation"/>
    <s v="All Agencies"/>
    <s v="acres"/>
    <n v="202.28695655410399"/>
    <n v="205.68360741046499"/>
    <n v="188.770836351177"/>
    <n v="174.156098054023"/>
    <n v="118.879986104366"/>
    <n v="2839.7371803931901"/>
    <n v="2928.8432693295199"/>
    <n v="2729.5726677877801"/>
    <n v="2543.06849040929"/>
    <n v="1797.33840816468"/>
    <n v="126.09274955964101"/>
    <n v="127.944407989591"/>
    <n v="120.312720999063"/>
    <n v="112.114165288629"/>
    <n v="82.599443949809896"/>
    <n v="352928.37187844497"/>
    <n v="354677.21836548997"/>
    <n v="336432.01354706299"/>
    <n v="315431.32807391899"/>
    <n v="238531.42567512399"/>
    <n v="1964.4406906724901"/>
    <n v="2010.96493557701"/>
    <n v="1871.12050508475"/>
    <n v="1739.1246915250099"/>
    <n v="1222.4512891520301"/>
    <n v="76.076260420770296"/>
    <n v="75.933285966791999"/>
    <n v="71.983813146391199"/>
    <n v="67.2905222328409"/>
    <n v="50.187734486593399"/>
    <n v="180707.84555599099"/>
    <n v="173518.516141325"/>
    <n v="167469.06543767499"/>
    <n v="157637.131156713"/>
    <n v="119877.860973045"/>
  </r>
  <r>
    <x v="2"/>
    <x v="1"/>
    <s v="Non-Regulated Tree Canopy over Impervious"/>
    <s v="Load Allocation"/>
    <s v="All Agencies"/>
    <s v="acres"/>
    <n v="162.09045171365099"/>
    <n v="163.19008326530499"/>
    <n v="152.61587918503199"/>
    <n v="142.41867926064899"/>
    <n v="111.30648989649499"/>
    <n v="2160.8500081971301"/>
    <n v="2170.5843640714902"/>
    <n v="2053.6459336765101"/>
    <n v="1925.6965634450301"/>
    <n v="1516.74505716562"/>
    <n v="101.504683673847"/>
    <n v="100.92975549539599"/>
    <n v="95.981721432879596"/>
    <n v="89.910025005927295"/>
    <n v="72.8745446074754"/>
    <n v="217649.42383575399"/>
    <n v="214206.40733814199"/>
    <n v="205227.82347011601"/>
    <n v="192964.301506519"/>
    <n v="157480.590528011"/>
    <n v="1495.5867178086201"/>
    <n v="1489.7262242603999"/>
    <n v="1408.48537406232"/>
    <n v="1318.5771812098101"/>
    <n v="1043.6910249861"/>
    <n v="57.023555028834402"/>
    <n v="55.924888967187101"/>
    <n v="53.517841076478398"/>
    <n v="50.171337481122499"/>
    <n v="40.8378634889377"/>
    <n v="98876.220522642107"/>
    <n v="93916.230308771104"/>
    <n v="91696.686852216706"/>
    <n v="86603.419667005495"/>
    <n v="71107.986415028601"/>
  </r>
  <r>
    <x v="2"/>
    <x v="1"/>
    <s v="Non-Regulated Tree Canopy over Turf Grass"/>
    <s v="Load Allocation"/>
    <s v="All Agencies"/>
    <s v="acres"/>
    <n v="1081.27738568839"/>
    <n v="1077.7217349078601"/>
    <n v="995.20147772505902"/>
    <n v="924.05408276338096"/>
    <n v="579.69393165456097"/>
    <n v="5657.3586986213904"/>
    <n v="6279.90046195591"/>
    <n v="5959.77765293419"/>
    <n v="5632.1066686809099"/>
    <n v="3767.6209263578098"/>
    <n v="544.07760734436999"/>
    <n v="628.55597260227603"/>
    <n v="640.69821649231005"/>
    <n v="646.223755821586"/>
    <n v="504.061855859123"/>
    <n v="375468.38901090599"/>
    <n v="448057.926810415"/>
    <n v="420951.075052261"/>
    <n v="399720.98970174801"/>
    <n v="298336.26065778697"/>
    <n v="3934.39223627001"/>
    <n v="4390.3182381244296"/>
    <n v="4153.7060150504103"/>
    <n v="3917.9288722053202"/>
    <n v="2592.1393467271701"/>
    <n v="302.82530947076202"/>
    <n v="357.391048526742"/>
    <n v="361.85766038577998"/>
    <n v="362.97166071413102"/>
    <n v="281.67513932241098"/>
    <n v="169259.79980730999"/>
    <n v="211625.8395994"/>
    <n v="195923.07119143"/>
    <n v="184397.39222562301"/>
    <n v="135213.144764066"/>
  </r>
  <r>
    <x v="2"/>
    <x v="1"/>
    <s v="Non-Regulated Turf Grass"/>
    <s v="Load Allocation"/>
    <s v="All Agencies"/>
    <s v="acres"/>
    <n v="2559.3264656777301"/>
    <n v="2580.9194267125299"/>
    <n v="2445.6337404190599"/>
    <n v="2337.3567633059602"/>
    <n v="1667.0127796889301"/>
    <n v="19758.415322278401"/>
    <n v="21144.000001857101"/>
    <n v="20553.522151684701"/>
    <n v="19836.925286793699"/>
    <n v="14895.7740387991"/>
    <n v="2021.9557547122099"/>
    <n v="2237.6264505665699"/>
    <n v="2332.4202895813401"/>
    <n v="2404.6115088538099"/>
    <n v="2146.8538092840499"/>
    <n v="1242033.9064165"/>
    <n v="1425435.6294030701"/>
    <n v="1368142.34532314"/>
    <n v="1321558.9331289399"/>
    <n v="1054287.0448694199"/>
    <n v="12480.174832320199"/>
    <n v="13401.0018394534"/>
    <n v="12951.952794262599"/>
    <n v="12465.503144088399"/>
    <n v="9242.4236995261199"/>
    <n v="1062.7307987960801"/>
    <n v="1172.9703137183201"/>
    <n v="1221.79127013126"/>
    <n v="1257.39081706556"/>
    <n v="1116.15672205994"/>
    <n v="471738.75690449798"/>
    <n v="535813.30268484401"/>
    <n v="517239.63023639203"/>
    <n v="499388.20623645099"/>
    <n v="390061.48321151698"/>
  </r>
  <r>
    <x v="2"/>
    <x v="1"/>
    <s v="Regulated Construction"/>
    <s v="Waste Load Allocation"/>
    <s v="All Agencies"/>
    <s v="acres"/>
    <n v="177.22541158838399"/>
    <n v="177.225800947344"/>
    <n v="1613.7569172307799"/>
    <n v="1235.6438133716599"/>
    <n v="4540.25078132004"/>
    <n v="3936.9318011179598"/>
    <n v="3936.94583380222"/>
    <n v="31917.226722359701"/>
    <n v="24824.143844604499"/>
    <n v="87760.318471670194"/>
    <n v="469.55128573626303"/>
    <n v="469.55201608664402"/>
    <n v="4317.8838911205503"/>
    <n v="3269.6199855804398"/>
    <n v="12165.5315178037"/>
    <n v="624391.75223553204"/>
    <n v="421248.92817890598"/>
    <n v="4801027.3802642804"/>
    <n v="4419839.66943359"/>
    <n v="16670340.3037415"/>
    <n v="2481.7405930804098"/>
    <n v="2481.7544517610199"/>
    <n v="20501.985489368399"/>
    <n v="16013.497180938701"/>
    <n v="60107.403359174699"/>
    <n v="227.150211569155"/>
    <n v="227.151217048522"/>
    <n v="2667.3848708793498"/>
    <n v="1829.06405824423"/>
    <n v="7391.2903982102898"/>
    <n v="192417.116337538"/>
    <n v="155511.14775764901"/>
    <n v="2386715.1019601799"/>
    <n v="1968303.3403167699"/>
    <n v="8436935.84448242"/>
  </r>
  <r>
    <x v="2"/>
    <x v="2"/>
    <s v="CSS Forest"/>
    <s v="Load Allocation"/>
    <s v="All Agencies"/>
    <s v="acres"/>
    <n v="0"/>
    <n v="0"/>
    <n v="0"/>
    <n v="0"/>
    <n v="0"/>
    <n v="0"/>
    <n v="0"/>
    <n v="0"/>
    <n v="0"/>
    <n v="0"/>
    <n v="0"/>
    <n v="0"/>
    <n v="0"/>
    <n v="0"/>
    <n v="0"/>
    <n v="0"/>
    <n v="0"/>
    <n v="0"/>
    <n v="0"/>
    <n v="0"/>
    <n v="0"/>
    <n v="0"/>
    <n v="0"/>
    <n v="0"/>
    <n v="0"/>
    <n v="0"/>
    <n v="0"/>
    <n v="0"/>
    <n v="0"/>
    <n v="0"/>
    <n v="0"/>
    <n v="0"/>
    <n v="0"/>
    <n v="0"/>
    <n v="0"/>
  </r>
  <r>
    <x v="2"/>
    <x v="2"/>
    <s v="CSS Mixed Open"/>
    <s v="Load Allocation"/>
    <s v="All Agencies"/>
    <s v="acres"/>
    <n v="0"/>
    <n v="0"/>
    <n v="0"/>
    <n v="0"/>
    <n v="0"/>
    <n v="0"/>
    <n v="0"/>
    <n v="0"/>
    <n v="0"/>
    <n v="0"/>
    <n v="0"/>
    <n v="0"/>
    <n v="0"/>
    <n v="0"/>
    <n v="0"/>
    <n v="0"/>
    <n v="0"/>
    <n v="0"/>
    <n v="0"/>
    <n v="0"/>
    <n v="0"/>
    <n v="0"/>
    <n v="0"/>
    <n v="0"/>
    <n v="0"/>
    <n v="0"/>
    <n v="0"/>
    <n v="0"/>
    <n v="0"/>
    <n v="0"/>
    <n v="0"/>
    <n v="0"/>
    <n v="0"/>
    <n v="0"/>
    <n v="0"/>
  </r>
  <r>
    <x v="2"/>
    <x v="2"/>
    <s v="Harvested Forest"/>
    <s v="Load Allocation"/>
    <s v="All Agencies"/>
    <s v="acres"/>
    <n v="1022.81806050241"/>
    <n v="1029.0828800872"/>
    <n v="62.500000351807103"/>
    <n v="49.500000448431798"/>
    <n v="1121.54925581813"/>
    <n v="5499.9588625133001"/>
    <n v="9668.4965058565103"/>
    <n v="585.33647042512905"/>
    <n v="462.30581437423803"/>
    <n v="10324.6443119347"/>
    <n v="27.904720015125299"/>
    <n v="59.279962343163803"/>
    <n v="3.5926909488334799"/>
    <n v="2.84028299395868"/>
    <n v="63.921819952316604"/>
    <n v="171609.44065999999"/>
    <n v="355592.32387399703"/>
    <n v="21718.648481011402"/>
    <n v="17284.269844383001"/>
    <n v="399593.08851337398"/>
    <n v="3397.6355766356"/>
    <n v="6054.9124886989603"/>
    <n v="366.90082836337399"/>
    <n v="289.958274334669"/>
    <n v="6478.3273878991604"/>
    <n v="13.892506303032899"/>
    <n v="30.624507670756401"/>
    <n v="1.8629920184612301"/>
    <n v="1.4787349624239099"/>
    <n v="33.897508490364999"/>
    <n v="61560.840840578101"/>
    <n v="133982.90630006799"/>
    <n v="8281.1180598437804"/>
    <n v="6664.8257655501402"/>
    <n v="161449.90569686901"/>
  </r>
  <r>
    <x v="2"/>
    <x v="2"/>
    <s v="Headwater or Isolated Wetland"/>
    <s v="Load Allocation"/>
    <s v="All Agencies"/>
    <s v="acres"/>
    <n v="4645.2297324203"/>
    <n v="4605.5361718945196"/>
    <n v="4656.0821282230299"/>
    <n v="4706.3708590567103"/>
    <n v="4887.0374115332997"/>
    <n v="5603.9142492190003"/>
    <n v="5549.0391805320996"/>
    <n v="5608.5880346037402"/>
    <n v="5668.4362797029298"/>
    <n v="5893.2720403000703"/>
    <n v="123.38779999548601"/>
    <n v="122.44188645039701"/>
    <n v="123.61367877433101"/>
    <n v="124.816771458136"/>
    <n v="128.878700302797"/>
    <n v="139046.65897357499"/>
    <n v="137676.02171242199"/>
    <n v="139563.10977256301"/>
    <n v="141347.35743200799"/>
    <n v="148356.27653288801"/>
    <n v="3879.7822602279498"/>
    <n v="3845.3232694938802"/>
    <n v="3888.1490123420999"/>
    <n v="3930.68887959421"/>
    <n v="4076.4452042430598"/>
    <n v="66.729833665071098"/>
    <n v="66.235801890143193"/>
    <n v="66.900633874931401"/>
    <n v="67.594232156756306"/>
    <n v="69.775906634808095"/>
    <n v="50203.99789536"/>
    <n v="49721.284727141297"/>
    <n v="50590.368105039001"/>
    <n v="51406.679612874999"/>
    <n v="54316.870998084501"/>
  </r>
  <r>
    <x v="2"/>
    <x v="2"/>
    <s v="Mixed Open"/>
    <s v="Load Allocation"/>
    <s v="All Agencies"/>
    <s v="acres"/>
    <n v="23525.593516770801"/>
    <n v="21757.569548551"/>
    <n v="22064.546948080901"/>
    <n v="24018.1438852889"/>
    <n v="38583.809347931303"/>
    <n v="43982.753246187203"/>
    <n v="40471.711802362501"/>
    <n v="40753.2797230496"/>
    <n v="44123.259000063903"/>
    <n v="68847.911058090205"/>
    <n v="3441.2275774429399"/>
    <n v="3181.37481992942"/>
    <n v="3241.6322525881701"/>
    <n v="3526.94847593247"/>
    <n v="5657.7169343556698"/>
    <n v="25804535.768519901"/>
    <n v="23885629.921840198"/>
    <n v="24156369.5275218"/>
    <n v="26346631.3241634"/>
    <n v="42846875.949977599"/>
    <n v="27618.739082168999"/>
    <n v="25474.728106331298"/>
    <n v="25841.974236263301"/>
    <n v="28139.080135677599"/>
    <n v="44916.966220241098"/>
    <n v="1848.9052378608601"/>
    <n v="1726.88051346678"/>
    <n v="1781.3528773488099"/>
    <n v="1947.3647059590401"/>
    <n v="3249.0226688382099"/>
    <n v="10578557.098779"/>
    <n v="9942083.2684566993"/>
    <n v="10222181.134962199"/>
    <n v="11242111.791029699"/>
    <n v="19674262.782236699"/>
  </r>
  <r>
    <x v="2"/>
    <x v="2"/>
    <s v="Non-tidal Floodplain Wetland"/>
    <s v="Load Allocation"/>
    <s v="All Agencies"/>
    <s v="acres"/>
    <n v="3786.9166656921702"/>
    <n v="3799.6496240329002"/>
    <n v="3858.2690476993998"/>
    <n v="3913.0495703083002"/>
    <n v="4132.5632499091998"/>
    <n v="5030.2374146652901"/>
    <n v="5047.8875085544996"/>
    <n v="5118.0910173844304"/>
    <n v="5184.7873210819698"/>
    <n v="5452.78304986074"/>
    <n v="84.099856516966597"/>
    <n v="84.366710188212906"/>
    <n v="85.667609757485494"/>
    <n v="86.882642386724896"/>
    <n v="91.749957025192998"/>
    <n v="141347.247963103"/>
    <n v="141854.00464676099"/>
    <n v="144131.95673306999"/>
    <n v="146260.58104648101"/>
    <n v="155035.41586574199"/>
    <n v="3342.1357080222801"/>
    <n v="3353.4497666519001"/>
    <n v="3401.5104130761501"/>
    <n v="3446.18882194976"/>
    <n v="3615.11808478087"/>
    <n v="46.235265330789801"/>
    <n v="46.3569115005157"/>
    <n v="47.151932425332198"/>
    <n v="47.895485735813097"/>
    <n v="50.659608496596803"/>
    <n v="60357.0913780556"/>
    <n v="60540.803966362102"/>
    <n v="61702.882287690198"/>
    <n v="62797.2902644188"/>
    <n v="66823.594017709795"/>
  </r>
  <r>
    <x v="2"/>
    <x v="2"/>
    <s v="Shoreline"/>
    <s v="Load Allocation"/>
    <s v="All Agencies"/>
    <s v="miles"/>
    <n v="11.974576208740499"/>
    <n v="11.974576208740499"/>
    <n v="11.974576208740499"/>
    <n v="11.974576208740499"/>
    <n v="11.974576208740499"/>
    <n v="0"/>
    <n v="0"/>
    <n v="0"/>
    <n v="0"/>
    <n v="0"/>
    <n v="0"/>
    <n v="0"/>
    <n v="0"/>
    <n v="0"/>
    <n v="0"/>
    <n v="0"/>
    <n v="0"/>
    <n v="0"/>
    <n v="0"/>
    <n v="0"/>
    <n v="0"/>
    <n v="0"/>
    <n v="0"/>
    <n v="0"/>
    <n v="0"/>
    <n v="0"/>
    <n v="0"/>
    <n v="0"/>
    <n v="0"/>
    <n v="0"/>
    <n v="0"/>
    <n v="0"/>
    <n v="0"/>
    <n v="0"/>
    <n v="0"/>
  </r>
  <r>
    <x v="2"/>
    <x v="2"/>
    <s v="Stream Bed and Bank"/>
    <s v="Load Allocation"/>
    <s v="All Agencies"/>
    <s v="miles"/>
    <n v="634.61118748458102"/>
    <n v="634.61118748458102"/>
    <n v="634.61118748458102"/>
    <n v="634.61118748458102"/>
    <n v="634.61118748458102"/>
    <n v="206760.05710506401"/>
    <n v="202602.10892486601"/>
    <n v="218808.03824996899"/>
    <n v="229587.37782299501"/>
    <n v="243105.51142203799"/>
    <n v="54030.272440865599"/>
    <n v="49838.481909245304"/>
    <n v="59647.901124358199"/>
    <n v="63128.877770245097"/>
    <n v="93068.608935266704"/>
    <n v="239400071.79101601"/>
    <n v="231647784.47705099"/>
    <n v="243203228.87402299"/>
    <n v="244605536.02002001"/>
    <n v="293955897.040039"/>
    <n v="134301.30094295699"/>
    <n v="128885.171526194"/>
    <n v="140765.64227837301"/>
    <n v="148413.869895518"/>
    <n v="156186.32096636301"/>
    <n v="28262.093592986501"/>
    <n v="26142.075714066599"/>
    <n v="32524.3391135335"/>
    <n v="33544.253987506003"/>
    <n v="48325.841062068903"/>
    <n v="101975181.759598"/>
    <n v="100267571.069107"/>
    <n v="105803223.61476099"/>
    <n v="105906656.419449"/>
    <n v="123222564.298042"/>
  </r>
  <r>
    <x v="2"/>
    <x v="2"/>
    <s v="True Forest"/>
    <s v="Load Allocation"/>
    <s v="All Agencies"/>
    <s v="acres"/>
    <n v="100414.819736987"/>
    <n v="97332.246756583496"/>
    <n v="99564.827227264599"/>
    <n v="101063.79574239301"/>
    <n v="104898.53982079"/>
    <n v="132398.11661350701"/>
    <n v="128548.56042015601"/>
    <n v="131180.109676719"/>
    <n v="132864.37557268099"/>
    <n v="136397.25056660199"/>
    <n v="2261.9099861853801"/>
    <n v="2192.4761414849199"/>
    <n v="2239.9045282099401"/>
    <n v="2270.88909750618"/>
    <n v="2346.2429774440802"/>
    <n v="3765186.4955349001"/>
    <n v="3646592.72749901"/>
    <n v="3743211.1486616102"/>
    <n v="3811541.8041677498"/>
    <n v="4011403.63573837"/>
    <n v="84199.660189509406"/>
    <n v="81732.339438319206"/>
    <n v="83419.175121635199"/>
    <n v="84506.518724739595"/>
    <n v="86791.692515611605"/>
    <n v="1198.0507587899899"/>
    <n v="1156.45605615876"/>
    <n v="1184.17192785512"/>
    <n v="1204.0238912301099"/>
    <n v="1262.0191264580901"/>
    <n v="1515530.7116773699"/>
    <n v="1460324.1994588999"/>
    <n v="1508578.8284294601"/>
    <n v="1546820.40245026"/>
    <n v="1680807.5488591201"/>
  </r>
  <r>
    <x v="2"/>
    <x v="2"/>
    <s v="Water"/>
    <s v="Load Allocation"/>
    <s v="All Agencies"/>
    <s v="acres"/>
    <n v="9202.6617096047794"/>
    <n v="9202.6617096047794"/>
    <n v="9234.1395725589191"/>
    <n v="9257.1678504049796"/>
    <n v="9199.8924435954505"/>
    <n v="77678.747405156493"/>
    <n v="77678.747405156493"/>
    <n v="77944.448266267806"/>
    <n v="78138.828797668204"/>
    <n v="77655.373665422201"/>
    <n v="5522.8854512898297"/>
    <n v="5522.8854512898297"/>
    <n v="5541.7766178613501"/>
    <n v="5555.5967910429499"/>
    <n v="5521.2235180595899"/>
    <n v="0"/>
    <n v="0"/>
    <n v="0"/>
    <n v="0"/>
    <n v="0"/>
    <n v="64422.4366771895"/>
    <n v="64422.4366771895"/>
    <n v="64659.095887491501"/>
    <n v="64814.913387700901"/>
    <n v="64328.9822495505"/>
    <n v="4291.4306203448205"/>
    <n v="4291.4306203448205"/>
    <n v="4307.1609335283301"/>
    <n v="4319.1015403398796"/>
    <n v="4290.0155135097402"/>
    <n v="0"/>
    <n v="0"/>
    <n v="0"/>
    <n v="0"/>
    <n v="0"/>
  </r>
  <r>
    <x v="2"/>
    <x v="3"/>
    <s v="Rapid Infiltration Basin"/>
    <s v="Load Allocation"/>
    <s v="All Agencies"/>
    <s v="acres"/>
    <n v="0"/>
    <n v="0"/>
    <n v="0"/>
    <n v="0"/>
    <n v="0"/>
    <n v="1.64443175494671"/>
    <n v="2678.9606190919899"/>
    <n v="5.6432440280914298"/>
    <n v="7.4764897823333696"/>
    <n v="0"/>
    <n v="5.7995396740734604"/>
    <n v="725.45291668176696"/>
    <n v="6.80448293685913"/>
    <n v="18.067050158977501"/>
    <n v="0"/>
    <n v="0"/>
    <n v="0"/>
    <n v="0"/>
    <n v="0"/>
    <n v="0"/>
    <n v="1.10528222471476"/>
    <n v="1962.54154238105"/>
    <n v="2.6185008883476302"/>
    <n v="4.7109650671482104"/>
    <n v="0"/>
    <n v="3.0638781618326898"/>
    <n v="384.55306643247599"/>
    <n v="3.4397005587816198"/>
    <n v="9.4941219389438594"/>
    <n v="0"/>
    <n v="0"/>
    <n v="0"/>
    <n v="0"/>
    <n v="0"/>
    <n v="0"/>
  </r>
  <r>
    <x v="2"/>
    <x v="3"/>
    <s v="Septic"/>
    <s v="Load Allocation"/>
    <s v="All Agencies"/>
    <s v="systems"/>
    <n v="19337.1639633179"/>
    <n v="18663.7087554932"/>
    <n v="17847.199115753199"/>
    <n v="17005.571529388399"/>
    <n v="10372.588182449301"/>
    <n v="195558.25567627"/>
    <n v="253756.42636108401"/>
    <n v="244049.50100707999"/>
    <n v="231728.60055542001"/>
    <n v="142713.35140991199"/>
    <n v="0"/>
    <n v="0"/>
    <n v="0"/>
    <n v="0"/>
    <n v="0"/>
    <n v="0"/>
    <n v="0"/>
    <n v="0"/>
    <n v="0"/>
    <n v="0"/>
    <n v="119183.067199707"/>
    <n v="159280.92379760701"/>
    <n v="153439.36441040001"/>
    <n v="146029.300506592"/>
    <n v="88978.188232421904"/>
    <n v="0"/>
    <n v="0"/>
    <n v="0"/>
    <n v="0"/>
    <n v="0"/>
    <n v="0"/>
    <n v="0"/>
    <n v="0"/>
    <n v="0"/>
    <n v="0"/>
  </r>
  <r>
    <x v="2"/>
    <x v="4"/>
    <s v="Combined Sewer Overflow"/>
    <s v="Waste Load Allocation"/>
    <s v="All Agencies"/>
    <s v="acres"/>
    <n v="0"/>
    <n v="0"/>
    <n v="0"/>
    <n v="0"/>
    <n v="0"/>
    <n v="0"/>
    <n v="0"/>
    <n v="0"/>
    <n v="0"/>
    <n v="0"/>
    <n v="0"/>
    <n v="0"/>
    <n v="0"/>
    <n v="0"/>
    <n v="0"/>
    <n v="0"/>
    <n v="0"/>
    <n v="0"/>
    <n v="0"/>
    <n v="0"/>
    <n v="0"/>
    <n v="0"/>
    <n v="0"/>
    <n v="0"/>
    <n v="0"/>
    <n v="0"/>
    <n v="0"/>
    <n v="0"/>
    <n v="0"/>
    <n v="0"/>
    <n v="0"/>
    <n v="0"/>
    <n v="0"/>
    <n v="0"/>
    <n v="0"/>
  </r>
  <r>
    <x v="2"/>
    <x v="4"/>
    <s v="Industrial Wastewater Treatment Plant"/>
    <s v="Waste Load Allocation"/>
    <s v="All Agencies"/>
    <s v="acres"/>
    <n v="0"/>
    <n v="0"/>
    <n v="0"/>
    <n v="0"/>
    <n v="0"/>
    <n v="13890.5524635166"/>
    <n v="7378.9958396926504"/>
    <n v="45403.212282593398"/>
    <n v="12589.555545891601"/>
    <n v="12159.6255443096"/>
    <n v="2518.7832542424999"/>
    <n v="241.39566051517599"/>
    <n v="19813.051078971701"/>
    <n v="2087.56953294715"/>
    <n v="662.67225614783797"/>
    <n v="243306.89378739501"/>
    <n v="122739.5317179"/>
    <n v="109593.40664405"/>
    <n v="104566.444529716"/>
    <n v="51615.197285711802"/>
    <n v="11409.3572715316"/>
    <n v="6336.6438043247899"/>
    <n v="38096.945063907697"/>
    <n v="10021.3573822863"/>
    <n v="9490.5415381044095"/>
    <n v="1762.5942253958201"/>
    <n v="88.807462859083898"/>
    <n v="14760.4146721218"/>
    <n v="1358.48948593822"/>
    <n v="299.534523665265"/>
    <n v="113308.91850345"/>
    <n v="57161.502091483198"/>
    <n v="48002.520752886099"/>
    <n v="45558.965984562201"/>
    <n v="23335.931754540699"/>
  </r>
  <r>
    <x v="2"/>
    <x v="4"/>
    <s v="Municipal Wastewater Treatment Plant"/>
    <s v="Waste Load Allocation"/>
    <s v="All Agencies"/>
    <s v="acres"/>
    <n v="0"/>
    <n v="0"/>
    <n v="0"/>
    <n v="0"/>
    <n v="0"/>
    <n v="1584281.24036741"/>
    <n v="807544.57484436"/>
    <n v="1498030.7824847701"/>
    <n v="1702431.3233020301"/>
    <n v="3700899.8283243198"/>
    <n v="83394.255450189099"/>
    <n v="28163.335070609999"/>
    <n v="20715.835195034699"/>
    <n v="46697.273279786103"/>
    <n v="80056.911030948206"/>
    <n v="7584471.7654037504"/>
    <n v="219418.179082394"/>
    <n v="211671.60226276499"/>
    <n v="491158.28845065797"/>
    <n v="479795.46603560401"/>
    <n v="1500291.26715779"/>
    <n v="783203.34496688796"/>
    <n v="1448260.3028142501"/>
    <n v="1621108.91994464"/>
    <n v="3633517.8473186502"/>
    <n v="71447.027705788598"/>
    <n v="24994.092195510901"/>
    <n v="17296.788091644601"/>
    <n v="40105.199736356699"/>
    <n v="63062.336990654498"/>
    <n v="5017752.0482487697"/>
    <n v="196568.55193615"/>
    <n v="183235.21544144099"/>
    <n v="440482.641974503"/>
    <n v="441990.91410935699"/>
  </r>
  <r>
    <x v="3"/>
    <x v="0"/>
    <s v="Ag Open Space"/>
    <s v="Load Allocation"/>
    <s v="All Agencies"/>
    <s v="acres"/>
    <n v="519.81894892081596"/>
    <n v="852.11412546038605"/>
    <n v="266.20704127103102"/>
    <n v="121.353117864579"/>
    <n v="412.45415546372499"/>
    <n v="1482.71994914114"/>
    <n v="2388.9870877861999"/>
    <n v="770.34113449603296"/>
    <n v="353.30817759409501"/>
    <n v="1260.47849282622"/>
    <n v="310.10427332483198"/>
    <n v="496.01866412535298"/>
    <n v="163.37136251106901"/>
    <n v="74.798596167936907"/>
    <n v="265.89093579165598"/>
    <n v="22612.669334173199"/>
    <n v="36007.094499111197"/>
    <n v="11973.0222599506"/>
    <n v="5474.8062731027603"/>
    <n v="20017.705608367902"/>
    <n v="1033.2305121347299"/>
    <n v="1670.33865921199"/>
    <n v="527.06873603165104"/>
    <n v="241.47556327283399"/>
    <n v="831.30578067898796"/>
    <n v="211.98901803977799"/>
    <n v="335.327280120924"/>
    <n v="113.590163609013"/>
    <n v="52.068916644901002"/>
    <n v="185.30061246454699"/>
    <n v="8798.2672339677792"/>
    <n v="13947.147077858401"/>
    <n v="4727.3474189043"/>
    <n v="2164.50705468655"/>
    <n v="7904.34018415213"/>
  </r>
  <r>
    <x v="3"/>
    <x v="0"/>
    <s v="Double Cropped Land"/>
    <s v="Load Allocation"/>
    <s v="All Agencies"/>
    <s v="acres"/>
    <n v="1736.75055402517"/>
    <n v="1042.1011479198901"/>
    <n v="479.491313699633"/>
    <n v="837.28823313117005"/>
    <n v="653.69499572739005"/>
    <n v="28105.954254150402"/>
    <n v="15779.3803735971"/>
    <n v="7938.6117041707002"/>
    <n v="16487.8496673107"/>
    <n v="13324.544149041199"/>
    <n v="727.73762221634399"/>
    <n v="543.15206861589104"/>
    <n v="356.70272343419498"/>
    <n v="779.87238259240996"/>
    <n v="1196.03902015835"/>
    <n v="1990932.65036011"/>
    <n v="581514.74355316197"/>
    <n v="500362.08988952602"/>
    <n v="1003633.5791015601"/>
    <n v="1526532.9415130599"/>
    <n v="20340.9683148861"/>
    <n v="11146.948421806101"/>
    <n v="5571.91942553222"/>
    <n v="11560.189277231701"/>
    <n v="9044.0791396498698"/>
    <n v="481.48045961558802"/>
    <n v="363.17837558593601"/>
    <n v="239.592830611393"/>
    <n v="524.41810904443298"/>
    <n v="810.11233590357006"/>
    <n v="762726.86999511695"/>
    <n v="223282.33724498699"/>
    <n v="192708.68185520201"/>
    <n v="387007.945415497"/>
    <n v="591065.316640854"/>
  </r>
  <r>
    <x v="3"/>
    <x v="0"/>
    <s v="Full Season Soybeans"/>
    <s v="Load Allocation"/>
    <s v="All Agencies"/>
    <s v="acres"/>
    <n v="456.38825775310403"/>
    <n v="1165.2523502111401"/>
    <n v="2075.6358853280499"/>
    <n v="2675.0054692029998"/>
    <n v="2804.8191657513398"/>
    <n v="6504.7939455509204"/>
    <n v="16189.7386467457"/>
    <n v="32219.308717727701"/>
    <n v="41546.8689506054"/>
    <n v="46956.364059448199"/>
    <n v="139.04041669517801"/>
    <n v="470.23253193404503"/>
    <n v="1396.69579423964"/>
    <n v="2240.0818617865398"/>
    <n v="4495.2376179397097"/>
    <n v="455227.35597228998"/>
    <n v="566701.41897582996"/>
    <n v="2135106.7548217801"/>
    <n v="3237984.0971984901"/>
    <n v="6237351.60754395"/>
    <n v="4681.5553426146498"/>
    <n v="11427.1827736497"/>
    <n v="22613.953440487399"/>
    <n v="29129.914404153798"/>
    <n v="31871.7893143892"/>
    <n v="92.275866075418904"/>
    <n v="314.68061413196801"/>
    <n v="938.14340905845199"/>
    <n v="1506.32272546738"/>
    <n v="3044.7563947215699"/>
    <n v="174726.340053558"/>
    <n v="217927.80469751399"/>
    <n v="822829.02932739304"/>
    <n v="1249402.37477112"/>
    <n v="2416638.0576248202"/>
  </r>
  <r>
    <x v="3"/>
    <x v="0"/>
    <s v="Grain with Manure"/>
    <s v="Load Allocation"/>
    <s v="All Agencies"/>
    <s v="acres"/>
    <n v="1013.05242175609"/>
    <n v="1684.1953099221"/>
    <n v="2350.56443238258"/>
    <n v="2150.8229924738398"/>
    <n v="3026.4422233700798"/>
    <n v="23187.176142692599"/>
    <n v="42661.846323967002"/>
    <n v="65470.103962898298"/>
    <n v="68696.496339321093"/>
    <n v="99924.482864379897"/>
    <n v="241.211394712329"/>
    <n v="699.83174107596301"/>
    <n v="1575.55381445587"/>
    <n v="1869.3428488224699"/>
    <n v="5342.54761749506"/>
    <n v="921808.34414672898"/>
    <n v="747278.66335296596"/>
    <n v="2206340.6408081101"/>
    <n v="2375695.6811828599"/>
    <n v="6143140.3264770498"/>
    <n v="16716.262786388401"/>
    <n v="30111.806482672699"/>
    <n v="45951.881512165099"/>
    <n v="48165.435729503602"/>
    <n v="67824.077933549896"/>
    <n v="159.51848199777299"/>
    <n v="468.29985086712998"/>
    <n v="1058.2801321074401"/>
    <n v="1257.02262344211"/>
    <n v="3618.6642509400799"/>
    <n v="353363.10669708299"/>
    <n v="287380.188609123"/>
    <n v="850352.31394958496"/>
    <n v="916758.82052612305"/>
    <n v="2380352.64916992"/>
  </r>
  <r>
    <x v="3"/>
    <x v="0"/>
    <s v="Grain without Manure"/>
    <s v="Load Allocation"/>
    <s v="All Agencies"/>
    <s v="acres"/>
    <n v="688.33543842658401"/>
    <n v="1466.5824473351199"/>
    <n v="2170.6142621338399"/>
    <n v="2240.6937865763898"/>
    <n v="5006.5812559127799"/>
    <n v="12091.624598145499"/>
    <n v="27183.861240267801"/>
    <n v="42936.988408327103"/>
    <n v="50566.599480152101"/>
    <n v="122256.22805404699"/>
    <n v="198.87601722404401"/>
    <n v="575.67313659936201"/>
    <n v="1446.4359182640901"/>
    <n v="1876.6174076944601"/>
    <n v="7968.8522416055202"/>
    <n v="626314.50411987305"/>
    <n v="650730.66956329299"/>
    <n v="2037454.1564941399"/>
    <n v="2474989.8693542499"/>
    <n v="10162583.0965576"/>
    <n v="8709.8139026165009"/>
    <n v="19189.754806160901"/>
    <n v="30136.433374524098"/>
    <n v="35453.952144265197"/>
    <n v="82981.827342033401"/>
    <n v="131.97553690336599"/>
    <n v="385.21358046913502"/>
    <n v="971.55322217196203"/>
    <n v="1261.9143382534401"/>
    <n v="5397.53730034828"/>
    <n v="240378.816955566"/>
    <n v="250248.22020864501"/>
    <n v="785261.28106498695"/>
    <n v="955075.52678680397"/>
    <n v="3937811.9326477102"/>
  </r>
  <r>
    <x v="3"/>
    <x v="0"/>
    <s v="Legume Hay"/>
    <s v="Load Allocation"/>
    <s v="All Agencies"/>
    <s v="acres"/>
    <n v="272.90483037009801"/>
    <n v="275.61443919688497"/>
    <n v="230.46443130821001"/>
    <n v="265.34585473686502"/>
    <n v="347.32974721491303"/>
    <n v="1389.5664164871"/>
    <n v="1359.8093213587999"/>
    <n v="1216.4411656111499"/>
    <n v="1507.72433057427"/>
    <n v="2055.98601251841"/>
    <n v="28.5629764748737"/>
    <n v="27.799104026984399"/>
    <n v="9.5498972607310897"/>
    <n v="47.4823115998879"/>
    <n v="288.56946837902098"/>
    <n v="43534.397875785799"/>
    <n v="41925.260017394998"/>
    <n v="37069.928424835198"/>
    <n v="42791.526639938398"/>
    <n v="87572.363458633394"/>
    <n v="964.05147579312302"/>
    <n v="935.26167385280098"/>
    <n v="832.29081983864296"/>
    <n v="1030.48366481066"/>
    <n v="1355.95555904508"/>
    <n v="19.709432630566901"/>
    <n v="19.214935280382601"/>
    <n v="6.6399297658354"/>
    <n v="33.053456327412299"/>
    <n v="201.10537898354201"/>
    <n v="17066.305862546"/>
    <n v="16427.5335273743"/>
    <n v="14584.9414125681"/>
    <n v="16858.8711361885"/>
    <n v="34483.251159906402"/>
  </r>
  <r>
    <x v="3"/>
    <x v="0"/>
    <s v="Non-Permitted Feeding Space"/>
    <s v="Load Allocation"/>
    <s v="All Agencies"/>
    <s v="acres"/>
    <n v="54.687046226113999"/>
    <n v="56.275731974281399"/>
    <n v="58.539971522055602"/>
    <n v="56.155275262892197"/>
    <n v="39.602397561539"/>
    <n v="1045.6421280950301"/>
    <n v="5630.5949643850299"/>
    <n v="7690.8899859189996"/>
    <n v="6459.4848613738995"/>
    <n v="8277.5034186243993"/>
    <n v="100.02658059727401"/>
    <n v="562.60033096373104"/>
    <n v="711.41763671487604"/>
    <n v="586.52506444603205"/>
    <n v="797.20235584303703"/>
    <n v="623589.59017181396"/>
    <n v="641719.60250091599"/>
    <n v="789930.82347869896"/>
    <n v="753147.11717224098"/>
    <n v="625864.83325958299"/>
    <n v="723.05789238959596"/>
    <n v="3896.3144243955599"/>
    <n v="5313.40192860365"/>
    <n v="4454.1978850066698"/>
    <n v="5531.36160990596"/>
    <n v="67.507760934531703"/>
    <n v="379.666823156178"/>
    <n v="480.54724001139402"/>
    <n v="396.47944121435302"/>
    <n v="541.240358922631"/>
    <n v="241907.54131984699"/>
    <n v="248047.19406318699"/>
    <n v="305483.73934078199"/>
    <n v="291353.36800003098"/>
    <n v="242063.38276100199"/>
  </r>
  <r>
    <x v="3"/>
    <x v="0"/>
    <s v="Other Agronomic Crops"/>
    <s v="Load Allocation"/>
    <s v="All Agencies"/>
    <s v="acres"/>
    <n v="0"/>
    <n v="0"/>
    <n v="1271.5578551143401"/>
    <n v="1974.16483788192"/>
    <n v="7890.9015067815799"/>
    <n v="0"/>
    <n v="0"/>
    <n v="12331.0820727348"/>
    <n v="20317.658667325999"/>
    <n v="101802.9098773"/>
    <n v="0"/>
    <n v="0"/>
    <n v="1064.6415758952501"/>
    <n v="1936.7955028414699"/>
    <n v="13494.5660770535"/>
    <n v="0"/>
    <n v="0"/>
    <n v="80859.553784370393"/>
    <n v="285918.68178939802"/>
    <n v="4580872.2351684598"/>
    <n v="0"/>
    <n v="0"/>
    <n v="8654.8877180814707"/>
    <n v="14245.397497117499"/>
    <n v="69099.066734790802"/>
    <n v="0"/>
    <n v="0"/>
    <n v="715.106645112857"/>
    <n v="1302.3805622756499"/>
    <n v="9140.2656563520395"/>
    <n v="0"/>
    <n v="0"/>
    <n v="31159.867365002599"/>
    <n v="110317.221197128"/>
    <n v="1774735.8218650799"/>
  </r>
  <r>
    <x v="3"/>
    <x v="0"/>
    <s v="Other Hay"/>
    <s v="Load Allocation"/>
    <s v="All Agencies"/>
    <s v="acres"/>
    <n v="2356.2732117474102"/>
    <n v="2945.7109889686099"/>
    <n v="3382.8422579169301"/>
    <n v="3798.5965514182999"/>
    <n v="4265.3803521394702"/>
    <n v="17366.487594723701"/>
    <n v="21083.016119718599"/>
    <n v="25255.005881786299"/>
    <n v="29691.807134151499"/>
    <n v="32378.096048116699"/>
    <n v="220.56279248464901"/>
    <n v="117.263732790947"/>
    <n v="242.55322336033001"/>
    <n v="206.69050766900199"/>
    <n v="1364.4933564811899"/>
    <n v="100678.84259057"/>
    <n v="123016.375608444"/>
    <n v="149375.815792084"/>
    <n v="177301.66828536999"/>
    <n v="211550.55408096299"/>
    <n v="12035.5934424102"/>
    <n v="14500.3680071831"/>
    <n v="17279.513240099001"/>
    <n v="20293.446068286899"/>
    <n v="21353.870505571402"/>
    <n v="152.55878180265401"/>
    <n v="81.042750060558305"/>
    <n v="168.644364565611"/>
    <n v="143.881702886894"/>
    <n v="950.92163155973003"/>
    <n v="39583.662152171099"/>
    <n v="48194.7471151352"/>
    <n v="58773.837809562698"/>
    <n v="69856.212909698501"/>
    <n v="83305.972687721296"/>
  </r>
  <r>
    <x v="3"/>
    <x v="0"/>
    <s v="Pasture"/>
    <s v="Load Allocation"/>
    <s v="All Agencies"/>
    <s v="acres"/>
    <n v="3377.7146599888802"/>
    <n v="4705.4522235989598"/>
    <n v="4966.4137845039404"/>
    <n v="5323.7384452819797"/>
    <n v="8406.5935565233194"/>
    <n v="23517.206553220702"/>
    <n v="31142.487558841702"/>
    <n v="35161.380841255203"/>
    <n v="39045.8220624924"/>
    <n v="61251.392178535498"/>
    <n v="2204.1116572916499"/>
    <n v="2661.6441962122899"/>
    <n v="3444.2488135695498"/>
    <n v="3831.9276067614601"/>
    <n v="8189.8266193866702"/>
    <n v="231782.87819671599"/>
    <n v="315595.57790756202"/>
    <n v="384218.63718414301"/>
    <n v="417358.83695983898"/>
    <n v="740986.230232239"/>
    <n v="16352.1257202625"/>
    <n v="21527.676564931899"/>
    <n v="24057.536919116999"/>
    <n v="26686.690074443799"/>
    <n v="40396.270818710298"/>
    <n v="1516.5525515675499"/>
    <n v="1828.17940202355"/>
    <n v="2394.7474936246899"/>
    <n v="2667.4885686337898"/>
    <n v="5707.5274362564096"/>
    <n v="90431.470233440399"/>
    <n v="122928.14233875299"/>
    <n v="150883.99237823501"/>
    <n v="164100.58590507499"/>
    <n v="291189.46024513198"/>
  </r>
  <r>
    <x v="3"/>
    <x v="0"/>
    <s v="Permitted Feeding Space"/>
    <s v="Waste Load Allocation"/>
    <s v="All Agencies"/>
    <s v="acres"/>
    <n v="0"/>
    <n v="0"/>
    <n v="0"/>
    <n v="0"/>
    <n v="0"/>
    <n v="0"/>
    <n v="0"/>
    <n v="0"/>
    <n v="0"/>
    <n v="0"/>
    <n v="0"/>
    <n v="0"/>
    <n v="0"/>
    <n v="0"/>
    <n v="0"/>
    <n v="0"/>
    <n v="0"/>
    <n v="0"/>
    <n v="0"/>
    <n v="0"/>
    <n v="0"/>
    <n v="0"/>
    <n v="0"/>
    <n v="0"/>
    <n v="0"/>
    <n v="0"/>
    <n v="0"/>
    <n v="0"/>
    <n v="0"/>
    <n v="0"/>
    <n v="0"/>
    <n v="0"/>
    <n v="0"/>
    <n v="0"/>
    <n v="0"/>
  </r>
  <r>
    <x v="3"/>
    <x v="0"/>
    <s v="Riparian Pasture Deposition"/>
    <s v="Load Allocation"/>
    <s v="All Agencies"/>
    <s v="acres"/>
    <n v="0"/>
    <n v="0"/>
    <n v="0"/>
    <n v="0"/>
    <n v="0"/>
    <n v="6946.04349851608"/>
    <n v="9519.8466550111807"/>
    <n v="11647.199624896"/>
    <n v="12751.268043637299"/>
    <n v="15432.646921396299"/>
    <n v="2015.6571209132701"/>
    <n v="2811.0689418017901"/>
    <n v="3487.0921914577498"/>
    <n v="3890.8383481502501"/>
    <n v="4748.1184781789798"/>
    <n v="1062657.78996277"/>
    <n v="1456417.5385131801"/>
    <n v="1781875.9297180199"/>
    <n v="1950784.5654296901"/>
    <n v="2361002.0637206999"/>
    <n v="4771.1716333925697"/>
    <n v="6550.3014049530002"/>
    <n v="8001.3193971514702"/>
    <n v="8743.6853369474393"/>
    <n v="10255.1030604839"/>
    <n v="1363.99492309988"/>
    <n v="1902.0235382020501"/>
    <n v="2361.4070377647899"/>
    <n v="2636.6742623448399"/>
    <n v="3226.4067133069002"/>
    <n v="425488.03325843799"/>
    <n v="582048.70419693005"/>
    <n v="712479.76380348206"/>
    <n v="780219.67675208999"/>
    <n v="939377.19866561901"/>
  </r>
  <r>
    <x v="3"/>
    <x v="0"/>
    <s v="Silage with Manure"/>
    <s v="Load Allocation"/>
    <s v="All Agencies"/>
    <s v="acres"/>
    <n v="168.54081200528901"/>
    <n v="204.67401804309301"/>
    <n v="162.66015577968199"/>
    <n v="164.88953343872001"/>
    <n v="315.52507165260602"/>
    <n v="131.615243440494"/>
    <n v="631.54398920759604"/>
    <n v="4865.9921295046797"/>
    <n v="5910.10807490349"/>
    <n v="9922.3298687934894"/>
    <n v="98.342690275981994"/>
    <n v="149.48869287036399"/>
    <n v="178.451512347907"/>
    <n v="222.69469959288801"/>
    <n v="779.61417920887504"/>
    <n v="315060.39977264398"/>
    <n v="191571.610937119"/>
    <n v="325500.370445251"/>
    <n v="391365.62409210199"/>
    <n v="1375510.8596191399"/>
    <n v="94.938576511107399"/>
    <n v="445.82310293987399"/>
    <n v="3415.3219522386798"/>
    <n v="4143.7764268517503"/>
    <n v="6734.8147040903596"/>
    <n v="64.957819053903194"/>
    <n v="100.030534982448"/>
    <n v="119.86367336846899"/>
    <n v="149.749029090162"/>
    <n v="528.05556373670697"/>
    <n v="120616.009870529"/>
    <n v="73641.999189853697"/>
    <n v="125399.223889828"/>
    <n v="150959.03582191499"/>
    <n v="532753.35936355602"/>
  </r>
  <r>
    <x v="3"/>
    <x v="0"/>
    <s v="Silage without Manure"/>
    <s v="Load Allocation"/>
    <s v="All Agencies"/>
    <s v="acres"/>
    <n v="29.742478353204199"/>
    <n v="36.118936298880698"/>
    <n v="28.704572848742799"/>
    <n v="29.098025709623499"/>
    <n v="55.680873807286801"/>
    <n v="23.8875103960745"/>
    <n v="28.786388419801401"/>
    <n v="707.26884070783899"/>
    <n v="807.13806026428904"/>
    <n v="778.92697788775001"/>
    <n v="18.316875738091799"/>
    <n v="24.936149602930499"/>
    <n v="31.2113358472707"/>
    <n v="38.093111782334702"/>
    <n v="126.45462111197401"/>
    <n v="55598.855472564697"/>
    <n v="33806.722831726103"/>
    <n v="57440.883543968201"/>
    <n v="69064.170131683306"/>
    <n v="242737.109607697"/>
    <n v="17.218072032555899"/>
    <n v="20.3210505859461"/>
    <n v="496.41466808132799"/>
    <n v="565.91148893162597"/>
    <n v="528.69925722666096"/>
    <n v="12.126149712130401"/>
    <n v="16.686048127070499"/>
    <n v="20.9642647823202"/>
    <n v="25.615354229928901"/>
    <n v="85.651418794412194"/>
    <n v="21285.164032459299"/>
    <n v="12995.633424699299"/>
    <n v="22129.145102143299"/>
    <n v="26639.687314629598"/>
    <n v="94015.255161523804"/>
  </r>
  <r>
    <x v="3"/>
    <x v="0"/>
    <s v="Small Grains and Grains"/>
    <s v="Load Allocation"/>
    <s v="All Agencies"/>
    <s v="acres"/>
    <n v="89.296045999508394"/>
    <n v="469.400797944516"/>
    <n v="907.63844204693999"/>
    <n v="658.59411856532097"/>
    <n v="851.27476193755899"/>
    <n v="1265.6297778487201"/>
    <n v="6552.9378500580797"/>
    <n v="14043.933041095701"/>
    <n v="12389.8215727806"/>
    <n v="17285.843527913101"/>
    <n v="39.030326911248302"/>
    <n v="254.34063204098501"/>
    <n v="780.38543141260698"/>
    <n v="692.47185074165498"/>
    <n v="1613.4679349139301"/>
    <n v="124354.938047409"/>
    <n v="318245.66011428798"/>
    <n v="1303478.01652527"/>
    <n v="1112994.4139404299"/>
    <n v="2642395.3282775902"/>
    <n v="911.08228850364696"/>
    <n v="4631.1782395690698"/>
    <n v="9857.0968360304796"/>
    <n v="8686.9229220151901"/>
    <n v="11732.824484467499"/>
    <n v="25.916105586569799"/>
    <n v="170.065360407811"/>
    <n v="524.17531424853996"/>
    <n v="465.64640592224902"/>
    <n v="1092.8491569794701"/>
    <n v="47724.803881645203"/>
    <n v="122240.81871008901"/>
    <n v="502031.855649948"/>
    <n v="429188.94722747803"/>
    <n v="1023145.95513535"/>
  </r>
  <r>
    <x v="3"/>
    <x v="0"/>
    <s v="Specialty Crop High"/>
    <s v="Load Allocation"/>
    <s v="All Agencies"/>
    <s v="acres"/>
    <n v="154.75425734184699"/>
    <n v="262.49784243293101"/>
    <n v="341.58524665609002"/>
    <n v="483.37555282563"/>
    <n v="1031.9117367640099"/>
    <n v="3107.38053750992"/>
    <n v="7147.0455971360198"/>
    <n v="9694.49444234371"/>
    <n v="14788.5818258524"/>
    <n v="31702.718672990799"/>
    <n v="297.18143727257802"/>
    <n v="582.53884261287703"/>
    <n v="856.71852678805601"/>
    <n v="1315.5682607293099"/>
    <n v="3553.6933049559598"/>
    <n v="353911.94718170201"/>
    <n v="763321.66324615502"/>
    <n v="1188800.1376495401"/>
    <n v="1671464.2842865"/>
    <n v="3961401.5057067899"/>
    <n v="2260.5359800458"/>
    <n v="5050.7633393406904"/>
    <n v="6804.3232687413702"/>
    <n v="10368.765882313301"/>
    <n v="21518.326635718298"/>
    <n v="195.96372497640601"/>
    <n v="389.90008310508"/>
    <n v="575.94702543504502"/>
    <n v="885.256406586617"/>
    <n v="2407.0207275077701"/>
    <n v="134793.22843551601"/>
    <n v="293233.62342548399"/>
    <n v="458012.15738296497"/>
    <n v="644759.36923027004"/>
    <n v="1534369.2397346499"/>
  </r>
  <r>
    <x v="3"/>
    <x v="0"/>
    <s v="Specialty Crop Low"/>
    <s v="Load Allocation"/>
    <s v="All Agencies"/>
    <s v="acres"/>
    <n v="280.40568930841999"/>
    <n v="419.18094358220702"/>
    <n v="639.88881004601706"/>
    <n v="776.12013861909497"/>
    <n v="763.76221439987398"/>
    <n v="1472.8312345296099"/>
    <n v="2882.1065762937101"/>
    <n v="4451.6926701664897"/>
    <n v="5768.93955570459"/>
    <n v="6075.1597226560098"/>
    <n v="525.66121692210402"/>
    <n v="866.316024847329"/>
    <n v="1469.19096561521"/>
    <n v="1905.64975123107"/>
    <n v="2381.9769257605099"/>
    <n v="649407.98857116699"/>
    <n v="1181900.8060455299"/>
    <n v="2112596.35083008"/>
    <n v="2568880.6000366202"/>
    <n v="2928526.9818115202"/>
    <n v="1071.25586767495"/>
    <n v="2036.7633602544699"/>
    <n v="3124.5318285375802"/>
    <n v="4044.7950831353701"/>
    <n v="4123.5350291430996"/>
    <n v="346.81044430658199"/>
    <n v="579.83207220211602"/>
    <n v="987.69451526552405"/>
    <n v="1282.3269758671499"/>
    <n v="1613.38288915157"/>
    <n v="247342.17210006699"/>
    <n v="454038.194571495"/>
    <n v="813942.94089508103"/>
    <n v="990954.96363830601"/>
    <n v="1134329.8434371899"/>
  </r>
  <r>
    <x v="3"/>
    <x v="1"/>
    <s v="CSS Buildings and Other"/>
    <s v="Waste Load Allocation"/>
    <s v="All Agencies"/>
    <s v="acres"/>
    <n v="0"/>
    <n v="0"/>
    <n v="0"/>
    <n v="0"/>
    <n v="0"/>
    <n v="0"/>
    <n v="0"/>
    <n v="0"/>
    <n v="0"/>
    <n v="0"/>
    <n v="0"/>
    <n v="0"/>
    <n v="0"/>
    <n v="0"/>
    <n v="0"/>
    <n v="0"/>
    <n v="0"/>
    <n v="0"/>
    <n v="0"/>
    <n v="0"/>
    <n v="0"/>
    <n v="0"/>
    <n v="0"/>
    <n v="0"/>
    <n v="0"/>
    <n v="0"/>
    <n v="0"/>
    <n v="0"/>
    <n v="0"/>
    <n v="0"/>
    <n v="0"/>
    <n v="0"/>
    <n v="0"/>
    <n v="0"/>
    <n v="0"/>
  </r>
  <r>
    <x v="3"/>
    <x v="1"/>
    <s v="CSS Construction"/>
    <s v="Waste Load Allocation"/>
    <s v="All Agencies"/>
    <s v="acres"/>
    <n v="0"/>
    <n v="0"/>
    <n v="0"/>
    <n v="0"/>
    <n v="0"/>
    <n v="0"/>
    <n v="0"/>
    <n v="0"/>
    <n v="0"/>
    <n v="0"/>
    <n v="0"/>
    <n v="0"/>
    <n v="0"/>
    <n v="0"/>
    <n v="0"/>
    <n v="0"/>
    <n v="0"/>
    <n v="0"/>
    <n v="0"/>
    <n v="0"/>
    <n v="0"/>
    <n v="0"/>
    <n v="0"/>
    <n v="0"/>
    <n v="0"/>
    <n v="0"/>
    <n v="0"/>
    <n v="0"/>
    <n v="0"/>
    <n v="0"/>
    <n v="0"/>
    <n v="0"/>
    <n v="0"/>
    <n v="0"/>
    <n v="0"/>
  </r>
  <r>
    <x v="3"/>
    <x v="1"/>
    <s v="CSS Roads"/>
    <s v="Waste Load Allocation"/>
    <s v="All Agencies"/>
    <s v="acres"/>
    <n v="0"/>
    <n v="0"/>
    <n v="0"/>
    <n v="0"/>
    <n v="0"/>
    <n v="0"/>
    <n v="0"/>
    <n v="0"/>
    <n v="0"/>
    <n v="0"/>
    <n v="0"/>
    <n v="0"/>
    <n v="0"/>
    <n v="0"/>
    <n v="0"/>
    <n v="0"/>
    <n v="0"/>
    <n v="0"/>
    <n v="0"/>
    <n v="0"/>
    <n v="0"/>
    <n v="0"/>
    <n v="0"/>
    <n v="0"/>
    <n v="0"/>
    <n v="0"/>
    <n v="0"/>
    <n v="0"/>
    <n v="0"/>
    <n v="0"/>
    <n v="0"/>
    <n v="0"/>
    <n v="0"/>
    <n v="0"/>
    <n v="0"/>
  </r>
  <r>
    <x v="3"/>
    <x v="1"/>
    <s v="CSS Tree Canopy over Impervious"/>
    <s v="Waste Load Allocation"/>
    <s v="All Agencies"/>
    <s v="acres"/>
    <n v="0"/>
    <n v="0"/>
    <n v="0"/>
    <n v="0"/>
    <n v="0"/>
    <n v="0"/>
    <n v="0"/>
    <n v="0"/>
    <n v="0"/>
    <n v="0"/>
    <n v="0"/>
    <n v="0"/>
    <n v="0"/>
    <n v="0"/>
    <n v="0"/>
    <n v="0"/>
    <n v="0"/>
    <n v="0"/>
    <n v="0"/>
    <n v="0"/>
    <n v="0"/>
    <n v="0"/>
    <n v="0"/>
    <n v="0"/>
    <n v="0"/>
    <n v="0"/>
    <n v="0"/>
    <n v="0"/>
    <n v="0"/>
    <n v="0"/>
    <n v="0"/>
    <n v="0"/>
    <n v="0"/>
    <n v="0"/>
    <n v="0"/>
  </r>
  <r>
    <x v="3"/>
    <x v="1"/>
    <s v="CSS Tree Canopy over Turf Grass"/>
    <s v="Waste Load Allocation"/>
    <s v="All Agencies"/>
    <s v="acres"/>
    <n v="0"/>
    <n v="0"/>
    <n v="0"/>
    <n v="0"/>
    <n v="0"/>
    <n v="0"/>
    <n v="0"/>
    <n v="0"/>
    <n v="0"/>
    <n v="0"/>
    <n v="0"/>
    <n v="0"/>
    <n v="0"/>
    <n v="0"/>
    <n v="0"/>
    <n v="0"/>
    <n v="0"/>
    <n v="0"/>
    <n v="0"/>
    <n v="0"/>
    <n v="0"/>
    <n v="0"/>
    <n v="0"/>
    <n v="0"/>
    <n v="0"/>
    <n v="0"/>
    <n v="0"/>
    <n v="0"/>
    <n v="0"/>
    <n v="0"/>
    <n v="0"/>
    <n v="0"/>
    <n v="0"/>
    <n v="0"/>
    <n v="0"/>
  </r>
  <r>
    <x v="3"/>
    <x v="1"/>
    <s v="CSS Turf Grass"/>
    <s v="Waste Load Allocation"/>
    <s v="All Agencies"/>
    <s v="acres"/>
    <n v="0"/>
    <n v="0"/>
    <n v="0"/>
    <n v="0"/>
    <n v="0"/>
    <n v="0"/>
    <n v="0"/>
    <n v="0"/>
    <n v="0"/>
    <n v="0"/>
    <n v="0"/>
    <n v="0"/>
    <n v="0"/>
    <n v="0"/>
    <n v="0"/>
    <n v="0"/>
    <n v="0"/>
    <n v="0"/>
    <n v="0"/>
    <n v="0"/>
    <n v="0"/>
    <n v="0"/>
    <n v="0"/>
    <n v="0"/>
    <n v="0"/>
    <n v="0"/>
    <n v="0"/>
    <n v="0"/>
    <n v="0"/>
    <n v="0"/>
    <n v="0"/>
    <n v="0"/>
    <n v="0"/>
    <n v="0"/>
    <n v="0"/>
  </r>
  <r>
    <x v="3"/>
    <x v="1"/>
    <s v="MS4 Buildings and Other"/>
    <s v="Waste Load Allocation"/>
    <s v="All Agencies"/>
    <s v="acres"/>
    <n v="24267.763032447401"/>
    <n v="27228.155284430701"/>
    <n v="26058.1449129953"/>
    <n v="25058.817432206601"/>
    <n v="17438.2370289317"/>
    <n v="211248.412299424"/>
    <n v="275553.35076642002"/>
    <n v="259509.49878877599"/>
    <n v="249259.15881704001"/>
    <n v="184957.82360722599"/>
    <n v="12460.524246380501"/>
    <n v="17695.219539637299"/>
    <n v="16421.390443661301"/>
    <n v="15836.004937961699"/>
    <n v="12583.766115657199"/>
    <n v="25090114.172233801"/>
    <n v="38833787.338833101"/>
    <n v="35748824.686691999"/>
    <n v="34658702.275183797"/>
    <n v="29286459.497917701"/>
    <n v="145037.853296104"/>
    <n v="189879.97495185101"/>
    <n v="179608.304048527"/>
    <n v="173368.14651870399"/>
    <n v="134425.90037354999"/>
    <n v="9732.8667188913696"/>
    <n v="13758.5297750757"/>
    <n v="12810.4912380039"/>
    <n v="12363.9420213798"/>
    <n v="10112.003967881899"/>
    <n v="11775979.4497576"/>
    <n v="18272022.0254567"/>
    <n v="17021962.1416573"/>
    <n v="16551698.747052399"/>
    <n v="14687904.673410101"/>
  </r>
  <r>
    <x v="3"/>
    <x v="1"/>
    <s v="MS4 Roads"/>
    <s v="Waste Load Allocation"/>
    <s v="All Agencies"/>
    <s v="acres"/>
    <n v="10802.585848778501"/>
    <n v="11656.152355733801"/>
    <n v="11233.828091961601"/>
    <n v="10837.494869878199"/>
    <n v="7534.4658311329504"/>
    <n v="130383.788657721"/>
    <n v="144656.75747532799"/>
    <n v="137797.76082638701"/>
    <n v="132785.27764399699"/>
    <n v="101848.27821415701"/>
    <n v="7910.5625085919201"/>
    <n v="8995.2930066434201"/>
    <n v="8478.0369831016305"/>
    <n v="8199.1174339753306"/>
    <n v="6703.0734804973499"/>
    <n v="13348768.4632864"/>
    <n v="15697779.958596701"/>
    <n v="14720590.1754272"/>
    <n v="14309206.5369217"/>
    <n v="12369463.0591521"/>
    <n v="89459.058823332205"/>
    <n v="100877.78593236201"/>
    <n v="96514.353317143396"/>
    <n v="93556.107778489604"/>
    <n v="73794.847935697093"/>
    <n v="6158.8807502350501"/>
    <n v="7001.5532436991298"/>
    <n v="6620.4049961832397"/>
    <n v="6413.88060333661"/>
    <n v="5365.35230728448"/>
    <n v="6301817.31521165"/>
    <n v="7439169.97528899"/>
    <n v="7049301.5488089304"/>
    <n v="6884748.8180532502"/>
    <n v="6177904.2962490898"/>
  </r>
  <r>
    <x v="3"/>
    <x v="1"/>
    <s v="MS4 Tree Canopy over Impervious"/>
    <s v="Waste Load Allocation"/>
    <s v="All Agencies"/>
    <s v="acres"/>
    <n v="7683.4998771673399"/>
    <n v="8623.3148313885904"/>
    <n v="8245.5455352248391"/>
    <n v="7934.9146509410602"/>
    <n v="5652.43220212904"/>
    <n v="76086.673883710799"/>
    <n v="98931.164502172993"/>
    <n v="93151.884777682804"/>
    <n v="89520.919722166596"/>
    <n v="68294.1736826368"/>
    <n v="4280.1012641289099"/>
    <n v="6059.5489688518901"/>
    <n v="5622.5490601984902"/>
    <n v="5428.1945707253899"/>
    <n v="4416.9634578203004"/>
    <n v="7963351.0285201101"/>
    <n v="12278281.435517499"/>
    <n v="11301089.4366854"/>
    <n v="10965318.731062001"/>
    <n v="9442423.8964755796"/>
    <n v="53492.981003545603"/>
    <n v="69974.868327333505"/>
    <n v="66120.071435330799"/>
    <n v="63867.0465449572"/>
    <n v="50479.701078761602"/>
    <n v="3369.1242599639399"/>
    <n v="4758.6394980476498"/>
    <n v="4430.8821863253797"/>
    <n v="4284.0756334687003"/>
    <n v="3595.4607337276302"/>
    <n v="3772707.2040226199"/>
    <n v="5855457.4126982698"/>
    <n v="5454332.4292639503"/>
    <n v="5314103.0172033198"/>
    <n v="4836140.9264612095"/>
  </r>
  <r>
    <x v="3"/>
    <x v="1"/>
    <s v="MS4 Tree Canopy over Turf Grass"/>
    <s v="Waste Load Allocation"/>
    <s v="All Agencies"/>
    <s v="acres"/>
    <n v="30345.4282556213"/>
    <n v="29406.818523023201"/>
    <n v="27762.783756414199"/>
    <n v="26676.552171214698"/>
    <n v="17776.953107974601"/>
    <n v="107114.759120912"/>
    <n v="148846.678584301"/>
    <n v="141630.47415186599"/>
    <n v="136769.20312879499"/>
    <n v="98138.614280278794"/>
    <n v="11338.8520800194"/>
    <n v="20728.6472717092"/>
    <n v="20831.8980722911"/>
    <n v="21626.667558458001"/>
    <n v="17976.296195451501"/>
    <n v="4510394.3446032396"/>
    <n v="10946837.9666852"/>
    <n v="9971966.9286004901"/>
    <n v="9671445.26128917"/>
    <n v="7800498.0424210997"/>
    <n v="73684.599049284094"/>
    <n v="101759.943621895"/>
    <n v="97184.5888349093"/>
    <n v="94314.125371997507"/>
    <n v="70393.275420625898"/>
    <n v="8554.04324251039"/>
    <n v="15629.0837111114"/>
    <n v="15749.8103145447"/>
    <n v="16368.151225837801"/>
    <n v="13942.362812220001"/>
    <n v="2016275.4139818901"/>
    <n v="4859212.5029747197"/>
    <n v="4471212.1741098296"/>
    <n v="4351369.1953180796"/>
    <n v="3658485.15610298"/>
  </r>
  <r>
    <x v="3"/>
    <x v="1"/>
    <s v="MS4 Turf Grass"/>
    <s v="Waste Load Allocation"/>
    <s v="All Agencies"/>
    <s v="acres"/>
    <n v="38190.150415320299"/>
    <n v="37252.845597326203"/>
    <n v="36061.660745633599"/>
    <n v="34060.978708421098"/>
    <n v="22365.172092670098"/>
    <n v="185210.429956862"/>
    <n v="249257.40152157901"/>
    <n v="243600.08816799099"/>
    <n v="231397.79347873299"/>
    <n v="163681.452882335"/>
    <n v="19745.332281354498"/>
    <n v="33998.310333059802"/>
    <n v="35103.604051157497"/>
    <n v="35850.383674172997"/>
    <n v="29265.778216552"/>
    <n v="8070692.3682883102"/>
    <n v="17589021.397877999"/>
    <n v="16441769.968565101"/>
    <n v="15692780.5967867"/>
    <n v="12232919.2581382"/>
    <n v="127022.925560541"/>
    <n v="169016.824171021"/>
    <n v="165992.72845683599"/>
    <n v="158721.87996164101"/>
    <n v="116274.003869487"/>
    <n v="14299.894260973"/>
    <n v="24803.5631912381"/>
    <n v="25658.964489025599"/>
    <n v="26247.751174855301"/>
    <n v="21946.1234528522"/>
    <n v="3407074.8810627898"/>
    <n v="7468680.27653985"/>
    <n v="7036769.4068097603"/>
    <n v="6747364.4999752296"/>
    <n v="5490417.7888495298"/>
  </r>
  <r>
    <x v="3"/>
    <x v="1"/>
    <s v="Non-Regulated Buildings and Other"/>
    <s v="Load Allocation"/>
    <s v="All Agencies"/>
    <s v="acres"/>
    <n v="2293.1677526162198"/>
    <n v="2359.1939271495198"/>
    <n v="2300.5123324824399"/>
    <n v="2223.2583736370102"/>
    <n v="1610.51520174144"/>
    <n v="22809.3067804733"/>
    <n v="23304.431305029"/>
    <n v="22529.354966871"/>
    <n v="21803.2521793919"/>
    <n v="16135.297672594401"/>
    <n v="1470.1031643338599"/>
    <n v="1478.22136575794"/>
    <n v="1417.8889472974699"/>
    <n v="1376.675089526"/>
    <n v="1044.7308661862301"/>
    <n v="3148824.2925320002"/>
    <n v="3132259.2885107398"/>
    <n v="2981824.8165092501"/>
    <n v="2894996.1143723698"/>
    <n v="2223419.73769528"/>
    <n v="16264.5465319757"/>
    <n v="16578.950279723002"/>
    <n v="16019.5840558168"/>
    <n v="15466.079055881501"/>
    <n v="11581.2809632466"/>
    <n v="1054.63293352808"/>
    <n v="1059.1705919804899"/>
    <n v="1015.88864026345"/>
    <n v="983.66620855377198"/>
    <n v="722.87735783884602"/>
    <n v="1375402.92995452"/>
    <n v="1358056.36045278"/>
    <n v="1296296.68379619"/>
    <n v="1255269.7200420201"/>
    <n v="930620.29006889998"/>
  </r>
  <r>
    <x v="3"/>
    <x v="1"/>
    <s v="Non-Regulated Roads"/>
    <s v="Load Allocation"/>
    <s v="All Agencies"/>
    <s v="acres"/>
    <n v="405.10440917220001"/>
    <n v="409.83295144792601"/>
    <n v="402.22800688305898"/>
    <n v="390.16537699056801"/>
    <n v="302.72090210556098"/>
    <n v="5331.3240534439701"/>
    <n v="5254.2657771781096"/>
    <n v="5142.2059476897102"/>
    <n v="5003.7445954978502"/>
    <n v="3928.4856045618699"/>
    <n v="328.59723138809198"/>
    <n v="314.44840834476099"/>
    <n v="306.53370685270102"/>
    <n v="299.23887626593898"/>
    <n v="238.18091253237799"/>
    <n v="592488.84022331203"/>
    <n v="551318.86574745202"/>
    <n v="538485.11672306096"/>
    <n v="526385.91302394902"/>
    <n v="421695.619648933"/>
    <n v="3995.8303100988301"/>
    <n v="3928.8288299515798"/>
    <n v="3845.50516827404"/>
    <n v="3736.0049616843498"/>
    <n v="2962.3085714131598"/>
    <n v="264.43740536994301"/>
    <n v="250.51525108702501"/>
    <n v="244.55415572132901"/>
    <n v="238.08753766003099"/>
    <n v="184.82798382476901"/>
    <n v="323950.21531939501"/>
    <n v="296137.600059986"/>
    <n v="289381.10076689703"/>
    <n v="281522.215068936"/>
    <n v="219618.39817524"/>
  </r>
  <r>
    <x v="3"/>
    <x v="1"/>
    <s v="Non-Regulated Tree Canopy over Impervious"/>
    <s v="Load Allocation"/>
    <s v="All Agencies"/>
    <s v="acres"/>
    <n v="273.94281781278602"/>
    <n v="282.88976292917499"/>
    <n v="276.14739261497698"/>
    <n v="266.92535353172599"/>
    <n v="181.67206341260999"/>
    <n v="3199.3965097833402"/>
    <n v="3352.6432708371399"/>
    <n v="3260.99967940338"/>
    <n v="3157.8109990563198"/>
    <n v="2184.3069952279302"/>
    <n v="195.432002064306"/>
    <n v="204.42184788081801"/>
    <n v="198.17036323796501"/>
    <n v="192.51661338179801"/>
    <n v="135.45734282233801"/>
    <n v="276444.09817123401"/>
    <n v="285823.86340641999"/>
    <n v="276397.52866864199"/>
    <n v="268139.85018014902"/>
    <n v="189400.330338478"/>
    <n v="2312.52294105291"/>
    <n v="2413.8938905969299"/>
    <n v="2349.4272544011501"/>
    <n v="2272.4245764352399"/>
    <n v="1602.6236839406199"/>
    <n v="149.01731719437501"/>
    <n v="153.894595083664"/>
    <n v="149.48497292422701"/>
    <n v="144.99728616804401"/>
    <n v="101.225273423712"/>
    <n v="136347.520969748"/>
    <n v="137623.83711314201"/>
    <n v="133498.51080805101"/>
    <n v="129003.920055807"/>
    <n v="90942.260184049606"/>
  </r>
  <r>
    <x v="3"/>
    <x v="1"/>
    <s v="Non-Regulated Tree Canopy over Turf Grass"/>
    <s v="Load Allocation"/>
    <s v="All Agencies"/>
    <s v="acres"/>
    <n v="4686.3714927533902"/>
    <n v="4586.2558859568098"/>
    <n v="4333.0737548444904"/>
    <n v="4106.89338895737"/>
    <n v="2208.2873877642"/>
    <n v="17032.177801187201"/>
    <n v="23133.600937502499"/>
    <n v="22128.869344144099"/>
    <n v="20925.643743988101"/>
    <n v="12276.3749153186"/>
    <n v="1917.6054714888701"/>
    <n v="3295.27522606199"/>
    <n v="3317.9808045706"/>
    <n v="3358.5336521222498"/>
    <n v="2305.0098894932298"/>
    <n v="676198.90430803597"/>
    <n v="1515258.2901343701"/>
    <n v="1391278.6874643001"/>
    <n v="1316911.14503515"/>
    <n v="879593.72995901096"/>
    <n v="12714.9739018993"/>
    <n v="17367.703005118801"/>
    <n v="16661.086972453901"/>
    <n v="15750.718333709499"/>
    <n v="9357.2433841005004"/>
    <n v="1550.85173462227"/>
    <n v="2717.1806787605701"/>
    <n v="2754.7710370114701"/>
    <n v="2782.8567754220599"/>
    <n v="1912.68470808386"/>
    <n v="358768.51311389398"/>
    <n v="838011.14660187101"/>
    <n v="786347.68798600102"/>
    <n v="744421.78929157602"/>
    <n v="507169.16384027502"/>
  </r>
  <r>
    <x v="3"/>
    <x v="1"/>
    <s v="Non-Regulated Turf Grass"/>
    <s v="Load Allocation"/>
    <s v="All Agencies"/>
    <s v="acres"/>
    <n v="6010.9252253024597"/>
    <n v="6127.3779417881897"/>
    <n v="5983.7569601640598"/>
    <n v="5712.7022674605296"/>
    <n v="3905.1635203557098"/>
    <n v="37800.721425516102"/>
    <n v="42812.664801490399"/>
    <n v="41980.630926227197"/>
    <n v="40084.188996803001"/>
    <n v="28296.584579918501"/>
    <n v="5083.9869611703898"/>
    <n v="6119.3098128728998"/>
    <n v="6403.0963486067503"/>
    <n v="6542.6995014171098"/>
    <n v="5230.7965220243204"/>
    <n v="2180785.8934509801"/>
    <n v="2744470.24627815"/>
    <n v="2625266.8661959199"/>
    <n v="2510063.41010857"/>
    <n v="1876266.4792865501"/>
    <n v="28274.6367371995"/>
    <n v="31901.967544389699"/>
    <n v="31313.4967233036"/>
    <n v="29894.271011927201"/>
    <n v="21199.9908493818"/>
    <n v="4047.7023360265898"/>
    <n v="4938.1427426342298"/>
    <n v="5179.0390746390904"/>
    <n v="5282.9799824996699"/>
    <n v="4187.5432856693496"/>
    <n v="1152702.5665694701"/>
    <n v="1475644.2677041299"/>
    <n v="1424145.4810170501"/>
    <n v="1361204.05966434"/>
    <n v="1020580.82020719"/>
  </r>
  <r>
    <x v="3"/>
    <x v="1"/>
    <s v="Regulated Construction"/>
    <s v="Waste Load Allocation"/>
    <s v="All Agencies"/>
    <s v="acres"/>
    <n v="204.289188162074"/>
    <n v="204.286650731869"/>
    <n v="2045.1715577421701"/>
    <n v="3876.7903841733901"/>
    <n v="5030.3693586215404"/>
    <n v="3532.29717630101"/>
    <n v="3532.2543208550201"/>
    <n v="34505.067009925799"/>
    <n v="68633.734466552705"/>
    <n v="92446.099954366699"/>
    <n v="668.634371958266"/>
    <n v="668.625526496558"/>
    <n v="6987.7160316556701"/>
    <n v="13144.504635572401"/>
    <n v="17146.089557975502"/>
    <n v="376307.19133043301"/>
    <n v="337019.00146168499"/>
    <n v="4784693.8934774399"/>
    <n v="10061628.2697754"/>
    <n v="13899172.405990601"/>
    <n v="2274.5941141417702"/>
    <n v="2274.5688398678299"/>
    <n v="22790.357597753398"/>
    <n v="41507.145398139997"/>
    <n v="64036.033686041803"/>
    <n v="478.37943083228299"/>
    <n v="478.37308540346601"/>
    <n v="5139.0093218572401"/>
    <n v="9603.9520256519299"/>
    <n v="13601.949521958801"/>
    <n v="152814.97489380799"/>
    <n v="136494.759083927"/>
    <n v="2078109.6362278501"/>
    <n v="4063600.7398071298"/>
    <n v="5815806.0609855698"/>
  </r>
  <r>
    <x v="3"/>
    <x v="2"/>
    <s v="CSS Forest"/>
    <s v="Load Allocation"/>
    <s v="All Agencies"/>
    <s v="acres"/>
    <n v="0"/>
    <n v="0"/>
    <n v="0"/>
    <n v="0"/>
    <n v="0"/>
    <n v="0"/>
    <n v="0"/>
    <n v="0"/>
    <n v="0"/>
    <n v="0"/>
    <n v="0"/>
    <n v="0"/>
    <n v="0"/>
    <n v="0"/>
    <n v="0"/>
    <n v="0"/>
    <n v="0"/>
    <n v="0"/>
    <n v="0"/>
    <n v="0"/>
    <n v="0"/>
    <n v="0"/>
    <n v="0"/>
    <n v="0"/>
    <n v="0"/>
    <n v="0"/>
    <n v="0"/>
    <n v="0"/>
    <n v="0"/>
    <n v="0"/>
    <n v="0"/>
    <n v="0"/>
    <n v="0"/>
    <n v="0"/>
    <n v="0"/>
  </r>
  <r>
    <x v="3"/>
    <x v="2"/>
    <s v="CSS Mixed Open"/>
    <s v="Load Allocation"/>
    <s v="All Agencies"/>
    <s v="acres"/>
    <n v="0"/>
    <n v="0"/>
    <n v="0"/>
    <n v="0"/>
    <n v="0"/>
    <n v="0"/>
    <n v="0"/>
    <n v="0"/>
    <n v="0"/>
    <n v="0"/>
    <n v="0"/>
    <n v="0"/>
    <n v="0"/>
    <n v="0"/>
    <n v="0"/>
    <n v="0"/>
    <n v="0"/>
    <n v="0"/>
    <n v="0"/>
    <n v="0"/>
    <n v="0"/>
    <n v="0"/>
    <n v="0"/>
    <n v="0"/>
    <n v="0"/>
    <n v="0"/>
    <n v="0"/>
    <n v="0"/>
    <n v="0"/>
    <n v="0"/>
    <n v="0"/>
    <n v="0"/>
    <n v="0"/>
    <n v="0"/>
    <n v="0"/>
  </r>
  <r>
    <x v="3"/>
    <x v="2"/>
    <s v="Harvested Forest"/>
    <s v="Load Allocation"/>
    <s v="All Agencies"/>
    <s v="acres"/>
    <n v="1326.2590676546099"/>
    <n v="1337.3055759072299"/>
    <n v="169.99999988824101"/>
    <n v="1047.0000045895599"/>
    <n v="1553.2030509710301"/>
    <n v="6332.3641061782801"/>
    <n v="9618.5099000930804"/>
    <n v="1307.4693146348"/>
    <n v="8046.6486496925399"/>
    <n v="11912.276771545399"/>
    <n v="104.22306899726399"/>
    <n v="176.118312172592"/>
    <n v="24.291749906726199"/>
    <n v="149.666662067175"/>
    <n v="223.14671148359801"/>
    <n v="153791.686813354"/>
    <n v="256645.68630981399"/>
    <n v="35244.261703491196"/>
    <n v="216182.83285522499"/>
    <n v="315982.21109008801"/>
    <n v="4383.9362215995798"/>
    <n v="6687.2754907607996"/>
    <n v="906.90262770652805"/>
    <n v="5570.5696327686301"/>
    <n v="8186.1266908645603"/>
    <n v="70.880959775298805"/>
    <n v="120.13922690600199"/>
    <n v="16.5835304250941"/>
    <n v="102.32359996437999"/>
    <n v="154.66762065142399"/>
    <n v="57361.322922706597"/>
    <n v="95600.447948455796"/>
    <n v="13138.709227562"/>
    <n v="80722.931812286406"/>
    <n v="119521.87055587801"/>
  </r>
  <r>
    <x v="3"/>
    <x v="2"/>
    <s v="Headwater or Isolated Wetland"/>
    <s v="Load Allocation"/>
    <s v="All Agencies"/>
    <s v="acres"/>
    <n v="1686.28894559946"/>
    <n v="1670.2721312521001"/>
    <n v="1705.8067307695701"/>
    <n v="1744.3546090945599"/>
    <n v="2040.53346618265"/>
    <n v="1828.5614474993199"/>
    <n v="1810.24812292866"/>
    <n v="1846.9366693720201"/>
    <n v="1886.7234931998"/>
    <n v="2208.4774044007099"/>
    <n v="70.146688293025406"/>
    <n v="69.434736848284999"/>
    <n v="70.8818927953253"/>
    <n v="72.494845872977706"/>
    <n v="85.277891688165298"/>
    <n v="18895.565407514601"/>
    <n v="18512.3598075509"/>
    <n v="18789.012076526898"/>
    <n v="19130.3554794788"/>
    <n v="22670.1627927423"/>
    <n v="1170.2666289005399"/>
    <n v="1156.16712290328"/>
    <n v="1176.48409512546"/>
    <n v="1199.45537357125"/>
    <n v="1402.2378808921201"/>
    <n v="49.948952795035403"/>
    <n v="49.498549077106901"/>
    <n v="50.554273674351897"/>
    <n v="51.756885668320997"/>
    <n v="61.425001903145997"/>
    <n v="7759.6290796287403"/>
    <n v="7620.8034701980696"/>
    <n v="7742.3775039128996"/>
    <n v="7899.7233523875502"/>
    <n v="9474.9273084625602"/>
  </r>
  <r>
    <x v="3"/>
    <x v="2"/>
    <s v="Mixed Open"/>
    <s v="Load Allocation"/>
    <s v="All Agencies"/>
    <s v="acres"/>
    <n v="24828.9475226961"/>
    <n v="22555.171011771999"/>
    <n v="21499.178270942499"/>
    <n v="21397.481766872101"/>
    <n v="26633.590645263001"/>
    <n v="38738.6921566194"/>
    <n v="35142.050085521303"/>
    <n v="33497.395468147501"/>
    <n v="33373.715720954402"/>
    <n v="41631.0157579035"/>
    <n v="6191.2641742114201"/>
    <n v="5633.2615117315399"/>
    <n v="5383.0964501121798"/>
    <n v="5364.9811466053397"/>
    <n v="6690.3053907602998"/>
    <n v="16903094.304238301"/>
    <n v="15396348.850922599"/>
    <n v="14753301.7969303"/>
    <n v="14704838.0169983"/>
    <n v="18829261.4113741"/>
    <n v="26450.096695380798"/>
    <n v="24019.854381906302"/>
    <n v="22904.217475914898"/>
    <n v="22824.8670162833"/>
    <n v="27584.986124492301"/>
    <n v="4556.1951732014704"/>
    <n v="4173.7558414371197"/>
    <n v="4014.3123288253"/>
    <n v="4010.7649666449302"/>
    <n v="4968.1688172183904"/>
    <n v="7280969.9751530001"/>
    <n v="6680918.4572773296"/>
    <n v="6436787.1003141096"/>
    <n v="6423658.6413508104"/>
    <n v="8097081.4776695399"/>
  </r>
  <r>
    <x v="3"/>
    <x v="2"/>
    <s v="Non-tidal Floodplain Wetland"/>
    <s v="Load Allocation"/>
    <s v="All Agencies"/>
    <s v="acres"/>
    <n v="12790.420162209301"/>
    <n v="12885.2134267731"/>
    <n v="13105.4185867776"/>
    <n v="13351.9490061877"/>
    <n v="15383.0713785398"/>
    <n v="14151.9103376768"/>
    <n v="14255.716612922501"/>
    <n v="14490.0240843274"/>
    <n v="14752.1633893453"/>
    <n v="17005.031295013101"/>
    <n v="556.46696833238798"/>
    <n v="560.56552468262998"/>
    <n v="569.87287713676596"/>
    <n v="580.51727305775205"/>
    <n v="670.57417921752506"/>
    <n v="166521.913891442"/>
    <n v="167672.86152874801"/>
    <n v="169868.013596542"/>
    <n v="172540.772450861"/>
    <n v="198322.60840833199"/>
    <n v="9192.0711055658794"/>
    <n v="9255.0795160547805"/>
    <n v="9386.5608637503101"/>
    <n v="9538.9572101835693"/>
    <n v="10919.704627741599"/>
    <n v="406.83919305847701"/>
    <n v="409.85833881960599"/>
    <n v="416.71236752649099"/>
    <n v="424.77460517525702"/>
    <n v="492.649198615356"/>
    <n v="66175.834199957506"/>
    <n v="66633.393592183798"/>
    <n v="67544.348157280707"/>
    <n v="68749.863864635001"/>
    <n v="79351.605589095503"/>
  </r>
  <r>
    <x v="3"/>
    <x v="2"/>
    <s v="Shoreline"/>
    <s v="Load Allocation"/>
    <s v="All Agencies"/>
    <s v="miles"/>
    <n v="62.278400777722702"/>
    <n v="62.278400777722702"/>
    <n v="62.278400777722702"/>
    <n v="62.278400777722702"/>
    <n v="62.278400777722702"/>
    <n v="0"/>
    <n v="0"/>
    <n v="0"/>
    <n v="0"/>
    <n v="0"/>
    <n v="0"/>
    <n v="0"/>
    <n v="0"/>
    <n v="0"/>
    <n v="0"/>
    <n v="0"/>
    <n v="0"/>
    <n v="0"/>
    <n v="0"/>
    <n v="0"/>
    <n v="17564.555973053"/>
    <n v="17564.555973053"/>
    <n v="17564.555973053"/>
    <n v="17564.555973053"/>
    <n v="17564.555973053"/>
    <n v="12416.323682785"/>
    <n v="12416.323682785"/>
    <n v="12416.323682785"/>
    <n v="12416.323682785"/>
    <n v="12416.323682785"/>
    <n v="60567435.138671897"/>
    <n v="60567435.138671897"/>
    <n v="60567435.138671897"/>
    <n v="60567435.138671897"/>
    <n v="60567435.138671897"/>
  </r>
  <r>
    <x v="3"/>
    <x v="2"/>
    <s v="Stream Bed and Bank"/>
    <s v="Load Allocation"/>
    <s v="All Agencies"/>
    <s v="miles"/>
    <n v="569.94501661195"/>
    <n v="569.94501661195"/>
    <n v="569.94501661195"/>
    <n v="569.94501661195"/>
    <n v="569.94501661195"/>
    <n v="134629.05881279701"/>
    <n v="167205.50850954701"/>
    <n v="185823.841030568"/>
    <n v="188777.55895802399"/>
    <n v="244778.37739631499"/>
    <n v="27630.7019565552"/>
    <n v="45845.449653059201"/>
    <n v="53461.830957189202"/>
    <n v="58598.905490845398"/>
    <n v="91666.006618276195"/>
    <n v="106381273.509766"/>
    <n v="201180119.56054699"/>
    <n v="208456675.01171899"/>
    <n v="213991717.12695301"/>
    <n v="229026173.58984399"/>
    <n v="94017.282113790498"/>
    <n v="113410.906756103"/>
    <n v="127518.276941448"/>
    <n v="128985.45902627701"/>
    <n v="174555.84961610299"/>
    <n v="20149.307067342099"/>
    <n v="33639.167027872099"/>
    <n v="39199.863720390902"/>
    <n v="42949.385007824698"/>
    <n v="69075.688526447906"/>
    <n v="46024690.055786103"/>
    <n v="88969405.362792999"/>
    <n v="93258076.486938506"/>
    <n v="95061745.062744096"/>
    <n v="101576546.388062"/>
  </r>
  <r>
    <x v="3"/>
    <x v="2"/>
    <s v="True Forest"/>
    <s v="Load Allocation"/>
    <s v="All Agencies"/>
    <s v="acres"/>
    <n v="124979.151327007"/>
    <n v="119802.70302443999"/>
    <n v="121470.598732233"/>
    <n v="121787.223446976"/>
    <n v="136677.75520031899"/>
    <n v="136102.49419409799"/>
    <n v="130491.575994439"/>
    <n v="132244.39862050899"/>
    <n v="132509.739918999"/>
    <n v="148486.64319409401"/>
    <n v="5445.7138315213397"/>
    <n v="5215.9940125381099"/>
    <n v="5288.1698931227402"/>
    <n v="5304.0585236689103"/>
    <n v="5977.9724052054798"/>
    <n v="2059242.09942925"/>
    <n v="1974250.64206517"/>
    <n v="1995459.3485300499"/>
    <n v="1993619.5043158501"/>
    <n v="2213635.5790490499"/>
    <n v="95263.0494395196"/>
    <n v="91396.178620427803"/>
    <n v="92447.903407074496"/>
    <n v="92491.021479815201"/>
    <n v="102918.12821842"/>
    <n v="3846.7126133519901"/>
    <n v="3674.8125974949198"/>
    <n v="3725.04376666388"/>
    <n v="3741.4813112895899"/>
    <n v="4259.1715987441103"/>
    <n v="799651.80953258299"/>
    <n v="762827.78331035399"/>
    <n v="770767.47382909094"/>
    <n v="771532.28289532696"/>
    <n v="866079.27276778198"/>
  </r>
  <r>
    <x v="3"/>
    <x v="2"/>
    <s v="Water"/>
    <s v="Load Allocation"/>
    <s v="All Agencies"/>
    <s v="acres"/>
    <n v="4622.1249121436804"/>
    <n v="4622.1249121436804"/>
    <n v="4608.4217324275496"/>
    <n v="4566.3407994904601"/>
    <n v="4428.9892502818302"/>
    <n v="40057.412928439699"/>
    <n v="40057.412928439699"/>
    <n v="39938.6548760757"/>
    <n v="39573.9637664072"/>
    <n v="38383.612893283404"/>
    <n v="2719.10365983984"/>
    <n v="2719.10365983984"/>
    <n v="2711.04235746316"/>
    <n v="2686.2869994172402"/>
    <n v="2605.4858583263099"/>
    <n v="0"/>
    <n v="0"/>
    <n v="0"/>
    <n v="0"/>
    <n v="0"/>
    <n v="34023.202118329697"/>
    <n v="34023.202118329697"/>
    <n v="33956.166730828598"/>
    <n v="33704.8114477657"/>
    <n v="32856.912176087499"/>
    <n v="2942.3205738258498"/>
    <n v="2942.3205738258498"/>
    <n v="2931.6044459284699"/>
    <n v="2902.5463622591901"/>
    <n v="2809.4329567984701"/>
    <n v="0"/>
    <n v="0"/>
    <n v="0"/>
    <n v="0"/>
    <n v="0"/>
  </r>
  <r>
    <x v="3"/>
    <x v="3"/>
    <s v="Rapid Infiltration Basin"/>
    <s v="Load Allocation"/>
    <s v="All Agencies"/>
    <s v="acres"/>
    <n v="0"/>
    <n v="0"/>
    <n v="0"/>
    <n v="0"/>
    <n v="0"/>
    <n v="0"/>
    <n v="0"/>
    <n v="0"/>
    <n v="0"/>
    <n v="0"/>
    <n v="0"/>
    <n v="0"/>
    <n v="0"/>
    <n v="0"/>
    <n v="0"/>
    <n v="0"/>
    <n v="0"/>
    <n v="0"/>
    <n v="0"/>
    <n v="0"/>
    <n v="0"/>
    <n v="0"/>
    <n v="0"/>
    <n v="0"/>
    <n v="0"/>
    <n v="0"/>
    <n v="0"/>
    <n v="0"/>
    <n v="0"/>
    <n v="0"/>
    <n v="0"/>
    <n v="0"/>
    <n v="0"/>
    <n v="0"/>
    <n v="0"/>
  </r>
  <r>
    <x v="3"/>
    <x v="3"/>
    <s v="Septic"/>
    <s v="Load Allocation"/>
    <s v="All Agencies"/>
    <s v="systems"/>
    <n v="8158.7849414348602"/>
    <n v="7549.3655014038104"/>
    <n v="7365.3740465641004"/>
    <n v="7359.1533880233801"/>
    <n v="5219.7207752466202"/>
    <n v="45672.3786563873"/>
    <n v="71797.520849227905"/>
    <n v="72279.653285026594"/>
    <n v="72437.794214248701"/>
    <n v="52276.877864837603"/>
    <n v="0"/>
    <n v="0"/>
    <n v="0"/>
    <n v="0"/>
    <n v="0"/>
    <n v="0"/>
    <n v="0"/>
    <n v="0"/>
    <n v="0"/>
    <n v="0"/>
    <n v="31588.339407444"/>
    <n v="47915.089618682898"/>
    <n v="48061.288134574897"/>
    <n v="47786.827981948903"/>
    <n v="34936.753486633301"/>
    <n v="0"/>
    <n v="0"/>
    <n v="0"/>
    <n v="0"/>
    <n v="0"/>
    <n v="0"/>
    <n v="0"/>
    <n v="0"/>
    <n v="0"/>
    <n v="0"/>
  </r>
  <r>
    <x v="3"/>
    <x v="4"/>
    <s v="Combined Sewer Overflow"/>
    <s v="Waste Load Allocation"/>
    <s v="All Agencies"/>
    <s v="acres"/>
    <n v="0"/>
    <n v="0"/>
    <n v="0"/>
    <n v="0"/>
    <n v="0"/>
    <n v="0"/>
    <n v="0"/>
    <n v="0"/>
    <n v="0"/>
    <n v="0"/>
    <n v="0"/>
    <n v="0"/>
    <n v="0"/>
    <n v="0"/>
    <n v="0"/>
    <n v="0"/>
    <n v="0"/>
    <n v="0"/>
    <n v="0"/>
    <n v="0"/>
    <n v="0"/>
    <n v="0"/>
    <n v="0"/>
    <n v="0"/>
    <n v="0"/>
    <n v="0"/>
    <n v="0"/>
    <n v="0"/>
    <n v="0"/>
    <n v="0"/>
    <n v="0"/>
    <n v="0"/>
    <n v="0"/>
    <n v="0"/>
    <n v="0"/>
  </r>
  <r>
    <x v="3"/>
    <x v="4"/>
    <s v="Industrial Wastewater Treatment Plant"/>
    <s v="Waste Load Allocation"/>
    <s v="All Agencies"/>
    <s v="acres"/>
    <n v="0"/>
    <n v="0"/>
    <n v="0"/>
    <n v="0"/>
    <n v="0"/>
    <n v="4180.6158272254997"/>
    <n v="17705.5750795044"/>
    <n v="5084.2371290363399"/>
    <n v="5173.0896917022801"/>
    <n v="208365.18970698499"/>
    <n v="6172.8747528152298"/>
    <n v="3960.8448653628402"/>
    <n v="570.64346420363302"/>
    <n v="561.58285971888097"/>
    <n v="5416.4546894390996"/>
    <n v="138921.14290544001"/>
    <n v="78132.724731564507"/>
    <n v="66369.265061719096"/>
    <n v="64385.602757675297"/>
    <n v="36209.512563586199"/>
    <n v="3265.6473394950099"/>
    <n v="13694.605725795"/>
    <n v="3962.8055568560999"/>
    <n v="4052.1276008710302"/>
    <n v="159186.170312248"/>
    <n v="4081.90279395366"/>
    <n v="4331.2427546930703"/>
    <n v="528.58919139026"/>
    <n v="521.56406844226899"/>
    <n v="5286.6520851981504"/>
    <n v="65865.874896643596"/>
    <n v="44418.219112575098"/>
    <n v="40851.242732970903"/>
    <n v="39976.092516153098"/>
    <n v="15468.6463417411"/>
  </r>
  <r>
    <x v="3"/>
    <x v="4"/>
    <s v="Municipal Wastewater Treatment Plant"/>
    <s v="Waste Load Allocation"/>
    <s v="All Agencies"/>
    <s v="acres"/>
    <n v="0"/>
    <n v="0"/>
    <n v="0"/>
    <n v="0"/>
    <n v="0"/>
    <n v="1768276.21505976"/>
    <n v="815873.28853023099"/>
    <n v="1653356.23790336"/>
    <n v="1391967.46667516"/>
    <n v="3984283.6420221301"/>
    <n v="96096.506228566199"/>
    <n v="33983.228219509103"/>
    <n v="48037.925069756799"/>
    <n v="66512.176686574196"/>
    <n v="211139.262028217"/>
    <n v="8346495.1605262803"/>
    <n v="405334.10347700102"/>
    <n v="471059.233063608"/>
    <n v="644784.04899740196"/>
    <n v="782617.719636083"/>
    <n v="1689619.52336812"/>
    <n v="786568.36030814098"/>
    <n v="1589708.1928353901"/>
    <n v="1348101.6921053799"/>
    <n v="3812898.2406525598"/>
    <n v="87349.816255956903"/>
    <n v="32194.247731447202"/>
    <n v="40219.8940520287"/>
    <n v="60779.044266438897"/>
    <n v="167354.260850519"/>
    <n v="4143411.9667105698"/>
    <n v="237878.77265155301"/>
    <n v="213028.67030390099"/>
    <n v="388595.892344444"/>
    <n v="436418.77328116802"/>
  </r>
</pivotCacheRecords>
</file>

<file path=xl/pivotCache/pivotCacheRecords4.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9">
  <r>
    <x v="0"/>
    <x v="0"/>
    <x v="0"/>
    <s v="Load Allocation"/>
    <s v="All Agencies"/>
    <s v="acres"/>
    <n v="14459.8702667175"/>
    <n v="4597.6575433179696"/>
    <n v="3639.8940023922501"/>
    <n v="3976.7019450530702"/>
    <n v="2251.5142872166398"/>
    <n v="36510.1828025543"/>
    <n v="12298.0246861133"/>
    <n v="9610.7457200706394"/>
    <n v="10459.3038080764"/>
    <n v="5970.8742002848303"/>
    <n v="14852.013333348301"/>
    <n v="4929.1920881065098"/>
    <n v="4016.7802528120201"/>
    <n v="4444.93318236493"/>
    <n v="2467.95782471349"/>
    <n v="457985.80975892401"/>
    <n v="151609.055765233"/>
    <n v="119275.914490435"/>
    <n v="130061.381209022"/>
    <n v="74388.060284602994"/>
    <n v="23916.793612005498"/>
    <n v="8066.29544118388"/>
    <n v="6197.9328751920802"/>
    <n v="6706.8601793568996"/>
    <n v="3857.7200425691799"/>
    <n v="7730.5958795140295"/>
    <n v="2557.5162248783199"/>
    <n v="2065.9356219889401"/>
    <n v="2277.52555423491"/>
    <n v="1271.8546502128299"/>
    <n v="126448.61505791701"/>
    <n v="41350.221623254503"/>
    <n v="31332.571248181099"/>
    <n v="33599.322870415497"/>
    <n v="19821.5076511154"/>
  </r>
  <r>
    <x v="0"/>
    <x v="0"/>
    <x v="1"/>
    <s v="Load Allocation"/>
    <s v="All Agencies"/>
    <s v="acres"/>
    <n v="2267.2810111230301"/>
    <n v="506.647916863163"/>
    <n v="845.57056927681003"/>
    <n v="2369.7962250709502"/>
    <n v="354.93744315307998"/>
    <n v="27645.269115335701"/>
    <n v="7347.5205966024696"/>
    <n v="15187.4452381134"/>
    <n v="42964.9626731873"/>
    <n v="4355.0756292076803"/>
    <n v="203.817259687931"/>
    <n v="274.07820848310803"/>
    <n v="246.11777828633799"/>
    <n v="889.06173497438397"/>
    <n v="432.02776461706202"/>
    <n v="388279.68649946299"/>
    <n v="312860.56140902598"/>
    <n v="540793.79730224598"/>
    <n v="1576502.8535156299"/>
    <n v="344908.88067475701"/>
    <n v="17966.678093753198"/>
    <n v="4017.5347765773799"/>
    <n v="10135.6236305237"/>
    <n v="28523.745780944799"/>
    <n v="2225.0512814293202"/>
    <n v="101.421604932287"/>
    <n v="132.81658906909601"/>
    <n v="129.224271297455"/>
    <n v="464.008288800716"/>
    <n v="205.33308726448601"/>
    <n v="102480.05565904301"/>
    <n v="43923.5212708451"/>
    <n v="166854.59613037101"/>
    <n v="485052.49975585903"/>
    <n v="40822.359828401401"/>
  </r>
  <r>
    <x v="0"/>
    <x v="0"/>
    <x v="2"/>
    <s v="Load Allocation"/>
    <s v="All Agencies"/>
    <s v="acres"/>
    <n v="4754.9711776742897"/>
    <n v="7567.2861736885397"/>
    <n v="4565.6073974762003"/>
    <n v="3126.7280637254398"/>
    <n v="3525.0771807412302"/>
    <n v="51683.184059668798"/>
    <n v="112449.923484837"/>
    <n v="62385.959186455002"/>
    <n v="39557.223477211402"/>
    <n v="44833.648757466697"/>
    <n v="1469.6641963012601"/>
    <n v="3356.8083346623498"/>
    <n v="2110.85147021893"/>
    <n v="1554.8912762610901"/>
    <n v="2184.9090743730799"/>
    <n v="2213259.9525105101"/>
    <n v="7713131.5250676097"/>
    <n v="4585189.6424223697"/>
    <n v="3152653.1805747398"/>
    <n v="3608279.8734343098"/>
    <n v="31442.2910514299"/>
    <n v="70643.907183232805"/>
    <n v="38441.869987513899"/>
    <n v="23985.745114081099"/>
    <n v="28146.619460696002"/>
    <n v="728.65877753590098"/>
    <n v="1693.83836496348"/>
    <n v="1055.40228936625"/>
    <n v="772.89983857687503"/>
    <n v="1097.8821943984401"/>
    <n v="506260.780186232"/>
    <n v="1975282.6119381899"/>
    <n v="1117067.5591518199"/>
    <n v="743791.84992962703"/>
    <n v="968014.65042090404"/>
  </r>
  <r>
    <x v="0"/>
    <x v="0"/>
    <x v="3"/>
    <s v="Load Allocation"/>
    <s v="All Agencies"/>
    <s v="acres"/>
    <n v="0"/>
    <n v="236.600495755672"/>
    <n v="2848.724885522"/>
    <n v="2917.3475350056001"/>
    <n v="6115.9500703752901"/>
    <n v="0"/>
    <n v="6993.44553947449"/>
    <n v="74462.311958946797"/>
    <n v="79174.456137922796"/>
    <n v="156920.63091919001"/>
    <n v="0"/>
    <n v="98.733147583901896"/>
    <n v="1492.40132006264"/>
    <n v="1657.0777063466801"/>
    <n v="4860.6674177572704"/>
    <n v="0"/>
    <n v="245808.08624267601"/>
    <n v="2848763.40985286"/>
    <n v="2955249.4286567401"/>
    <n v="5902086.3251566896"/>
    <n v="0"/>
    <n v="4701.2030258178702"/>
    <n v="47699.029708729198"/>
    <n v="50314.788722590201"/>
    <n v="97268.081003444997"/>
    <n v="0"/>
    <n v="52.227362487465101"/>
    <n v="762.35904170947504"/>
    <n v="842.517693631253"/>
    <n v="2441.7000324790602"/>
    <n v="0"/>
    <n v="75961.946830749497"/>
    <n v="784037.14497958298"/>
    <n v="803421.27019632002"/>
    <n v="1517783.51118566"/>
  </r>
  <r>
    <x v="0"/>
    <x v="0"/>
    <x v="4"/>
    <s v="Load Allocation"/>
    <s v="All Agencies"/>
    <s v="acres"/>
    <n v="0"/>
    <n v="275.42198616266302"/>
    <n v="3557.32125538944"/>
    <n v="3691.27565758014"/>
    <n v="9088.57033909454"/>
    <n v="0"/>
    <n v="6205.7851104736301"/>
    <n v="71444.211133849705"/>
    <n v="77942.789969480204"/>
    <n v="182029.371084543"/>
    <n v="0"/>
    <n v="92.379030786454706"/>
    <n v="1468.8357748941"/>
    <n v="1649.57891279861"/>
    <n v="5882.4322684457102"/>
    <n v="0"/>
    <n v="286140.685546875"/>
    <n v="3544937.75446301"/>
    <n v="3733883.4509313898"/>
    <n v="8853288.8700257596"/>
    <n v="0"/>
    <n v="4171.7143793106097"/>
    <n v="45635.618679431398"/>
    <n v="49428.2181030426"/>
    <n v="113507.643177333"/>
    <n v="0"/>
    <n v="48.866194751113703"/>
    <n v="746.22213986685199"/>
    <n v="835.55113408814498"/>
    <n v="2987.9308054869498"/>
    <n v="0"/>
    <n v="88425.908737182603"/>
    <n v="965457.70258281403"/>
    <n v="1009922.53544609"/>
    <n v="2345110.9304461498"/>
  </r>
  <r>
    <x v="0"/>
    <x v="0"/>
    <x v="5"/>
    <s v="Load Allocation"/>
    <s v="All Agencies"/>
    <s v="acres"/>
    <n v="582.40657033535194"/>
    <n v="1559.1041426076799"/>
    <n v="3369.5560734893602"/>
    <n v="3843.0845065173198"/>
    <n v="5437.1657537516403"/>
    <n v="2195.2583371707901"/>
    <n v="7557.1761512616604"/>
    <n v="18030.234353868102"/>
    <n v="20927.2525515038"/>
    <n v="29091.122009367798"/>
    <n v="367.62094756747001"/>
    <n v="731.90662507358502"/>
    <n v="791.82179914596099"/>
    <n v="1840.4847496560201"/>
    <n v="4823.4369791632398"/>
    <n v="47628.737369868097"/>
    <n v="151594.33227760301"/>
    <n v="336117.89087668201"/>
    <n v="384393.68511773099"/>
    <n v="579151.94883039605"/>
    <n v="1239.3576507800899"/>
    <n v="4835.8936149692199"/>
    <n v="12036.090066758799"/>
    <n v="14006.7918708295"/>
    <n v="19496.2526925659"/>
    <n v="176.90220234666799"/>
    <n v="368.59698744648603"/>
    <n v="410.24001524548697"/>
    <n v="969.27385942712101"/>
    <n v="2558.5526051449101"/>
    <n v="7294.1408071845099"/>
    <n v="37832.497734970399"/>
    <n v="97628.577517950398"/>
    <n v="113099.901802454"/>
    <n v="172866.00785087101"/>
  </r>
  <r>
    <x v="0"/>
    <x v="0"/>
    <x v="6"/>
    <s v="Load Allocation"/>
    <s v="All Agencies"/>
    <s v="acres"/>
    <n v="188.54090604988801"/>
    <n v="202.84762584981101"/>
    <n v="218.82048854644501"/>
    <n v="227.33944539561401"/>
    <n v="216.42892809409"/>
    <n v="1650.6770458737799"/>
    <n v="5293.44121287081"/>
    <n v="8664.9547434825199"/>
    <n v="9619.8330569360405"/>
    <n v="43326.078434120704"/>
    <n v="100.07443470036"/>
    <n v="303.54476394307"/>
    <n v="492.12484973885699"/>
    <n v="526.46415827122701"/>
    <n v="2113.0313097097801"/>
    <n v="438050.55039081798"/>
    <n v="611928.22074870404"/>
    <n v="755100.18270994397"/>
    <n v="762334.29830927495"/>
    <n v="762296.44637570996"/>
    <n v="1024.7463560410199"/>
    <n v="3454.9349433016801"/>
    <n v="5392.4995236102304"/>
    <n v="6083.3424786273399"/>
    <n v="28472.145464952901"/>
    <n v="51.748491729198101"/>
    <n v="158.931263306999"/>
    <n v="251.55730098912099"/>
    <n v="270.95090273536903"/>
    <n v="1106.9873590719801"/>
    <n v="125996.245542966"/>
    <n v="176645.07556655601"/>
    <n v="219337.4978293"/>
    <n v="227513.47582037101"/>
    <n v="223467.16539732899"/>
  </r>
  <r>
    <x v="0"/>
    <x v="0"/>
    <x v="7"/>
    <s v="Load Allocation"/>
    <s v="All Agencies"/>
    <s v="acres"/>
    <n v="4709.4786907313301"/>
    <n v="6210.4504493027198"/>
    <n v="5025.3313538820503"/>
    <n v="5506.8581973067803"/>
    <n v="8421.6713147401006"/>
    <n v="35103.388315582102"/>
    <n v="66749.842279548204"/>
    <n v="52593.4600805523"/>
    <n v="57606.765236463601"/>
    <n v="78498.713030091894"/>
    <n v="2590.1682592195598"/>
    <n v="5377.4077878632297"/>
    <n v="4916.2525981080698"/>
    <n v="5330.6494809589403"/>
    <n v="4321.0780559894802"/>
    <n v="2266745.0632119798"/>
    <n v="6726285.7156074801"/>
    <n v="6546864.7353391303"/>
    <n v="6649222.5643672002"/>
    <n v="672055.07682818396"/>
    <n v="22080.156660143901"/>
    <n v="41986.887846749603"/>
    <n v="33039.9229678017"/>
    <n v="36224.827269591799"/>
    <n v="49812.043240015497"/>
    <n v="1317.45863219123"/>
    <n v="2733.92428898559"/>
    <n v="2503.4977269932301"/>
    <n v="2707.2333829039699"/>
    <n v="2170.7861519804001"/>
    <n v="598031.78837622097"/>
    <n v="1798611.93848592"/>
    <n v="1860830.00311421"/>
    <n v="1967599.9833117099"/>
    <n v="202470.29844238001"/>
  </r>
  <r>
    <x v="0"/>
    <x v="0"/>
    <x v="8"/>
    <s v="Load Allocation"/>
    <s v="All Agencies"/>
    <s v="acres"/>
    <n v="28222.018857484501"/>
    <n v="32903.587906036802"/>
    <n v="32670.859572863901"/>
    <n v="35462.003649353603"/>
    <n v="34996.139571515698"/>
    <n v="183066.24473638801"/>
    <n v="239945.920676718"/>
    <n v="231256.152988416"/>
    <n v="258843.17984723899"/>
    <n v="248742.02311942499"/>
    <n v="5452.3708158387599"/>
    <n v="6574.59203616594"/>
    <n v="5463.8378817083703"/>
    <n v="6502.3458072140202"/>
    <n v="10074.254861628"/>
    <n v="787253.759226867"/>
    <n v="1026313.11489548"/>
    <n v="1210617.1945276801"/>
    <n v="1329050.19290328"/>
    <n v="1177489.3231252299"/>
    <n v="119098.796011121"/>
    <n v="156628.434892591"/>
    <n v="151896.77317964"/>
    <n v="170414.60711591801"/>
    <n v="162704.37688134599"/>
    <n v="2684.93967686113"/>
    <n v="3241.9196700351699"/>
    <n v="2720.3674017327398"/>
    <n v="3218.7619341495902"/>
    <n v="5081.8729050900502"/>
    <n v="209581.83093503601"/>
    <n v="276909.511069623"/>
    <n v="331225.93658776197"/>
    <n v="367511.94745025103"/>
    <n v="325171.94619471801"/>
  </r>
  <r>
    <x v="0"/>
    <x v="0"/>
    <x v="9"/>
    <s v="Load Allocation"/>
    <s v="All Agencies"/>
    <s v="acres"/>
    <n v="37996.863502819098"/>
    <n v="53398.5069692178"/>
    <n v="57982.258471036199"/>
    <n v="59528.4646053428"/>
    <n v="74199.495319524605"/>
    <n v="149254.68202015001"/>
    <n v="350469.88025390601"/>
    <n v="387938.85972632503"/>
    <n v="413287.33680944599"/>
    <n v="526125.94438046694"/>
    <n v="17091.039699745601"/>
    <n v="32525.4821748092"/>
    <n v="40410.214064087901"/>
    <n v="52289.173916537002"/>
    <n v="96686.198571175002"/>
    <n v="1339069.8075554599"/>
    <n v="3194271.3719283999"/>
    <n v="3625767.1156437402"/>
    <n v="3776759.4593412299"/>
    <n v="4803995.29629602"/>
    <n v="99104.511591034898"/>
    <n v="232934.82308012"/>
    <n v="257645.84126495401"/>
    <n v="274532.11649565201"/>
    <n v="347802.643977798"/>
    <n v="8893.4211063648199"/>
    <n v="16902.470446263102"/>
    <n v="21075.328009629298"/>
    <n v="27361.848365260899"/>
    <n v="50666.206710272701"/>
    <n v="387941.76489975001"/>
    <n v="922936.92669637105"/>
    <n v="1045851.5701427"/>
    <n v="1091845.45032892"/>
    <n v="1381153.1100435699"/>
  </r>
  <r>
    <x v="0"/>
    <x v="0"/>
    <x v="10"/>
    <s v="Waste Load Allocation"/>
    <s v="All Agencies"/>
    <s v="acres"/>
    <n v="0.82684701083121603"/>
    <n v="0.98530202776130005"/>
    <n v="1.4145710742249"/>
    <n v="1.6306460227227499"/>
    <n v="2.1002489741732102"/>
    <n v="303.88765065709799"/>
    <n v="1869.5239667049"/>
    <n v="2692.66096267794"/>
    <n v="2487.06461649109"/>
    <n v="6277.5330257237702"/>
    <n v="18.361883567438301"/>
    <n v="113.647821404154"/>
    <n v="165.99393226854201"/>
    <n v="153.46932405843799"/>
    <n v="389.97573095197703"/>
    <n v="880.68931594198102"/>
    <n v="1471.2591401413999"/>
    <n v="2431.0357097988899"/>
    <n v="1698.8053260307199"/>
    <n v="3728.4347800465598"/>
    <n v="157.82394443231399"/>
    <n v="967.01899678394"/>
    <n v="1385.799263894"/>
    <n v="1276.26924171019"/>
    <n v="3245.2892633572901"/>
    <n v="8.78145825428828"/>
    <n v="53.7347332985346"/>
    <n v="78.439080491156304"/>
    <n v="72.3798084473747"/>
    <n v="186.231197746107"/>
    <n v="94.586399917356204"/>
    <n v="157.83667429685701"/>
    <n v="260.32729373461899"/>
    <n v="181.43851358782601"/>
    <n v="398.93391595150803"/>
  </r>
  <r>
    <x v="0"/>
    <x v="0"/>
    <x v="11"/>
    <s v="Load Allocation"/>
    <s v="All Agencies"/>
    <s v="acres"/>
    <n v="0"/>
    <n v="0"/>
    <n v="0"/>
    <n v="0"/>
    <n v="0"/>
    <n v="3484.89806377888"/>
    <n v="53129.521494432702"/>
    <n v="91932.519231829006"/>
    <n v="100293.079051501"/>
    <n v="173899.287266645"/>
    <n v="1005.68225200474"/>
    <n v="16666.129303386901"/>
    <n v="28790.739452170401"/>
    <n v="31488.6918637909"/>
    <n v="53605.969685426302"/>
    <n v="533145.84145355201"/>
    <n v="8128152.6988360304"/>
    <n v="14064526.3050151"/>
    <n v="15343587.3247707"/>
    <n v="26604416.4782186"/>
    <n v="2527.4979788958999"/>
    <n v="33987.4071198249"/>
    <n v="59587.062302681697"/>
    <n v="64801.852085537299"/>
    <n v="112666.993356559"/>
    <n v="612.77963742613804"/>
    <n v="8900.5616510422005"/>
    <n v="15266.285819025899"/>
    <n v="16666.291446284202"/>
    <n v="28331.8110290974"/>
    <n v="111366.37350845301"/>
    <n v="2014160.4287840701"/>
    <n v="3648460.41030645"/>
    <n v="4011634.0103633702"/>
    <n v="7124563.7456555702"/>
  </r>
  <r>
    <x v="0"/>
    <x v="0"/>
    <x v="12"/>
    <s v="Load Allocation"/>
    <s v="All Agencies"/>
    <s v="acres"/>
    <n v="519.66989296682004"/>
    <n v="776.087494156513"/>
    <n v="1443.70531704115"/>
    <n v="1508.2386822005301"/>
    <n v="3047.8280396589398"/>
    <n v="7137.0592626489197"/>
    <n v="18433.925156865502"/>
    <n v="35121.45022377"/>
    <n v="38172.467545143802"/>
    <n v="93958.429193782693"/>
    <n v="274.42778097219502"/>
    <n v="854.07456617533205"/>
    <n v="1566.55399034468"/>
    <n v="1713.54292884133"/>
    <n v="3867.9481944540698"/>
    <n v="393358.161952861"/>
    <n v="1324854.87395801"/>
    <n v="2640200.37598455"/>
    <n v="2723324.3104565698"/>
    <n v="5925085.4274806501"/>
    <n v="3673.5168660588101"/>
    <n v="9492.4083879927603"/>
    <n v="20325.729314561901"/>
    <n v="21332.380322925299"/>
    <n v="57788.226194595503"/>
    <n v="130.60974449971201"/>
    <n v="406.93021951439698"/>
    <n v="766.07550976394896"/>
    <n v="829.63604990429303"/>
    <n v="1930.9764218693999"/>
    <n v="46673.965528137996"/>
    <n v="157510.42504061799"/>
    <n v="511165.36685693299"/>
    <n v="473950.39382106101"/>
    <n v="1475158.2610273401"/>
  </r>
  <r>
    <x v="0"/>
    <x v="0"/>
    <x v="13"/>
    <s v="Load Allocation"/>
    <s v="All Agencies"/>
    <s v="acres"/>
    <n v="91.706447894513104"/>
    <n v="136.95660452038601"/>
    <n v="254.77139342588299"/>
    <n v="266.15973701125802"/>
    <n v="537.85196581919797"/>
    <n v="1254.66915116782"/>
    <n v="2753.4224418189001"/>
    <n v="4225.6289522674097"/>
    <n v="5046.0115304485998"/>
    <n v="13443.539496527699"/>
    <n v="60.447398005770999"/>
    <n v="139.162343924335"/>
    <n v="236.65397197686099"/>
    <n v="259.634300581383"/>
    <n v="571.04917831897899"/>
    <n v="69416.109699400098"/>
    <n v="233797.79170731601"/>
    <n v="465917.237513186"/>
    <n v="480586.42444434803"/>
    <n v="1045603.17969225"/>
    <n v="645.79098793256003"/>
    <n v="1417.8537698473399"/>
    <n v="2456.3951618371598"/>
    <n v="2831.9798796073601"/>
    <n v="8261.4405901191294"/>
    <n v="28.7690203684224"/>
    <n v="66.3049427193409"/>
    <n v="115.63571015311599"/>
    <n v="125.64288338655"/>
    <n v="284.99865734351101"/>
    <n v="8236.5775483045709"/>
    <n v="27795.9616963062"/>
    <n v="90205.524253012598"/>
    <n v="83638.264434605793"/>
    <n v="260322.026991872"/>
  </r>
  <r>
    <x v="0"/>
    <x v="0"/>
    <x v="14"/>
    <s v="Load Allocation"/>
    <s v="All Agencies"/>
    <s v="acres"/>
    <n v="10.7722995878086"/>
    <n v="496.349696388295"/>
    <n v="1704.7878349171301"/>
    <n v="1632.94997395158"/>
    <n v="5080.6342670404501"/>
    <n v="106.035653378752"/>
    <n v="8005.9835028809002"/>
    <n v="27908.159945031301"/>
    <n v="27666.204973966898"/>
    <n v="85588.071229331894"/>
    <n v="5.5991092623805798"/>
    <n v="317.24750955385798"/>
    <n v="1118.51001442897"/>
    <n v="1240.0790743295399"/>
    <n v="4125.1174190087504"/>
    <n v="5458.0570473935804"/>
    <n v="676122.476729983"/>
    <n v="2350472.1398141198"/>
    <n v="2216697.32035936"/>
    <n v="7038724.5121695297"/>
    <n v="68.750499283075897"/>
    <n v="4961.7381098753503"/>
    <n v="17337.073901315001"/>
    <n v="16528.963359450099"/>
    <n v="53767.851580156501"/>
    <n v="3.14240426401761"/>
    <n v="159.40069014365301"/>
    <n v="561.39456040582195"/>
    <n v="612.33262370112197"/>
    <n v="2073.8470044689002"/>
    <n v="1031.3728039694799"/>
    <n v="162517.42116550499"/>
    <n v="585335.49291866098"/>
    <n v="495792.70627794898"/>
    <n v="1881260.27413299"/>
  </r>
  <r>
    <x v="0"/>
    <x v="0"/>
    <x v="15"/>
    <s v="Load Allocation"/>
    <s v="All Agencies"/>
    <s v="acres"/>
    <n v="604.20638705502904"/>
    <n v="574.79001631515405"/>
    <n v="287.31785673199403"/>
    <n v="373.59257134959199"/>
    <n v="155.02928690330501"/>
    <n v="11811.6136420903"/>
    <n v="19280.114734008599"/>
    <n v="8366.4851800343004"/>
    <n v="11746.4313148562"/>
    <n v="4873.1754596721803"/>
    <n v="912.90375350302304"/>
    <n v="1347.85921378848"/>
    <n v="676.29022992763896"/>
    <n v="896.65701240766998"/>
    <n v="407.06690600126097"/>
    <n v="980483.31453893601"/>
    <n v="1318226.1997634401"/>
    <n v="676683.16827162704"/>
    <n v="1027650.4046763401"/>
    <n v="381225.39385226398"/>
    <n v="7830.9894362018504"/>
    <n v="12726.214246228001"/>
    <n v="5412.5870048584002"/>
    <n v="7578.0226895925598"/>
    <n v="3178.7488795720801"/>
    <n v="482.27791623905199"/>
    <n v="709.230946483975"/>
    <n v="350.52132835196699"/>
    <n v="463.88580870453001"/>
    <n v="213.293010272864"/>
    <n v="281794.36754632299"/>
    <n v="375974.98908426199"/>
    <n v="180792.130701182"/>
    <n v="285127.06162580498"/>
    <n v="113165.26056790601"/>
  </r>
  <r>
    <x v="0"/>
    <x v="0"/>
    <x v="16"/>
    <s v="Load Allocation"/>
    <s v="All Agencies"/>
    <s v="acres"/>
    <n v="2441.6490526912798"/>
    <n v="2505.8896568144901"/>
    <n v="1787.34804081877"/>
    <n v="2097.5858724130799"/>
    <n v="563.64735977305997"/>
    <n v="12896.4159169632"/>
    <n v="19735.786004049402"/>
    <n v="13227.222730932301"/>
    <n v="16207.91577125"/>
    <n v="4264.0238885272302"/>
    <n v="4240.6082626109101"/>
    <n v="6342.9496480796797"/>
    <n v="4395.3813593398399"/>
    <n v="5340.0795980820303"/>
    <n v="1355.1971009998399"/>
    <n v="5142070.6029214105"/>
    <n v="7033318.8407769697"/>
    <n v="5011507.02267473"/>
    <n v="5894737.8451380702"/>
    <n v="1586929.3768585001"/>
    <n v="8590.5969090948001"/>
    <n v="13102.1001404454"/>
    <n v="8694.3233600420408"/>
    <n v="10598.547138576199"/>
    <n v="2795.7311938297998"/>
    <n v="2257.8252736904701"/>
    <n v="3364.4886685895199"/>
    <n v="2307.2888799703501"/>
    <n v="2790.1171832441801"/>
    <n v="708.08988386521696"/>
    <n v="1524322.8010930601"/>
    <n v="2087282.8404069501"/>
    <n v="1471004.4306153499"/>
    <n v="1733914.7839270299"/>
    <n v="483333.09711582703"/>
  </r>
  <r>
    <x v="0"/>
    <x v="1"/>
    <x v="17"/>
    <s v="Waste Load Allocation"/>
    <s v="All Agencies"/>
    <s v="acres"/>
    <n v="195.776053552283"/>
    <n v="196.130740289344"/>
    <n v="190.75833100452999"/>
    <n v="184.57768023107201"/>
    <n v="165.745986682363"/>
    <n v="0"/>
    <n v="0"/>
    <n v="0"/>
    <n v="0"/>
    <n v="0"/>
    <n v="0"/>
    <n v="0"/>
    <n v="0"/>
    <n v="0"/>
    <n v="0"/>
    <n v="0"/>
    <n v="0"/>
    <n v="0"/>
    <n v="0"/>
    <n v="0"/>
    <n v="0"/>
    <n v="0"/>
    <n v="0"/>
    <n v="0"/>
    <n v="0"/>
    <n v="0"/>
    <n v="0"/>
    <n v="0"/>
    <n v="0"/>
    <n v="0"/>
    <n v="0"/>
    <n v="0"/>
    <n v="0"/>
    <n v="0"/>
    <n v="0"/>
  </r>
  <r>
    <x v="0"/>
    <x v="1"/>
    <x v="18"/>
    <s v="Waste Load Allocation"/>
    <s v="All Agencies"/>
    <s v="acres"/>
    <n v="6.9070233106613204"/>
    <n v="5.9666393399238604"/>
    <n v="2.1990187466144602"/>
    <n v="3.3508015722036402"/>
    <n v="2.2984588444232901"/>
    <n v="0"/>
    <n v="0"/>
    <n v="0"/>
    <n v="0"/>
    <n v="0"/>
    <n v="0"/>
    <n v="0"/>
    <n v="0"/>
    <n v="0"/>
    <n v="0"/>
    <n v="0"/>
    <n v="0"/>
    <n v="0"/>
    <n v="0"/>
    <n v="0"/>
    <n v="0"/>
    <n v="0"/>
    <n v="0"/>
    <n v="0"/>
    <n v="0"/>
    <n v="0"/>
    <n v="0"/>
    <n v="0"/>
    <n v="0"/>
    <n v="0"/>
    <n v="0"/>
    <n v="0"/>
    <n v="0"/>
    <n v="0"/>
    <n v="0"/>
  </r>
  <r>
    <x v="0"/>
    <x v="1"/>
    <x v="19"/>
    <s v="Waste Load Allocation"/>
    <s v="All Agencies"/>
    <s v="acres"/>
    <n v="137.92075202986601"/>
    <n v="138.156432610005"/>
    <n v="133.69507287070201"/>
    <n v="128.88937161490301"/>
    <n v="115.22679029032599"/>
    <n v="0"/>
    <n v="0"/>
    <n v="0"/>
    <n v="0"/>
    <n v="0"/>
    <n v="0"/>
    <n v="0"/>
    <n v="0"/>
    <n v="0"/>
    <n v="0"/>
    <n v="0"/>
    <n v="0"/>
    <n v="0"/>
    <n v="0"/>
    <n v="0"/>
    <n v="0"/>
    <n v="0"/>
    <n v="0"/>
    <n v="0"/>
    <n v="0"/>
    <n v="0"/>
    <n v="0"/>
    <n v="0"/>
    <n v="0"/>
    <n v="0"/>
    <n v="0"/>
    <n v="0"/>
    <n v="0"/>
    <n v="0"/>
    <n v="0"/>
  </r>
  <r>
    <x v="0"/>
    <x v="1"/>
    <x v="20"/>
    <s v="Waste Load Allocation"/>
    <s v="All Agencies"/>
    <s v="acres"/>
    <n v="61.695551574230201"/>
    <n v="61.802624881267498"/>
    <n v="59.635361492633798"/>
    <n v="57.320951461791999"/>
    <n v="51.201176613569302"/>
    <n v="0"/>
    <n v="0"/>
    <n v="0"/>
    <n v="0"/>
    <n v="0"/>
    <n v="0"/>
    <n v="0"/>
    <n v="0"/>
    <n v="0"/>
    <n v="0"/>
    <n v="0"/>
    <n v="0"/>
    <n v="0"/>
    <n v="0"/>
    <n v="0"/>
    <n v="0"/>
    <n v="0"/>
    <n v="0"/>
    <n v="0"/>
    <n v="0"/>
    <n v="0"/>
    <n v="0"/>
    <n v="0"/>
    <n v="0"/>
    <n v="0"/>
    <n v="0"/>
    <n v="0"/>
    <n v="0"/>
    <n v="0"/>
    <n v="0"/>
  </r>
  <r>
    <x v="0"/>
    <x v="1"/>
    <x v="21"/>
    <s v="Waste Load Allocation"/>
    <s v="All Agencies"/>
    <s v="acres"/>
    <n v="73.741248975507901"/>
    <n v="73.877879510633605"/>
    <n v="71.940118542639496"/>
    <n v="69.683948676567496"/>
    <n v="62.9111636322923"/>
    <n v="0"/>
    <n v="0"/>
    <n v="0"/>
    <n v="0"/>
    <n v="0"/>
    <n v="0"/>
    <n v="0"/>
    <n v="0"/>
    <n v="0"/>
    <n v="0"/>
    <n v="0"/>
    <n v="0"/>
    <n v="0"/>
    <n v="0"/>
    <n v="0"/>
    <n v="0"/>
    <n v="0"/>
    <n v="0"/>
    <n v="0"/>
    <n v="0"/>
    <n v="0"/>
    <n v="0"/>
    <n v="0"/>
    <n v="0"/>
    <n v="0"/>
    <n v="0"/>
    <n v="0"/>
    <n v="0"/>
    <n v="0"/>
    <n v="0"/>
  </r>
  <r>
    <x v="0"/>
    <x v="1"/>
    <x v="22"/>
    <s v="Waste Load Allocation"/>
    <s v="All Agencies"/>
    <s v="acres"/>
    <n v="56.521404732950003"/>
    <n v="56.617841233499298"/>
    <n v="54.9966621054336"/>
    <n v="53.150495158275596"/>
    <n v="47.674650273518601"/>
    <n v="0"/>
    <n v="0"/>
    <n v="0"/>
    <n v="0"/>
    <n v="0"/>
    <n v="0"/>
    <n v="0"/>
    <n v="0"/>
    <n v="0"/>
    <n v="0"/>
    <n v="0"/>
    <n v="0"/>
    <n v="0"/>
    <n v="0"/>
    <n v="0"/>
    <n v="0"/>
    <n v="0"/>
    <n v="0"/>
    <n v="0"/>
    <n v="0"/>
    <n v="0"/>
    <n v="0"/>
    <n v="0"/>
    <n v="0"/>
    <n v="0"/>
    <n v="0"/>
    <n v="0"/>
    <n v="0"/>
    <n v="0"/>
    <n v="0"/>
  </r>
  <r>
    <x v="0"/>
    <x v="1"/>
    <x v="23"/>
    <s v="Waste Load Allocation"/>
    <s v="All Agencies"/>
    <s v="acres"/>
    <n v="30942.361629540101"/>
    <n v="32248.220933993802"/>
    <n v="30194.5393821865"/>
    <n v="28434.967804426102"/>
    <n v="16867.9368784488"/>
    <n v="244916.010647591"/>
    <n v="259766.28446262699"/>
    <n v="245693.068862379"/>
    <n v="234272.70032769401"/>
    <n v="152553.50383961201"/>
    <n v="19560.460430967199"/>
    <n v="20551.346660807299"/>
    <n v="19448.0839004554"/>
    <n v="18576.1091250924"/>
    <n v="12045.785111277801"/>
    <n v="39123330.529103301"/>
    <n v="41906736.6856976"/>
    <n v="40193903.019099697"/>
    <n v="39154586.864138603"/>
    <n v="28372672.6047673"/>
    <n v="175136.21019971601"/>
    <n v="186922.73364058699"/>
    <n v="177198.81738988101"/>
    <n v="169348.406134127"/>
    <n v="113665.12607020501"/>
    <n v="11903.098128854999"/>
    <n v="12746.7443730468"/>
    <n v="12130.808361708299"/>
    <n v="11612.6653203324"/>
    <n v="7814.9347960614796"/>
    <n v="13698251.5357017"/>
    <n v="15491712.0590047"/>
    <n v="14866514.340593001"/>
    <n v="14412678.62396"/>
    <n v="10585118.087621801"/>
  </r>
  <r>
    <x v="0"/>
    <x v="1"/>
    <x v="24"/>
    <s v="Waste Load Allocation"/>
    <s v="All Agencies"/>
    <s v="acres"/>
    <n v="30978.5834018635"/>
    <n v="32311.131323286299"/>
    <n v="30298.338757806501"/>
    <n v="28729.4723660909"/>
    <n v="17349.263542092402"/>
    <n v="308139.470004812"/>
    <n v="325108.85809579497"/>
    <n v="308020.38058122998"/>
    <n v="296370.483969122"/>
    <n v="198514.03275506201"/>
    <n v="23878.999416337301"/>
    <n v="24896.744866984001"/>
    <n v="23600.684341388798"/>
    <n v="22786.597636003"/>
    <n v="15313.1656950535"/>
    <n v="39713058.397351302"/>
    <n v="41972716.896386102"/>
    <n v="40295526.282657601"/>
    <n v="39686239.268023498"/>
    <n v="29746212.711488701"/>
    <n v="220115.648104444"/>
    <n v="233736.19082687801"/>
    <n v="221960.90066926199"/>
    <n v="213947.638082266"/>
    <n v="146786.84618057299"/>
    <n v="14548.4552575126"/>
    <n v="15468.2082979772"/>
    <n v="14745.8441204466"/>
    <n v="14251.1101724487"/>
    <n v="9821.7570832604506"/>
    <n v="13801602.602369299"/>
    <n v="15393802.845350301"/>
    <n v="14810417.137550401"/>
    <n v="14504274.569511401"/>
    <n v="10940286.9965773"/>
  </r>
  <r>
    <x v="0"/>
    <x v="1"/>
    <x v="25"/>
    <s v="Waste Load Allocation"/>
    <s v="All Agencies"/>
    <s v="acres"/>
    <n v="8848.9548302343992"/>
    <n v="9265.7826271420308"/>
    <n v="8725.3591379588506"/>
    <n v="8305.1485916813799"/>
    <n v="5519.1810050129397"/>
    <n v="80718.097590427802"/>
    <n v="86994.329038493306"/>
    <n v="82888.944276981099"/>
    <n v="79962.922964442507"/>
    <n v="57583.867394270397"/>
    <n v="5689.0724317266104"/>
    <n v="6111.3976907124697"/>
    <n v="5836.4444236177997"/>
    <n v="5651.3779562106401"/>
    <n v="4099.8533865994495"/>
    <n v="11453862.3308673"/>
    <n v="12858119.5158248"/>
    <n v="12403147.5915456"/>
    <n v="12212310.345564799"/>
    <n v="9645120.8309760094"/>
    <n v="59322.839887596703"/>
    <n v="64286.1951099746"/>
    <n v="61330.669868612698"/>
    <n v="59217.549756381697"/>
    <n v="43525.508904138602"/>
    <n v="3539.4496574534601"/>
    <n v="3870.2232001859202"/>
    <n v="3713.7519677851801"/>
    <n v="3599.9129921744998"/>
    <n v="2697.7494758093999"/>
    <n v="4365880.6067722999"/>
    <n v="5112224.5585100697"/>
    <n v="4915658.0043352796"/>
    <n v="4813864.9585208902"/>
    <n v="3822988.5181862698"/>
  </r>
  <r>
    <x v="0"/>
    <x v="1"/>
    <x v="26"/>
    <s v="Waste Load Allocation"/>
    <s v="All Agencies"/>
    <s v="acres"/>
    <n v="31390.316069988599"/>
    <n v="30790.564597451401"/>
    <n v="29038.559584824801"/>
    <n v="27784.704513914199"/>
    <n v="18251.073974729399"/>
    <n v="130012.20437768"/>
    <n v="130039.218838656"/>
    <n v="122582.84333820301"/>
    <n v="119083.104811696"/>
    <n v="82500.965905929406"/>
    <n v="27905.306167834198"/>
    <n v="26560.8479499973"/>
    <n v="25166.034677391599"/>
    <n v="24432.176724268898"/>
    <n v="14749.1881745749"/>
    <n v="11104456.3625073"/>
    <n v="10661880.750952"/>
    <n v="10294952.882026101"/>
    <n v="10196378.791229101"/>
    <n v="8103900.8356258599"/>
    <n v="94590.596032686604"/>
    <n v="95209.679181783504"/>
    <n v="89902.313651678196"/>
    <n v="87413.166768641706"/>
    <n v="61631.995014932902"/>
    <n v="17067.4946292155"/>
    <n v="16598.957412845801"/>
    <n v="15805.7767936129"/>
    <n v="15352.541918393301"/>
    <n v="9492.7403591205893"/>
    <n v="4071143.5182581199"/>
    <n v="4113249.4251737301"/>
    <n v="3963582.5930509502"/>
    <n v="3901436.6715709302"/>
    <n v="3099490.9636562602"/>
  </r>
  <r>
    <x v="0"/>
    <x v="1"/>
    <x v="27"/>
    <s v="Waste Load Allocation"/>
    <s v="All Agencies"/>
    <s v="acres"/>
    <n v="43941.2660042266"/>
    <n v="40565.722411274903"/>
    <n v="37758.173517490701"/>
    <n v="35370.687443249903"/>
    <n v="19272.3760632796"/>
    <n v="235890.151492887"/>
    <n v="221133.062817128"/>
    <n v="205066.16032248101"/>
    <n v="194716.53460614599"/>
    <n v="112464.34762128899"/>
    <n v="55240.823251091599"/>
    <n v="49713.256147385502"/>
    <n v="46236.421127403199"/>
    <n v="43784.801789634999"/>
    <n v="21481.979311018698"/>
    <n v="20807875.2779385"/>
    <n v="17970252.929258902"/>
    <n v="17081022.425792001"/>
    <n v="16681214.8875155"/>
    <n v="11412401.012134001"/>
    <n v="162431.85308365201"/>
    <n v="152402.41688423301"/>
    <n v="141796.61697937301"/>
    <n v="135045.925968025"/>
    <n v="80875.977899523903"/>
    <n v="31979.258038068299"/>
    <n v="29025.875704741698"/>
    <n v="27167.617474040901"/>
    <n v="25774.1533612475"/>
    <n v="13095.3581685267"/>
    <n v="6743604.4909722796"/>
    <n v="6067095.4828053601"/>
    <n v="5797132.2901318101"/>
    <n v="5629517.3746523904"/>
    <n v="3960431.2708182"/>
  </r>
  <r>
    <x v="0"/>
    <x v="1"/>
    <x v="28"/>
    <s v="Load Allocation"/>
    <s v="All Agencies"/>
    <s v="acres"/>
    <n v="39809.206651620603"/>
    <n v="40092.332219115699"/>
    <n v="35483.2610824117"/>
    <n v="32264.3052974653"/>
    <n v="17203.8708074897"/>
    <n v="308972.26067024498"/>
    <n v="329190.04151963402"/>
    <n v="292285.68930791097"/>
    <n v="268520.26907466498"/>
    <n v="156692.41749868001"/>
    <n v="26058.083036019001"/>
    <n v="27712.366790370299"/>
    <n v="24527.419432791601"/>
    <n v="22609.796830516301"/>
    <n v="13088.254156504099"/>
    <n v="48474953.6417761"/>
    <n v="51934657.925299197"/>
    <n v="46721105.754369996"/>
    <n v="44215123.9496646"/>
    <n v="28636312.925707102"/>
    <n v="208408.355092982"/>
    <n v="223018.17595339401"/>
    <n v="199274.14353080001"/>
    <n v="183843.96869130299"/>
    <n v="110547.532505537"/>
    <n v="14856.6694103504"/>
    <n v="15914.9049628224"/>
    <n v="14226.5930089333"/>
    <n v="13184.2942088162"/>
    <n v="7816.1234985920601"/>
    <n v="15503166.510738701"/>
    <n v="17076172.525307499"/>
    <n v="15569920.3778328"/>
    <n v="14687331.017507"/>
    <n v="9638176.8152896203"/>
  </r>
  <r>
    <x v="0"/>
    <x v="1"/>
    <x v="29"/>
    <s v="Load Allocation"/>
    <s v="All Agencies"/>
    <s v="acres"/>
    <n v="16618.188941545301"/>
    <n v="16631.124909922899"/>
    <n v="14366.749820472"/>
    <n v="12681.9708502057"/>
    <n v="6334.8720535635903"/>
    <n v="168283.400727406"/>
    <n v="182359.411037315"/>
    <n v="157692.063496027"/>
    <n v="140129.64954021599"/>
    <n v="75234.267430786"/>
    <n v="13536.0400808961"/>
    <n v="14819.449069598901"/>
    <n v="12772.2267929839"/>
    <n v="11371.7259127044"/>
    <n v="6025.5208861758001"/>
    <n v="19670884.689950898"/>
    <n v="22154412.822985601"/>
    <n v="19329762.3528543"/>
    <n v="17599521.408381902"/>
    <n v="10323634.469758"/>
    <n v="112750.45832225701"/>
    <n v="122782.95491047901"/>
    <n v="106930.119461931"/>
    <n v="95570.930353846401"/>
    <n v="53701.726304840297"/>
    <n v="7581.9023178711104"/>
    <n v="8365.4417050211905"/>
    <n v="7284.9637431883002"/>
    <n v="6537.6760862617502"/>
    <n v="3628.5996366901099"/>
    <n v="6411760.0157976197"/>
    <n v="7377567.7119970303"/>
    <n v="6503111.21716261"/>
    <n v="5912580.3842344303"/>
    <n v="3596557.5321354899"/>
  </r>
  <r>
    <x v="0"/>
    <x v="1"/>
    <x v="30"/>
    <s v="Load Allocation"/>
    <s v="All Agencies"/>
    <s v="acres"/>
    <n v="8644.2507608267497"/>
    <n v="8851.5848878631405"/>
    <n v="7868.60105009377"/>
    <n v="7190.8903701170302"/>
    <n v="4324.3990783491199"/>
    <n v="80500.421999111801"/>
    <n v="87983.340905230507"/>
    <n v="78311.387539558098"/>
    <n v="72049.026369370506"/>
    <n v="46546.604629732698"/>
    <n v="5952.8249564154503"/>
    <n v="6547.3945392470296"/>
    <n v="5801.6664833924697"/>
    <n v="5340.2153846123301"/>
    <n v="3467.7004387038801"/>
    <n v="7822715.2114393702"/>
    <n v="8782876.6578187905"/>
    <n v="7923297.1312422799"/>
    <n v="7497471.4612312298"/>
    <n v="5369638.7464714097"/>
    <n v="55111.676719948598"/>
    <n v="60404.600553650402"/>
    <n v="53944.6152956523"/>
    <n v="49762.690893512197"/>
    <n v="32579.842812690898"/>
    <n v="3352.5217128312202"/>
    <n v="3717.4552742191599"/>
    <n v="3315.5510757591101"/>
    <n v="3057.3768038908001"/>
    <n v="1999.14230073569"/>
    <n v="2711718.3014011402"/>
    <n v="3134751.0619240999"/>
    <n v="2855288.1463291598"/>
    <n v="2700845.4754329901"/>
    <n v="1909788.6381325701"/>
  </r>
  <r>
    <x v="0"/>
    <x v="1"/>
    <x v="31"/>
    <s v="Load Allocation"/>
    <s v="All Agencies"/>
    <s v="acres"/>
    <n v="39339.922756797598"/>
    <n v="37890.107475123397"/>
    <n v="34305.6818329776"/>
    <n v="31516.970231104598"/>
    <n v="17715.486950524199"/>
    <n v="163657.24204499999"/>
    <n v="168284.41218724099"/>
    <n v="150709.73645200199"/>
    <n v="139528.019399304"/>
    <n v="82143.594250835493"/>
    <n v="40093.209767355598"/>
    <n v="39386.159397002302"/>
    <n v="35379.820156867601"/>
    <n v="32717.797426150199"/>
    <n v="16816.806221136801"/>
    <n v="13499227.617145499"/>
    <n v="12809129.374121699"/>
    <n v="11780713.37675"/>
    <n v="11255770.1802864"/>
    <n v="7738697.0119128199"/>
    <n v="111438.16962218699"/>
    <n v="115012.21602367199"/>
    <n v="103368.133196369"/>
    <n v="95965.134535092904"/>
    <n v="57508.976988833398"/>
    <n v="22592.893043215401"/>
    <n v="22457.998629928999"/>
    <n v="20309.3674954372"/>
    <n v="18830.575132613099"/>
    <n v="9762.7086914749798"/>
    <n v="4402894.0992563404"/>
    <n v="4349732.2513493299"/>
    <n v="4038253.3828892699"/>
    <n v="3844182.8043687898"/>
    <n v="2614895.1247283202"/>
  </r>
  <r>
    <x v="0"/>
    <x v="1"/>
    <x v="32"/>
    <s v="Load Allocation"/>
    <s v="All Agencies"/>
    <s v="acres"/>
    <n v="94547.756258789406"/>
    <n v="85418.9985148532"/>
    <n v="74442.858716211107"/>
    <n v="66786.490084891193"/>
    <n v="33183.7789848701"/>
    <n v="527906.99661991897"/>
    <n v="522849.21337213903"/>
    <n v="447362.81711868499"/>
    <n v="402982.59748366702"/>
    <n v="206482.06653022199"/>
    <n v="134369.82933103401"/>
    <n v="129654.63619588201"/>
    <n v="111560.19671698401"/>
    <n v="100804.89120637"/>
    <n v="44994.139541005898"/>
    <n v="41695677.041765101"/>
    <n v="38948612.449665003"/>
    <n v="34088278.7972105"/>
    <n v="31792604.824034799"/>
    <n v="18928493.5382296"/>
    <n v="344750.12205664598"/>
    <n v="341565.23399941402"/>
    <n v="292403.18222345202"/>
    <n v="263446.146021828"/>
    <n v="138402.79283843201"/>
    <n v="72211.641484250504"/>
    <n v="69851.422400376003"/>
    <n v="60341.970220797797"/>
    <n v="54575.916216615602"/>
    <n v="24588.0339878585"/>
    <n v="11917386.0811268"/>
    <n v="11380078.7774636"/>
    <n v="9966812.1238599997"/>
    <n v="9174062.3578643892"/>
    <n v="5477493.8521135002"/>
  </r>
  <r>
    <x v="0"/>
    <x v="1"/>
    <x v="33"/>
    <s v="Waste Load Allocation"/>
    <s v="All Agencies"/>
    <s v="acres"/>
    <n v="7111.7380752696899"/>
    <n v="6816.0695082008197"/>
    <n v="7012.5609167042903"/>
    <n v="5059.0944583008204"/>
    <n v="7201.3048214553901"/>
    <n v="106359.58257943"/>
    <n v="95084.0414044996"/>
    <n v="100656.24702949201"/>
    <n v="79414.8641867033"/>
    <n v="100106.963572532"/>
    <n v="27611.979139802301"/>
    <n v="25562.766803677099"/>
    <n v="25757.511428608399"/>
    <n v="19274.0858084518"/>
    <n v="26226.079292440802"/>
    <n v="15481124.583906399"/>
    <n v="16714368.0835049"/>
    <n v="15055904.7945944"/>
    <n v="10175583.2732541"/>
    <n v="58019310.845254898"/>
    <n v="70623.522556676893"/>
    <n v="64164.362528185302"/>
    <n v="67149.081286505694"/>
    <n v="53961.376542716403"/>
    <n v="66224.324727930099"/>
    <n v="15276.2396525902"/>
    <n v="15382.6932668312"/>
    <n v="14253.262587151399"/>
    <n v="10507.446217181699"/>
    <n v="14147.811553756699"/>
    <n v="4755318.3781845504"/>
    <n v="5468348.2659199396"/>
    <n v="4496558.5569578204"/>
    <n v="3463292.68125882"/>
    <n v="16416158.743904101"/>
  </r>
  <r>
    <x v="0"/>
    <x v="2"/>
    <x v="34"/>
    <s v="Load Allocation"/>
    <s v="All Agencies"/>
    <s v="acres"/>
    <n v="0.66718394029885497"/>
    <n v="0.66718394029885497"/>
    <n v="5.8514565732330102"/>
    <n v="10.2088506389409"/>
    <n v="26.271595276892199"/>
    <n v="0"/>
    <n v="0"/>
    <n v="0"/>
    <n v="0"/>
    <n v="0"/>
    <n v="0"/>
    <n v="0"/>
    <n v="0"/>
    <n v="0"/>
    <n v="0"/>
    <n v="0"/>
    <n v="0"/>
    <n v="0"/>
    <n v="0"/>
    <n v="0"/>
    <n v="0"/>
    <n v="0"/>
    <n v="0"/>
    <n v="0"/>
    <n v="0"/>
    <n v="0"/>
    <n v="0"/>
    <n v="0"/>
    <n v="0"/>
    <n v="0"/>
    <n v="0"/>
    <n v="0"/>
    <n v="0"/>
    <n v="0"/>
    <n v="0"/>
  </r>
  <r>
    <x v="0"/>
    <x v="2"/>
    <x v="35"/>
    <s v="Load Allocation"/>
    <s v="All Agencies"/>
    <s v="acres"/>
    <n v="1.6051951325498499"/>
    <n v="1.6051951325498499"/>
    <n v="15.7584054525942"/>
    <n v="27.6523207146674"/>
    <n v="63.504597166553097"/>
    <n v="0"/>
    <n v="0"/>
    <n v="0"/>
    <n v="0"/>
    <n v="0"/>
    <n v="0"/>
    <n v="0"/>
    <n v="0"/>
    <n v="0"/>
    <n v="0"/>
    <n v="0"/>
    <n v="0"/>
    <n v="0"/>
    <n v="0"/>
    <n v="0"/>
    <n v="0"/>
    <n v="0"/>
    <n v="0"/>
    <n v="0"/>
    <n v="0"/>
    <n v="0"/>
    <n v="0"/>
    <n v="0"/>
    <n v="0"/>
    <n v="0"/>
    <n v="0"/>
    <n v="0"/>
    <n v="0"/>
    <n v="0"/>
    <n v="0"/>
  </r>
  <r>
    <x v="0"/>
    <x v="2"/>
    <x v="36"/>
    <s v="Load Allocation"/>
    <s v="All Agencies"/>
    <s v="acres"/>
    <n v="3731.30183278705"/>
    <n v="583.11421686853498"/>
    <n v="634.00000980496395"/>
    <n v="831.00002717971802"/>
    <n v="5053.9852038486297"/>
    <n v="13430.162240252401"/>
    <n v="2331.37977553671"/>
    <n v="2660.0869461893999"/>
    <n v="3689.42897605896"/>
    <n v="33496.6514226871"/>
    <n v="362.258939188841"/>
    <n v="59.129083817735903"/>
    <n v="76.099748544394998"/>
    <n v="93.443461596965804"/>
    <n v="1094.3373081140401"/>
    <n v="392535.79604740097"/>
    <n v="74142.739700659193"/>
    <n v="75130.509803772002"/>
    <n v="104137.20880127"/>
    <n v="1186997.6678031301"/>
    <n v="8929.8349472662703"/>
    <n v="1598.45684854349"/>
    <n v="1777.7139840125999"/>
    <n v="2511.5577754974402"/>
    <n v="22337.450986887099"/>
    <n v="191.37407662059601"/>
    <n v="32.4444571670114"/>
    <n v="40.5549589917064"/>
    <n v="49.950310647487598"/>
    <n v="589.72559513286603"/>
    <n v="112558.907744842"/>
    <n v="24927.140799302499"/>
    <n v="22324.423689365402"/>
    <n v="32470.088699340798"/>
    <n v="350618.58594003302"/>
  </r>
  <r>
    <x v="0"/>
    <x v="2"/>
    <x v="37"/>
    <s v="Load Allocation"/>
    <s v="All Agencies"/>
    <s v="acres"/>
    <n v="6749.8469282405504"/>
    <n v="6001.41052151844"/>
    <n v="6584.0545380674303"/>
    <n v="7160.1833981424597"/>
    <n v="9706.4459127746504"/>
    <n v="6090.5580541939798"/>
    <n v="5260.9433402977902"/>
    <n v="5755.1795225143396"/>
    <n v="6241.8048280253997"/>
    <n v="8396.8280041888393"/>
    <n v="609.39376696050601"/>
    <n v="555.18682498461601"/>
    <n v="613.94916529976797"/>
    <n v="673.66057418694299"/>
    <n v="918.79538091621396"/>
    <n v="127959.63991103601"/>
    <n v="106740.397189558"/>
    <n v="115963.055973649"/>
    <n v="124977.454591334"/>
    <n v="166765.85337919"/>
    <n v="3614.1694436758999"/>
    <n v="3051.9730491712698"/>
    <n v="3325.2430930957198"/>
    <n v="3592.55795805156"/>
    <n v="4866.5143706128001"/>
    <n v="306.30337468444401"/>
    <n v="277.69910904136498"/>
    <n v="307.04292509064499"/>
    <n v="336.92507360130497"/>
    <n v="464.94054280873399"/>
    <n v="28288.101999878199"/>
    <n v="22016.972742676699"/>
    <n v="23907.4569558203"/>
    <n v="25702.569001168002"/>
    <n v="35316.787494599797"/>
  </r>
  <r>
    <x v="0"/>
    <x v="2"/>
    <x v="38"/>
    <s v="Load Allocation"/>
    <s v="All Agencies"/>
    <s v="acres"/>
    <n v="50713.2374595316"/>
    <n v="51364.9639938982"/>
    <n v="57911.376109427103"/>
    <n v="63276.481360144397"/>
    <n v="87513.537415627303"/>
    <n v="66777.917684182801"/>
    <n v="67719.541818961807"/>
    <n v="76263.967350331295"/>
    <n v="83278.476426921494"/>
    <n v="114451.71992488101"/>
    <n v="18825.927848489198"/>
    <n v="19031.37188843"/>
    <n v="21565.668761774999"/>
    <n v="23640.9350946456"/>
    <n v="31667.971628405299"/>
    <n v="41540217.721133001"/>
    <n v="42044536.306826398"/>
    <n v="47138220.474839397"/>
    <n v="51293120.060045198"/>
    <n v="70692216.272707701"/>
    <n v="45629.235180220901"/>
    <n v="46265.862804494202"/>
    <n v="51923.442532819303"/>
    <n v="56550.454251913601"/>
    <n v="77264.371787620505"/>
    <n v="10741.8742015967"/>
    <n v="10852.746954620799"/>
    <n v="12242.1512694872"/>
    <n v="13375.943034722201"/>
    <n v="17733.9937420526"/>
    <n v="13102657.2073339"/>
    <n v="13300353.608579"/>
    <n v="14912438.570255101"/>
    <n v="16237023.524626501"/>
    <n v="22321271.2924206"/>
  </r>
  <r>
    <x v="0"/>
    <x v="2"/>
    <x v="39"/>
    <s v="Load Allocation"/>
    <s v="All Agencies"/>
    <s v="acres"/>
    <n v="17168.850009406498"/>
    <n v="17569.7841241528"/>
    <n v="18743.691242903998"/>
    <n v="19836.739516408801"/>
    <n v="25877.106319447499"/>
    <n v="15498.343421142899"/>
    <n v="15856.125800817301"/>
    <n v="16903.603624514199"/>
    <n v="17884.4692927615"/>
    <n v="23324.603910705999"/>
    <n v="1378.7173862772599"/>
    <n v="1412.1653588192701"/>
    <n v="1502.26578203391"/>
    <n v="1588.0099234731299"/>
    <n v="2037.9471729873701"/>
    <n v="344458.38501264201"/>
    <n v="351430.71454621898"/>
    <n v="371033.771332531"/>
    <n v="388754.58068182197"/>
    <n v="480259.492314503"/>
    <n v="9735.5293680329305"/>
    <n v="9959.3064284833199"/>
    <n v="10616.962954942501"/>
    <n v="11229.845024202001"/>
    <n v="14664.031953011299"/>
    <n v="746.93468980508999"/>
    <n v="765.23634401010497"/>
    <n v="813.35383754240604"/>
    <n v="858.744969837702"/>
    <n v="1097.0680894008401"/>
    <n v="87993.696579481897"/>
    <n v="90015.245819337404"/>
    <n v="95765.767052790601"/>
    <n v="100996.89314234701"/>
    <n v="128656.80070474499"/>
  </r>
  <r>
    <x v="0"/>
    <x v="2"/>
    <x v="40"/>
    <s v="Load Allocation"/>
    <s v="All Agencies"/>
    <s v="miles"/>
    <n v="121.93377313483499"/>
    <n v="121.93377313483499"/>
    <n v="121.93377313483499"/>
    <n v="121.93377313483499"/>
    <n v="121.93377313483499"/>
    <n v="0"/>
    <n v="0"/>
    <n v="0"/>
    <n v="0"/>
    <n v="0"/>
    <n v="0"/>
    <n v="0"/>
    <n v="0"/>
    <n v="0"/>
    <n v="0"/>
    <n v="0"/>
    <n v="0"/>
    <n v="0"/>
    <n v="0"/>
    <n v="0"/>
    <n v="54029.768749237097"/>
    <n v="54029.768749237097"/>
    <n v="54029.768749237097"/>
    <n v="54029.768749237097"/>
    <n v="54029.768749237097"/>
    <n v="38193.456969976403"/>
    <n v="38193.456969976403"/>
    <n v="38193.456969976403"/>
    <n v="38193.456969976403"/>
    <n v="38193.456969976403"/>
    <n v="186309545.30957001"/>
    <n v="186309545.30957001"/>
    <n v="186309545.30957001"/>
    <n v="186309545.30957001"/>
    <n v="186309545.30957001"/>
  </r>
  <r>
    <x v="0"/>
    <x v="2"/>
    <x v="41"/>
    <s v="Load Allocation"/>
    <s v="All Agencies"/>
    <s v="miles"/>
    <n v="1675.08852940053"/>
    <n v="1675.08852940053"/>
    <n v="1675.08852940053"/>
    <n v="1675.08852940053"/>
    <n v="1675.08852940053"/>
    <n v="608185.82318401302"/>
    <n v="603575.77281189"/>
    <n v="607866.97010707902"/>
    <n v="598744.59680080402"/>
    <n v="589687.051874161"/>
    <n v="207958.26204347599"/>
    <n v="186589.99662184701"/>
    <n v="207721.87738227801"/>
    <n v="189918.77773952499"/>
    <n v="179123.334187031"/>
    <n v="582114016.67968798"/>
    <n v="621351091.41796899"/>
    <n v="611721936.07421899"/>
    <n v="602183716.875"/>
    <n v="579330352.9375"/>
    <n v="393223.47188758902"/>
    <n v="387613.55796337099"/>
    <n v="394283.66238498699"/>
    <n v="386851.38523960102"/>
    <n v="391158.403463364"/>
    <n v="115095.825467706"/>
    <n v="103005.596887946"/>
    <n v="119312.521737099"/>
    <n v="106536.43147563899"/>
    <n v="99797.5168514252"/>
    <n v="173934017.37988299"/>
    <n v="188907180.72363299"/>
    <n v="185437418.74804699"/>
    <n v="182228357.39550799"/>
    <n v="168709221.96484399"/>
  </r>
  <r>
    <x v="0"/>
    <x v="2"/>
    <x v="42"/>
    <s v="Load Allocation"/>
    <s v="All Agencies"/>
    <s v="acres"/>
    <n v="303058.65866282902"/>
    <n v="302094.62576167"/>
    <n v="316813.399233695"/>
    <n v="328558.67573206901"/>
    <n v="384760.69710671098"/>
    <n v="286911.00974094402"/>
    <n v="284876.34195028298"/>
    <n v="297952.21316493303"/>
    <n v="308241.591133054"/>
    <n v="356623.51548236102"/>
    <n v="21986.815789472799"/>
    <n v="21877.733450964501"/>
    <n v="22777.0552176727"/>
    <n v="23536.405042517101"/>
    <n v="27014.588993023401"/>
    <n v="7041629.9546930501"/>
    <n v="6985456.9065629104"/>
    <n v="7303809.39125246"/>
    <n v="7552082.1224143002"/>
    <n v="8740908.4657146297"/>
    <n v="191529.43635561701"/>
    <n v="190192.58648495699"/>
    <n v="199009.041880968"/>
    <n v="205881.80046670901"/>
    <n v="238704.187437646"/>
    <n v="13051.9499956993"/>
    <n v="13014.4072023595"/>
    <n v="13530.9529251474"/>
    <n v="13967.660609581"/>
    <n v="16024.045389028401"/>
    <n v="2135238.4249421698"/>
    <n v="2123681.43683531"/>
    <n v="2236522.7132942202"/>
    <n v="2323135.26662524"/>
    <n v="2705442.1436412302"/>
  </r>
  <r>
    <x v="0"/>
    <x v="2"/>
    <x v="43"/>
    <s v="Load Allocation"/>
    <s v="All Agencies"/>
    <s v="acres"/>
    <n v="12090.1740498086"/>
    <n v="12090.1740498086"/>
    <n v="12150.376260028201"/>
    <n v="12217.324264572"/>
    <n v="12405.508598120001"/>
    <n v="95106.693689197302"/>
    <n v="95106.693689197302"/>
    <n v="95685.047111392007"/>
    <n v="96336.646541550799"/>
    <n v="98161.792039707303"/>
    <n v="7238.9569484777703"/>
    <n v="7238.9569484777703"/>
    <n v="7274.9372873446"/>
    <n v="7315.0187401743597"/>
    <n v="7428.2619467908498"/>
    <n v="0"/>
    <n v="0"/>
    <n v="0"/>
    <n v="0"/>
    <n v="0"/>
    <n v="78308.557762667493"/>
    <n v="78308.557762667493"/>
    <n v="78873.603045538097"/>
    <n v="79509.413437768802"/>
    <n v="81277.483219966307"/>
    <n v="5986.9109522709596"/>
    <n v="5986.9109522709596"/>
    <n v="6022.0434550084201"/>
    <n v="6061.1420359490403"/>
    <n v="6170.1143921604398"/>
    <n v="0"/>
    <n v="0"/>
    <n v="0"/>
    <n v="0"/>
    <n v="0"/>
  </r>
  <r>
    <x v="0"/>
    <x v="3"/>
    <x v="44"/>
    <s v="Load Allocation"/>
    <s v="All Agencies"/>
    <s v="acres"/>
    <n v="0"/>
    <n v="0"/>
    <n v="0"/>
    <n v="0"/>
    <n v="0"/>
    <n v="1034.02744293213"/>
    <n v="1034.02744293213"/>
    <n v="1034.02744293213"/>
    <n v="1034.02744293213"/>
    <n v="1034.02744293213"/>
    <n v="156.304508209229"/>
    <n v="156.304508209229"/>
    <n v="156.304508209229"/>
    <n v="156.304508209229"/>
    <n v="156.304508209229"/>
    <n v="0"/>
    <n v="0"/>
    <n v="0"/>
    <n v="0"/>
    <n v="0"/>
    <n v="558.26055145263695"/>
    <n v="558.26055145263695"/>
    <n v="558.26055145263695"/>
    <n v="558.26055145263695"/>
    <n v="558.26055145263695"/>
    <n v="75.112105131149306"/>
    <n v="75.112105131149306"/>
    <n v="75.112105131149306"/>
    <n v="75.112105131149306"/>
    <n v="75.112105131149306"/>
    <n v="0"/>
    <n v="0"/>
    <n v="0"/>
    <n v="0"/>
    <n v="0"/>
  </r>
  <r>
    <x v="0"/>
    <x v="3"/>
    <x v="45"/>
    <s v="Load Allocation"/>
    <s v="All Agencies"/>
    <s v="systems"/>
    <n v="38771.8592727184"/>
    <n v="30926.6998265982"/>
    <n v="24601.0654974319"/>
    <n v="22680.227795787199"/>
    <n v="13740.5305618085"/>
    <n v="365066.38048076601"/>
    <n v="307441.07391738897"/>
    <n v="239639.89497898499"/>
    <n v="223687.033532053"/>
    <n v="139957.56369752099"/>
    <n v="0"/>
    <n v="0"/>
    <n v="0"/>
    <n v="0"/>
    <n v="0"/>
    <n v="0"/>
    <n v="0"/>
    <n v="0"/>
    <n v="0"/>
    <n v="0"/>
    <n v="241218.339162827"/>
    <n v="202400.82859897599"/>
    <n v="156838.36024500401"/>
    <n v="145967.62917450099"/>
    <n v="91346.539298068703"/>
    <n v="0"/>
    <n v="0"/>
    <n v="0"/>
    <n v="0"/>
    <n v="0"/>
    <n v="0"/>
    <n v="0"/>
    <n v="0"/>
    <n v="0"/>
    <n v="0"/>
  </r>
  <r>
    <x v="0"/>
    <x v="4"/>
    <x v="46"/>
    <s v="Waste Load Allocation"/>
    <s v="All Agencies"/>
    <s v="acres"/>
    <n v="0"/>
    <n v="0"/>
    <n v="0"/>
    <n v="0"/>
    <n v="0"/>
    <n v="5201.0001220703098"/>
    <n v="5734.7805786132803"/>
    <n v="5734.7805786132803"/>
    <n v="5734.7805786132803"/>
    <n v="5734.7805786132803"/>
    <n v="689.92858123779297"/>
    <n v="760.73622894287098"/>
    <n v="760.73622894287098"/>
    <n v="760.73622894287098"/>
    <n v="760.73622894287098"/>
    <n v="62358.927734375"/>
    <n v="68758.849609375"/>
    <n v="68758.849609375"/>
    <n v="68758.849609375"/>
    <n v="68758.849609375"/>
    <n v="5201.0001220703098"/>
    <n v="5734.7805786132803"/>
    <n v="5734.7805786132803"/>
    <n v="5734.7805786132803"/>
    <n v="5734.7805786132803"/>
    <n v="689.92858123779297"/>
    <n v="760.73622894287098"/>
    <n v="760.73622894287098"/>
    <n v="760.73622894287098"/>
    <n v="760.73622894287098"/>
    <n v="62358.927734375"/>
    <n v="68758.849609375"/>
    <n v="68758.849609375"/>
    <n v="68758.849609375"/>
    <n v="68758.849609375"/>
  </r>
  <r>
    <x v="0"/>
    <x v="4"/>
    <x v="47"/>
    <s v="Waste Load Allocation"/>
    <s v="All Agencies"/>
    <s v="acres"/>
    <n v="0"/>
    <n v="0"/>
    <n v="0"/>
    <n v="0"/>
    <n v="0"/>
    <n v="206495.16009175"/>
    <n v="144546.61706771"/>
    <n v="129618.190677483"/>
    <n v="117654.19324095899"/>
    <n v="98954.120176751196"/>
    <n v="41453.260544791803"/>
    <n v="29017.281154245102"/>
    <n v="221955.70234853801"/>
    <n v="102315.735063381"/>
    <n v="62802.1382480338"/>
    <n v="3941979.72249651"/>
    <n v="1379692.8659637"/>
    <n v="880825.32807136001"/>
    <n v="689401.36908698501"/>
    <n v="618171.58728444902"/>
    <n v="109228.924203876"/>
    <n v="76460.249457865997"/>
    <n v="78040.150251248895"/>
    <n v="66076.152814725399"/>
    <n v="54327.668276051103"/>
    <n v="23537.644346117999"/>
    <n v="16476.350489433898"/>
    <n v="195706.55347041"/>
    <n v="76066.5861852542"/>
    <n v="41120.2628221661"/>
    <n v="735534.78657569003"/>
    <n v="257437.18391006399"/>
    <n v="624553.80540567497"/>
    <n v="433129.84642130003"/>
    <n v="380175.737441062"/>
  </r>
  <r>
    <x v="0"/>
    <x v="4"/>
    <x v="48"/>
    <s v="Waste Load Allocation"/>
    <s v="All Agencies"/>
    <s v="acres"/>
    <n v="0"/>
    <n v="0"/>
    <n v="0"/>
    <n v="0"/>
    <n v="0"/>
    <n v="3501345.1810636502"/>
    <n v="2080099.4800505601"/>
    <n v="3364119.9136904501"/>
    <n v="4020685.9680617498"/>
    <n v="7365704.18993551"/>
    <n v="152482.91989093999"/>
    <n v="41051.628216206998"/>
    <n v="74020.132007271095"/>
    <n v="40821.420001402497"/>
    <n v="100288.704094935"/>
    <n v="25253116.266035099"/>
    <n v="182369.05036282499"/>
    <n v="7530473.4387114001"/>
    <n v="5387087.9919625502"/>
    <n v="16768555.380344899"/>
    <n v="2387579.1260519"/>
    <n v="1205030.0622850701"/>
    <n v="2391569.2205220498"/>
    <n v="2729081.6578882202"/>
    <n v="6638561.2360852696"/>
    <n v="114259.090119466"/>
    <n v="29098.732251204601"/>
    <n v="52550.985614072502"/>
    <n v="29042.2803142956"/>
    <n v="86213.880197581806"/>
    <n v="12209248.0978355"/>
    <n v="84647.811944406494"/>
    <n v="3669838.8980071601"/>
    <n v="2324255.1616445398"/>
    <n v="9579214.2275394294"/>
  </r>
</pivotCacheRecords>
</file>

<file path=xl/pivotCache/pivotCacheRecords5.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98">
  <r>
    <x v="0"/>
    <x v="0"/>
    <s v="Ag Open Space"/>
    <s v="Load Allocation"/>
    <s v="All Agencies"/>
    <s v="acres"/>
    <n v="48352.063391612101"/>
    <n v="20110.346386826001"/>
    <n v="14618.2145154872"/>
    <n v="13270.4815276053"/>
    <n v="7041.4071246314297"/>
    <n v="178413.71546371299"/>
    <n v="79077.821240273493"/>
    <n v="58584.980064146403"/>
    <n v="56352.390409043001"/>
    <n v="28721.995943243601"/>
    <n v="30159.996677507101"/>
    <n v="12203.4836934797"/>
    <n v="8597.8508649612595"/>
    <n v="8844.3878678293095"/>
    <n v="4289.3483323516002"/>
    <n v="2032141.61686141"/>
    <n v="1169778.11551383"/>
    <n v="946579.17571465601"/>
    <n v="587963.85611770803"/>
    <n v="481600.30692633399"/>
    <n v="126279.650892926"/>
    <n v="52248.651177257401"/>
    <n v="37440.356572923803"/>
    <n v="36248.6680678415"/>
    <n v="17870.555829329402"/>
    <n v="19494.442040391801"/>
    <n v="6662.7826237182699"/>
    <n v="4232.8238711537697"/>
    <n v="5396.1062402354401"/>
    <n v="2156.28831966806"/>
    <n v="675815.19242396404"/>
    <n v="359576.14719453797"/>
    <n v="273364.72211434401"/>
    <n v="160339.63318885001"/>
    <n v="131307.93817037699"/>
  </r>
  <r>
    <x v="0"/>
    <x v="0"/>
    <s v="Double Cropped Land"/>
    <s v="Load Allocation"/>
    <s v="All Agencies"/>
    <s v="acres"/>
    <n v="228654.74571014199"/>
    <n v="208630.23603552199"/>
    <n v="176628.297773158"/>
    <n v="173361.08717033299"/>
    <n v="107370.80763486899"/>
    <n v="4863474.5878397301"/>
    <n v="4637856.1400308097"/>
    <n v="3912568.0909921802"/>
    <n v="4310921.9484065296"/>
    <n v="3006182.26198461"/>
    <n v="114971.376417942"/>
    <n v="111588.59508412"/>
    <n v="100099.078357092"/>
    <n v="127211.82004874101"/>
    <n v="180812.689414002"/>
    <n v="163428271.43125701"/>
    <n v="98530454.984457701"/>
    <n v="90839840.627212897"/>
    <n v="95864023.187877595"/>
    <n v="84708102.991554007"/>
    <n v="3461658.2466191901"/>
    <n v="3382651.9775105799"/>
    <n v="2870415.4857431799"/>
    <n v="3165221.7954750201"/>
    <n v="2226359.2975591798"/>
    <n v="74072.979913187693"/>
    <n v="74422.322865185604"/>
    <n v="67393.778708033002"/>
    <n v="86609.579321457699"/>
    <n v="128297.62071402901"/>
    <n v="52815704.130201504"/>
    <n v="30431541.067573801"/>
    <n v="26505703.762809802"/>
    <n v="26660325.429963298"/>
    <n v="23482400.492561098"/>
  </r>
  <r>
    <x v="0"/>
    <x v="0"/>
    <s v="Full Season Soybeans"/>
    <s v="Load Allocation"/>
    <s v="All Agencies"/>
    <s v="acres"/>
    <n v="282185.57729174499"/>
    <n v="287455.239762232"/>
    <n v="262327.00160110998"/>
    <n v="266678.44949524198"/>
    <n v="291836.21499552001"/>
    <n v="5455546.6731775599"/>
    <n v="5629434.2984666601"/>
    <n v="5272100.2952695899"/>
    <n v="5358750.6561923604"/>
    <n v="6595324.2100410201"/>
    <n v="114643.562738113"/>
    <n v="133535.35874330401"/>
    <n v="151162.733065126"/>
    <n v="201765.11025883001"/>
    <n v="460031.15890591597"/>
    <n v="265747860.834519"/>
    <n v="162523274.414608"/>
    <n v="153717977.18022999"/>
    <n v="156167645.92256299"/>
    <n v="265806818.35812199"/>
    <n v="3782700.5115825399"/>
    <n v="3955243.1771542002"/>
    <n v="3722451.7794507002"/>
    <n v="3792920.93526426"/>
    <n v="4639859.0858067004"/>
    <n v="72067.458543526503"/>
    <n v="86085.012548953397"/>
    <n v="98763.370228670799"/>
    <n v="132299.578437263"/>
    <n v="311244.14147463703"/>
    <n v="85853667.519388705"/>
    <n v="52225741.107441299"/>
    <n v="49079082.328693599"/>
    <n v="49635060.207649298"/>
    <n v="78842490.451067805"/>
  </r>
  <r>
    <x v="0"/>
    <x v="0"/>
    <s v="Grain with Manure"/>
    <s v="Load Allocation"/>
    <s v="All Agencies"/>
    <s v="acres"/>
    <n v="190486.93510150901"/>
    <n v="209957.788978942"/>
    <n v="222741.21681256601"/>
    <n v="219202.06243572599"/>
    <n v="213864.770154942"/>
    <n v="6606542.7381162001"/>
    <n v="7816655.2527554901"/>
    <n v="8020637.2421682496"/>
    <n v="9033986.5794888008"/>
    <n v="10516393.9141552"/>
    <n v="109012.08626368899"/>
    <n v="131296.45514019899"/>
    <n v="142351.42986306001"/>
    <n v="173078.02566328901"/>
    <n v="345344.01883401698"/>
    <n v="128011999.320822"/>
    <n v="103407092.344621"/>
    <n v="124260445.593633"/>
    <n v="126186786.88637"/>
    <n v="294408937.03301001"/>
    <n v="4352479.3533982998"/>
    <n v="5306766.7465569004"/>
    <n v="5546429.8361668102"/>
    <n v="6207999.1644262103"/>
    <n v="7106646.0175594101"/>
    <n v="64493.690613609098"/>
    <n v="81587.655564722794"/>
    <n v="90642.117183374503"/>
    <n v="110978.30056175101"/>
    <n v="221518.73389372299"/>
    <n v="32894513.4450959"/>
    <n v="26565329.899767201"/>
    <n v="33950833.582006402"/>
    <n v="34698997.355287299"/>
    <n v="90179258.964008301"/>
  </r>
  <r>
    <x v="0"/>
    <x v="0"/>
    <s v="Grain without Manure"/>
    <s v="Load Allocation"/>
    <s v="All Agencies"/>
    <s v="acres"/>
    <n v="173958.53979601001"/>
    <n v="202514.433749966"/>
    <n v="228433.72320947499"/>
    <n v="218502.02031525699"/>
    <n v="267041.32148932602"/>
    <n v="4016485.9700323301"/>
    <n v="5072250.5121979797"/>
    <n v="5485696.1995863197"/>
    <n v="6017219.5702239703"/>
    <n v="8329642.3745883098"/>
    <n v="84978.430996306095"/>
    <n v="94068.958303681793"/>
    <n v="114262.59272474"/>
    <n v="140889.77390474899"/>
    <n v="380154.55531283002"/>
    <n v="182184330.23589101"/>
    <n v="146213086.30864799"/>
    <n v="173332635.183725"/>
    <n v="169172757.44513801"/>
    <n v="400903144.25247401"/>
    <n v="2758181.5323453899"/>
    <n v="3547120.89948664"/>
    <n v="3855848.86767295"/>
    <n v="4227164.6280255001"/>
    <n v="5909970.56617676"/>
    <n v="51751.464330101197"/>
    <n v="59050.566807387702"/>
    <n v="73351.131731612302"/>
    <n v="91477.189658280506"/>
    <n v="252251.13428378801"/>
    <n v="49381849.652444698"/>
    <n v="39667562.571934"/>
    <n v="49510550.504882701"/>
    <n v="48747517.715783097"/>
    <n v="127338609.122475"/>
  </r>
  <r>
    <x v="0"/>
    <x v="0"/>
    <s v="Legume Hay"/>
    <s v="Load Allocation"/>
    <s v="All Agencies"/>
    <s v="acres"/>
    <n v="27420.294431862301"/>
    <n v="38650.091401770696"/>
    <n v="49657.180280111497"/>
    <n v="62656.880488046598"/>
    <n v="73470.253568242697"/>
    <n v="199584.76535880199"/>
    <n v="294601.47709282802"/>
    <n v="374896.96704688901"/>
    <n v="473493.46108684398"/>
    <n v="654428.18568683602"/>
    <n v="7470.7464640046001"/>
    <n v="9765.4115835925404"/>
    <n v="8040.5966648887998"/>
    <n v="16025.9834220876"/>
    <n v="54318.734891622596"/>
    <n v="7869804.5021238402"/>
    <n v="9958973.0476521105"/>
    <n v="12411893.3945613"/>
    <n v="15710631.4919701"/>
    <n v="18873704.137018502"/>
    <n v="114921.394589875"/>
    <n v="182544.30747459401"/>
    <n v="233336.68369967799"/>
    <n v="294610.80230680498"/>
    <n v="423546.44553932798"/>
    <n v="1672.7099494186"/>
    <n v="2445.4169378264401"/>
    <n v="2120.9647106329999"/>
    <n v="5475.8248337737105"/>
    <n v="27752.243889048099"/>
    <n v="1645480.0541775399"/>
    <n v="2476744.4327395102"/>
    <n v="3118812.60604872"/>
    <n v="3961116.7490644101"/>
    <n v="5591185.9801651696"/>
  </r>
  <r>
    <x v="0"/>
    <x v="0"/>
    <s v="Non-Permitted Feeding Space"/>
    <s v="Load Allocation"/>
    <s v="All Agencies"/>
    <s v="acres"/>
    <n v="1097.0158911291101"/>
    <n v="1155.1442978084999"/>
    <n v="1254.77998333252"/>
    <n v="1315.33965676462"/>
    <n v="1622.5681555769399"/>
    <n v="83085.711000476498"/>
    <n v="340631.57224423101"/>
    <n v="479067.17606755398"/>
    <n v="625238.76547616697"/>
    <n v="1690302.7820034199"/>
    <n v="4664.3259580366102"/>
    <n v="21537.006169900698"/>
    <n v="26721.684821968101"/>
    <n v="32828.154549583604"/>
    <n v="88518.196667948694"/>
    <n v="4086244.1477822298"/>
    <n v="4692909.6081657596"/>
    <n v="5991226.4689612901"/>
    <n v="6637607.9093634402"/>
    <n v="9851222.1358051002"/>
    <n v="-12262.6426814224"/>
    <n v="244207.91279291699"/>
    <n v="339138.67876700702"/>
    <n v="444379.66371871199"/>
    <n v="1174300.25234901"/>
    <n v="3103.7895310819699"/>
    <n v="14348.1221015797"/>
    <n v="17120.858211630999"/>
    <n v="20813.857811510199"/>
    <n v="54272.0371906664"/>
    <n v="1404495.94512926"/>
    <n v="1629875.51373214"/>
    <n v="2149288.50844695"/>
    <n v="2377463.6276928498"/>
    <n v="3325191.33148784"/>
  </r>
  <r>
    <x v="0"/>
    <x v="0"/>
    <s v="Other Agronomic Crops"/>
    <s v="Load Allocation"/>
    <s v="All Agencies"/>
    <s v="acres"/>
    <n v="101466.112900452"/>
    <n v="98750.946579663098"/>
    <n v="96281.511259930703"/>
    <n v="90989.1089691417"/>
    <n v="166684.27904475699"/>
    <n v="1194528.7718029399"/>
    <n v="1197356.2755682999"/>
    <n v="1232389.3627233501"/>
    <n v="1220109.0761649299"/>
    <n v="2504457.4634509501"/>
    <n v="74878.298250551001"/>
    <n v="70783.505564809704"/>
    <n v="77870.837513669001"/>
    <n v="79461.651164412106"/>
    <n v="262849.48948808399"/>
    <n v="25332798.919156902"/>
    <n v="19130359.299998298"/>
    <n v="18025498.368456401"/>
    <n v="21455090.311138101"/>
    <n v="69983072.302681103"/>
    <n v="773769.80852677999"/>
    <n v="796450.22970363498"/>
    <n v="832142.535512742"/>
    <n v="830141.54131456499"/>
    <n v="1773707.9338819301"/>
    <n v="46274.735318386498"/>
    <n v="44950.253412862599"/>
    <n v="50367.283466586799"/>
    <n v="51277.5251478094"/>
    <n v="175889.40282854001"/>
    <n v="4873657.1051058602"/>
    <n v="3368159.6427206001"/>
    <n v="4717451.8295398001"/>
    <n v="5769488.2157437103"/>
    <n v="21537691.2898678"/>
  </r>
  <r>
    <x v="0"/>
    <x v="0"/>
    <s v="Other Hay"/>
    <s v="Load Allocation"/>
    <s v="All Agencies"/>
    <s v="acres"/>
    <n v="139376.67180041299"/>
    <n v="143946.82541592899"/>
    <n v="155016.95778220199"/>
    <n v="169744.13873607901"/>
    <n v="138819.93092132901"/>
    <n v="1496332.8896395599"/>
    <n v="1570419.46685855"/>
    <n v="1629664.19343559"/>
    <n v="1844067.7912986199"/>
    <n v="1514291.02511635"/>
    <n v="30856.8923833687"/>
    <n v="32856.260291597202"/>
    <n v="29226.078387643101"/>
    <n v="36328.3574065422"/>
    <n v="59282.309642936001"/>
    <n v="8296866.0667080702"/>
    <n v="8455392.0988385305"/>
    <n v="8957095.0238875598"/>
    <n v="9810125.9681034498"/>
    <n v="8478798.1614095606"/>
    <n v="924968.63160752505"/>
    <n v="988793.30011897301"/>
    <n v="1035151.99101632"/>
    <n v="1180849.2572560301"/>
    <n v="966307.07425803703"/>
    <n v="16437.989292551199"/>
    <n v="17412.458691654501"/>
    <n v="16284.7337318062"/>
    <n v="20585.5570302837"/>
    <n v="32325.057056505299"/>
    <n v="2179582.91020675"/>
    <n v="2321077.7946651601"/>
    <n v="2511093.6898433301"/>
    <n v="2802966.18513207"/>
    <n v="2407903.7406466901"/>
  </r>
  <r>
    <x v="0"/>
    <x v="0"/>
    <s v="Pasture"/>
    <s v="Load Allocation"/>
    <s v="All Agencies"/>
    <s v="acres"/>
    <n v="157151.54705218901"/>
    <n v="171810.64496501401"/>
    <n v="211144.99841323801"/>
    <n v="225574.14865263901"/>
    <n v="304595.181484667"/>
    <n v="1527711.9792959399"/>
    <n v="1737342.822617"/>
    <n v="2094944.69653308"/>
    <n v="2310640.1276425002"/>
    <n v="3412067.3412207998"/>
    <n v="118269.262057653"/>
    <n v="136123.44876530301"/>
    <n v="148379.51047771299"/>
    <n v="173270.634298994"/>
    <n v="335327.58324419701"/>
    <n v="3445655.0161809102"/>
    <n v="3981634.3498785999"/>
    <n v="5004310.6506196996"/>
    <n v="5347252.1685972502"/>
    <n v="8117804.9699743902"/>
    <n v="1024993.40317937"/>
    <n v="1135498.54417073"/>
    <n v="1376811.8464625999"/>
    <n v="1526641.9681409399"/>
    <n v="2181380.9251265102"/>
    <n v="67196.330425911598"/>
    <n v="76167.609949165402"/>
    <n v="84514.261409373299"/>
    <n v="99164.011985702004"/>
    <n v="181459.50269537899"/>
    <n v="1103586.00737599"/>
    <n v="1244997.9394"/>
    <n v="1595503.40475776"/>
    <n v="1742176.38959632"/>
    <n v="2565738.8737417199"/>
  </r>
  <r>
    <x v="0"/>
    <x v="0"/>
    <s v="Permitted Feeding Space"/>
    <s v="Waste Load Allocation"/>
    <s v="All Agencies"/>
    <s v="acres"/>
    <n v="871.81580631454494"/>
    <n v="868.06163768970703"/>
    <n v="829.77191145341897"/>
    <n v="823.22955010714202"/>
    <n v="842.88084401193203"/>
    <n v="192539.411595813"/>
    <n v="658571.67068295402"/>
    <n v="421836.13940495998"/>
    <n v="478387.74384064198"/>
    <n v="1785588.2189543799"/>
    <n v="10596.695809938399"/>
    <n v="45949.458024814703"/>
    <n v="24777.991102868898"/>
    <n v="25836.1495637761"/>
    <n v="92386.922140120107"/>
    <n v="827620.488910635"/>
    <n v="857334.47480830597"/>
    <n v="839957.15951196104"/>
    <n v="895566.92314925499"/>
    <n v="1331647.89816683"/>
    <n v="-222955.39183692099"/>
    <n v="411712.68289931299"/>
    <n v="232036.627343573"/>
    <n v="272332.11568146601"/>
    <n v="1126964.2068363701"/>
    <n v="7380.7243465516003"/>
    <n v="29547.934594053"/>
    <n v="13508.161195573901"/>
    <n v="14455.829465962301"/>
    <n v="59219.006653477802"/>
    <n v="235301.901164437"/>
    <n v="244658.64188561201"/>
    <n v="230855.52083432299"/>
    <n v="252613.58004792299"/>
    <n v="388938.48304649699"/>
  </r>
  <r>
    <x v="0"/>
    <x v="0"/>
    <s v="Riparian Pasture Deposition"/>
    <s v="Load Allocation"/>
    <s v="All Agencies"/>
    <s v="acres"/>
    <n v="0"/>
    <n v="0"/>
    <n v="0"/>
    <n v="0"/>
    <n v="0"/>
    <n v="296558.57758485002"/>
    <n v="477976.90016722499"/>
    <n v="596717.962474133"/>
    <n v="691541.93217465002"/>
    <n v="1119952.2540106601"/>
    <n v="86427.563522620505"/>
    <n v="135589.35092164099"/>
    <n v="165931.85344979801"/>
    <n v="192372.96619145901"/>
    <n v="299026.84591377003"/>
    <n v="45369754.821225598"/>
    <n v="73124489.795274496"/>
    <n v="91290386.968471393"/>
    <n v="105797270.365777"/>
    <n v="171338692.07612801"/>
    <n v="198898.34133406699"/>
    <n v="332035.122795548"/>
    <n v="411130.52393359499"/>
    <n v="474688.02235321701"/>
    <n v="753567.102190612"/>
    <n v="46679.303903784697"/>
    <n v="76644.916464695896"/>
    <n v="93793.280494836494"/>
    <n v="108198.046636664"/>
    <n v="164417.49737451901"/>
    <n v="17488468.612399399"/>
    <n v="28801041.286927499"/>
    <n v="35400807.231105"/>
    <n v="40577010.1048574"/>
    <n v="64185378.936128996"/>
  </r>
  <r>
    <x v="0"/>
    <x v="0"/>
    <s v="Silage with Manure"/>
    <s v="Load Allocation"/>
    <s v="All Agencies"/>
    <s v="acres"/>
    <n v="16509.471375041201"/>
    <n v="23571.5670563208"/>
    <n v="31796.619786286999"/>
    <n v="36992.844613558802"/>
    <n v="70650.214846611707"/>
    <n v="434831.96853092499"/>
    <n v="744801.57985319896"/>
    <n v="1221559.5572025499"/>
    <n v="1718672.3612397499"/>
    <n v="3988551.2245928901"/>
    <n v="7310.4249112008802"/>
    <n v="12715.668035554199"/>
    <n v="20257.252852308"/>
    <n v="28244.0905362841"/>
    <n v="144947.931815294"/>
    <n v="38525317.302358001"/>
    <n v="43349091.2946399"/>
    <n v="68063872.774262294"/>
    <n v="76946755.817928106"/>
    <n v="329279926.47927099"/>
    <n v="314881.01765041403"/>
    <n v="531997.79257152497"/>
    <n v="863325.327866056"/>
    <n v="1225850.7234372699"/>
    <n v="2741471.3323736498"/>
    <n v="4510.8198308760202"/>
    <n v="7522.8906389029999"/>
    <n v="11693.348735739401"/>
    <n v="17161.715719141899"/>
    <n v="80979.014088262702"/>
    <n v="16686205.5676837"/>
    <n v="17104112.852626301"/>
    <n v="25844940.1567051"/>
    <n v="31769681.1580607"/>
    <n v="108883084.908492"/>
  </r>
  <r>
    <x v="0"/>
    <x v="0"/>
    <s v="Silage without Manure"/>
    <s v="Load Allocation"/>
    <s v="All Agencies"/>
    <s v="acres"/>
    <n v="2913.4360738804498"/>
    <n v="4159.6884434910198"/>
    <n v="5611.1649401936902"/>
    <n v="6528.1461409050899"/>
    <n v="12467.684316085601"/>
    <n v="59304.805315510603"/>
    <n v="97427.620281884796"/>
    <n v="159565.83498114301"/>
    <n v="228862.781003432"/>
    <n v="505467.34621066798"/>
    <n v="1541.9733004367799"/>
    <n v="2251.7668579515098"/>
    <n v="3562.96858915851"/>
    <n v="4961.8903540710398"/>
    <n v="23448.767926151399"/>
    <n v="6798585.1653274596"/>
    <n v="7649839.87810783"/>
    <n v="12011266.6268976"/>
    <n v="13578834.8274666"/>
    <n v="58108222.339317799"/>
    <n v="41894.924402996097"/>
    <n v="68364.413802547802"/>
    <n v="112252.897641822"/>
    <n v="163010.20851429799"/>
    <n v="347546.235530762"/>
    <n v="957.37593668027"/>
    <n v="1337.65814778855"/>
    <n v="2062.4267017278999"/>
    <n v="3014.9140739260101"/>
    <n v="13031.702878317999"/>
    <n v="2944624.37284964"/>
    <n v="3018372.9448672999"/>
    <n v="4560869.9031528002"/>
    <n v="5606412.5066259801"/>
    <n v="19214661.727154199"/>
  </r>
  <r>
    <x v="0"/>
    <x v="0"/>
    <s v="Small Grains and Grains"/>
    <s v="Load Allocation"/>
    <s v="All Agencies"/>
    <s v="acres"/>
    <n v="52423.3576029865"/>
    <n v="65628.150025847601"/>
    <n v="67050.772438865897"/>
    <n v="55349.736543560401"/>
    <n v="113475.94349750401"/>
    <n v="992430.91517160099"/>
    <n v="1360922.9876197099"/>
    <n v="1436483.41562133"/>
    <n v="1364506.2401431201"/>
    <n v="3169746.2593794502"/>
    <n v="29578.985154159"/>
    <n v="35830.587155214896"/>
    <n v="40784.072427806197"/>
    <n v="40902.596714700601"/>
    <n v="181277.62796934499"/>
    <n v="59636712.115390897"/>
    <n v="65284997.197730698"/>
    <n v="87667182.609315306"/>
    <n v="82236609.291092798"/>
    <n v="310194895.53227001"/>
    <n v="712632.98597887496"/>
    <n v="952318.56469262997"/>
    <n v="989248.77675129496"/>
    <n v="940284.47957997001"/>
    <n v="2138972.8414415098"/>
    <n v="19082.718970668699"/>
    <n v="22387.4554366538"/>
    <n v="24713.354905292901"/>
    <n v="24560.6335773752"/>
    <n v="108040.554979133"/>
    <n v="20817963.444968902"/>
    <n v="19495497.230199002"/>
    <n v="24916697.711851899"/>
    <n v="23022730.8532301"/>
    <n v="92759706.292312905"/>
  </r>
  <r>
    <x v="0"/>
    <x v="0"/>
    <s v="Specialty Crop High"/>
    <s v="Load Allocation"/>
    <s v="All Agencies"/>
    <s v="acres"/>
    <n v="9417.7977650712401"/>
    <n v="11802.420199888"/>
    <n v="13809.029760272701"/>
    <n v="15634.294524965801"/>
    <n v="19971.241682939701"/>
    <n v="252558.27308198201"/>
    <n v="446682.77119507099"/>
    <n v="491785.96209130803"/>
    <n v="636256.36564431305"/>
    <n v="874121.03086919"/>
    <n v="14711.073190580901"/>
    <n v="23339.466685019801"/>
    <n v="27986.366402804899"/>
    <n v="33902.941927555301"/>
    <n v="63849.641603877397"/>
    <n v="20106702.3176344"/>
    <n v="25306327.574608099"/>
    <n v="28642347.792295501"/>
    <n v="33305864.653616"/>
    <n v="54031942.691216603"/>
    <n v="181151.52330998401"/>
    <n v="321253.10230322898"/>
    <n v="352184.44017471903"/>
    <n v="455600.46933663299"/>
    <n v="584224.59004114196"/>
    <n v="9853.7323971965398"/>
    <n v="15769.8231066178"/>
    <n v="18720.736619959898"/>
    <n v="22376.5074438269"/>
    <n v="40526.018277258998"/>
    <n v="7213343.3646040596"/>
    <n v="8453715.7106010895"/>
    <n v="8784097.2839108892"/>
    <n v="9597383.5719348807"/>
    <n v="11991291.6695961"/>
  </r>
  <r>
    <x v="0"/>
    <x v="0"/>
    <s v="Specialty Crop Low"/>
    <s v="Load Allocation"/>
    <s v="All Agencies"/>
    <s v="acres"/>
    <n v="25246.0790061917"/>
    <n v="25824.544030107299"/>
    <n v="27146.6856179514"/>
    <n v="28642.987989976002"/>
    <n v="22369.769019944"/>
    <n v="190793.76037792899"/>
    <n v="250079.469956113"/>
    <n v="253152.52300619299"/>
    <n v="285337.18762629502"/>
    <n v="233377.28745218899"/>
    <n v="41786.8513237113"/>
    <n v="49723.266633434498"/>
    <n v="54391.696876919799"/>
    <n v="62116.722180400298"/>
    <n v="62208.976765169296"/>
    <n v="77369459.591698095"/>
    <n v="82358002.594282493"/>
    <n v="91817003.521836206"/>
    <n v="98596755.567626595"/>
    <n v="96473044.918103203"/>
    <n v="122005.90733316301"/>
    <n v="167651.743794518"/>
    <n v="169089.76225483499"/>
    <n v="189811.34625474899"/>
    <n v="159404.19749449799"/>
    <n v="23838.426343328902"/>
    <n v="29515.737949110498"/>
    <n v="32422.5805039185"/>
    <n v="36989.304474868099"/>
    <n v="37451.097025258503"/>
    <n v="18550383.0559358"/>
    <n v="21965489.2359915"/>
    <n v="26398238.191012099"/>
    <n v="29165875.344943501"/>
    <n v="33945009.547175497"/>
  </r>
  <r>
    <x v="0"/>
    <x v="1"/>
    <s v="CSS Buildings and Other"/>
    <s v="Waste Load Allocation"/>
    <s v="All Agencies"/>
    <s v="acres"/>
    <n v="975.65215587616001"/>
    <n v="1334.3354549408"/>
    <n v="1842.4285478591901"/>
    <n v="2094.9397557973898"/>
    <n v="2235.2297643423099"/>
    <n v="0"/>
    <n v="0"/>
    <n v="0"/>
    <n v="0"/>
    <n v="0"/>
    <n v="0"/>
    <n v="0"/>
    <n v="0"/>
    <n v="0"/>
    <n v="0"/>
    <n v="0"/>
    <n v="0"/>
    <n v="0"/>
    <n v="0"/>
    <n v="0"/>
    <n v="0"/>
    <n v="0"/>
    <n v="0"/>
    <n v="0"/>
    <n v="0"/>
    <n v="0"/>
    <n v="0"/>
    <n v="0"/>
    <n v="0"/>
    <n v="0"/>
    <n v="0"/>
    <n v="0"/>
    <n v="0"/>
    <n v="0"/>
    <n v="0"/>
  </r>
  <r>
    <x v="0"/>
    <x v="1"/>
    <s v="CSS Construction"/>
    <s v="Waste Load Allocation"/>
    <s v="All Agencies"/>
    <s v="acres"/>
    <n v="1.4612897131592"/>
    <n v="2.7359392922371599"/>
    <n v="0"/>
    <n v="0"/>
    <n v="0"/>
    <n v="0"/>
    <n v="0"/>
    <n v="0"/>
    <n v="0"/>
    <n v="0"/>
    <n v="0"/>
    <n v="0"/>
    <n v="0"/>
    <n v="0"/>
    <n v="0"/>
    <n v="0"/>
    <n v="0"/>
    <n v="0"/>
    <n v="0"/>
    <n v="0"/>
    <n v="0"/>
    <n v="0"/>
    <n v="0"/>
    <n v="0"/>
    <n v="0"/>
    <n v="0"/>
    <n v="0"/>
    <n v="0"/>
    <n v="0"/>
    <n v="0"/>
    <n v="0"/>
    <n v="0"/>
    <n v="0"/>
    <n v="0"/>
    <n v="0"/>
  </r>
  <r>
    <x v="0"/>
    <x v="1"/>
    <s v="CSS Roads"/>
    <s v="Waste Load Allocation"/>
    <s v="All Agencies"/>
    <s v="acres"/>
    <n v="390.81715455977201"/>
    <n v="553.97591155301802"/>
    <n v="729.99130899645399"/>
    <n v="802.55395157076396"/>
    <n v="847.33904297091101"/>
    <n v="0"/>
    <n v="0"/>
    <n v="0"/>
    <n v="0"/>
    <n v="0"/>
    <n v="0"/>
    <n v="0"/>
    <n v="0"/>
    <n v="0"/>
    <n v="0"/>
    <n v="0"/>
    <n v="0"/>
    <n v="0"/>
    <n v="0"/>
    <n v="0"/>
    <n v="0"/>
    <n v="0"/>
    <n v="0"/>
    <n v="0"/>
    <n v="0"/>
    <n v="0"/>
    <n v="0"/>
    <n v="0"/>
    <n v="0"/>
    <n v="0"/>
    <n v="0"/>
    <n v="0"/>
    <n v="0"/>
    <n v="0"/>
    <n v="0"/>
  </r>
  <r>
    <x v="0"/>
    <x v="1"/>
    <s v="CSS Tree Canopy over Impervious"/>
    <s v="Waste Load Allocation"/>
    <s v="All Agencies"/>
    <s v="acres"/>
    <n v="121.10658573359299"/>
    <n v="172.27074021101001"/>
    <n v="255.94325400143899"/>
    <n v="293.90913533326199"/>
    <n v="304.96462010499101"/>
    <n v="0"/>
    <n v="0"/>
    <n v="0"/>
    <n v="0"/>
    <n v="0"/>
    <n v="0"/>
    <n v="0"/>
    <n v="0"/>
    <n v="0"/>
    <n v="0"/>
    <n v="0"/>
    <n v="0"/>
    <n v="0"/>
    <n v="0"/>
    <n v="0"/>
    <n v="0"/>
    <n v="0"/>
    <n v="0"/>
    <n v="0"/>
    <n v="0"/>
    <n v="0"/>
    <n v="0"/>
    <n v="0"/>
    <n v="0"/>
    <n v="0"/>
    <n v="0"/>
    <n v="0"/>
    <n v="0"/>
    <n v="0"/>
    <n v="0"/>
  </r>
  <r>
    <x v="0"/>
    <x v="1"/>
    <s v="CSS Tree Canopy over Turf Grass"/>
    <s v="Waste Load Allocation"/>
    <s v="All Agencies"/>
    <s v="acres"/>
    <n v="258.43413853645302"/>
    <n v="368.31716561317398"/>
    <n v="566.651869654655"/>
    <n v="671.89172261953399"/>
    <n v="735.66363424062695"/>
    <n v="0"/>
    <n v="0"/>
    <n v="0"/>
    <n v="0"/>
    <n v="0"/>
    <n v="0"/>
    <n v="0"/>
    <n v="0"/>
    <n v="0"/>
    <n v="0"/>
    <n v="0"/>
    <n v="0"/>
    <n v="0"/>
    <n v="0"/>
    <n v="0"/>
    <n v="0"/>
    <n v="0"/>
    <n v="0"/>
    <n v="0"/>
    <n v="0"/>
    <n v="0"/>
    <n v="0"/>
    <n v="0"/>
    <n v="0"/>
    <n v="0"/>
    <n v="0"/>
    <n v="0"/>
    <n v="0"/>
    <n v="0"/>
    <n v="0"/>
  </r>
  <r>
    <x v="0"/>
    <x v="1"/>
    <s v="CSS Turf Grass"/>
    <s v="Waste Load Allocation"/>
    <s v="All Agencies"/>
    <s v="acres"/>
    <n v="604.03497028350796"/>
    <n v="965.51271504163697"/>
    <n v="1487.554926157"/>
    <n v="1817.3660916802501"/>
    <n v="2023.3803891656"/>
    <n v="0"/>
    <n v="0"/>
    <n v="0"/>
    <n v="0"/>
    <n v="0"/>
    <n v="0"/>
    <n v="0"/>
    <n v="0"/>
    <n v="0"/>
    <n v="0"/>
    <n v="0"/>
    <n v="0"/>
    <n v="0"/>
    <n v="0"/>
    <n v="0"/>
    <n v="0"/>
    <n v="0"/>
    <n v="0"/>
    <n v="0"/>
    <n v="0"/>
    <n v="0"/>
    <n v="0"/>
    <n v="0"/>
    <n v="0"/>
    <n v="0"/>
    <n v="0"/>
    <n v="0"/>
    <n v="0"/>
    <n v="0"/>
    <n v="0"/>
  </r>
  <r>
    <x v="0"/>
    <x v="1"/>
    <s v="MS4 Buildings and Other"/>
    <s v="Waste Load Allocation"/>
    <s v="All Agencies"/>
    <s v="acres"/>
    <n v="207308.23753562901"/>
    <n v="218704.712448923"/>
    <n v="207446.015885"/>
    <n v="197793.01999476299"/>
    <n v="133418.32320961601"/>
    <n v="2294265.10251826"/>
    <n v="2771638.8105244199"/>
    <n v="2604221.2166259098"/>
    <n v="2500420.8096638601"/>
    <n v="1748942.2307418501"/>
    <n v="99845.593331950105"/>
    <n v="135300.61751289401"/>
    <n v="126671.03412190299"/>
    <n v="122587.986826764"/>
    <n v="91210.484916090703"/>
    <n v="239355739.224574"/>
    <n v="339564854.31009001"/>
    <n v="317593207.54830498"/>
    <n v="308648042.56042099"/>
    <n v="232105764.538656"/>
    <n v="1562755.19413996"/>
    <n v="1913306.64495426"/>
    <n v="1792401.1974150001"/>
    <n v="1722451.7224731899"/>
    <n v="1225105.6353799501"/>
    <n v="65253.301364836399"/>
    <n v="90222.415124666994"/>
    <n v="84366.317213071903"/>
    <n v="81830.828550309903"/>
    <n v="62580.3779538409"/>
    <n v="91422135.512908697"/>
    <n v="129034681.39681201"/>
    <n v="120726744.280655"/>
    <n v="117782205.86173999"/>
    <n v="91592860.633862302"/>
  </r>
  <r>
    <x v="0"/>
    <x v="1"/>
    <s v="MS4 Roads"/>
    <s v="Waste Load Allocation"/>
    <s v="All Agencies"/>
    <s v="acres"/>
    <n v="86558.307783932803"/>
    <n v="90113.405989572406"/>
    <n v="85888.636283193904"/>
    <n v="82056.226657406805"/>
    <n v="55137.798419509898"/>
    <n v="1310797.7855946701"/>
    <n v="1453608.5174425"/>
    <n v="1376403.1424461999"/>
    <n v="1317752.90439178"/>
    <n v="923861.78965502395"/>
    <n v="58175.852752530598"/>
    <n v="68766.669891519603"/>
    <n v="64979.876988315998"/>
    <n v="62585.902647990501"/>
    <n v="46594.708795321603"/>
    <n v="118021529.793467"/>
    <n v="141417704.50361601"/>
    <n v="133654243.2448"/>
    <n v="128952736.35270301"/>
    <n v="96979353.152914807"/>
    <n v="902979.30168256804"/>
    <n v="1010723.65489211"/>
    <n v="954928.68715152598"/>
    <n v="914809.12221239496"/>
    <n v="649143.53481313598"/>
    <n v="37862.420177072803"/>
    <n v="45489.958776573498"/>
    <n v="42914.945899841499"/>
    <n v="41420.242747714401"/>
    <n v="31637.174808460099"/>
    <n v="45987032.268571503"/>
    <n v="55066352.208454102"/>
    <n v="51985287.165265098"/>
    <n v="50329711.034580499"/>
    <n v="38917980.5539947"/>
  </r>
  <r>
    <x v="0"/>
    <x v="1"/>
    <s v="MS4 Tree Canopy over Impervious"/>
    <s v="Waste Load Allocation"/>
    <s v="All Agencies"/>
    <s v="acres"/>
    <n v="55533.714276959297"/>
    <n v="58495.8922621725"/>
    <n v="55230.956948958003"/>
    <n v="52534.497389871402"/>
    <n v="34822.950160934197"/>
    <n v="699924.50123795297"/>
    <n v="844428.92007951101"/>
    <n v="788754.68218576803"/>
    <n v="755395.04923014203"/>
    <n v="525780.59030078806"/>
    <n v="28541.6047429512"/>
    <n v="37985.210181116898"/>
    <n v="35280.988633335997"/>
    <n v="33974.7406055092"/>
    <n v="25000.204685696299"/>
    <n v="64358661.562108897"/>
    <n v="88939099.952711195"/>
    <n v="82721050.752274603"/>
    <n v="80057380.471910596"/>
    <n v="60213288.161849998"/>
    <n v="494723.45642593602"/>
    <n v="606613.46991138696"/>
    <n v="565107.94233881205"/>
    <n v="541688.964632113"/>
    <n v="381827.58608135401"/>
    <n v="18814.759262141601"/>
    <n v="25522.011553889199"/>
    <n v="23671.1880724931"/>
    <n v="22842.614072487198"/>
    <n v="17208.377392578401"/>
    <n v="25322609.173177399"/>
    <n v="34938740.228566498"/>
    <n v="32526176.478426799"/>
    <n v="31602154.169599"/>
    <n v="24650364.281896099"/>
  </r>
  <r>
    <x v="0"/>
    <x v="1"/>
    <s v="MS4 Tree Canopy over Turf Grass"/>
    <s v="Waste Load Allocation"/>
    <s v="All Agencies"/>
    <s v="acres"/>
    <n v="174478.94213012999"/>
    <n v="169801.763162127"/>
    <n v="160900.249662099"/>
    <n v="154027.40020736601"/>
    <n v="103214.708515711"/>
    <n v="868379.90086253698"/>
    <n v="1069579.52674306"/>
    <n v="1031889.50214755"/>
    <n v="998961.52426574903"/>
    <n v="709545.12012756302"/>
    <n v="72775.501624163706"/>
    <n v="110886.035953078"/>
    <n v="113787.33704357401"/>
    <n v="118551.871858331"/>
    <n v="96245.4492594888"/>
    <n v="41141745.843264997"/>
    <n v="70020675.1451855"/>
    <n v="65348821.604646899"/>
    <n v="63527998.752813302"/>
    <n v="47996920.821790203"/>
    <n v="586730.303809923"/>
    <n v="727652.55034278997"/>
    <n v="700551.11706872797"/>
    <n v="678789.11880010494"/>
    <n v="487408.37016446202"/>
    <n v="46007.273255460197"/>
    <n v="72053.678731630702"/>
    <n v="73826.632371333195"/>
    <n v="77026.657787387798"/>
    <n v="63805.7543801262"/>
    <n v="15224962.9202227"/>
    <n v="27107403.8007912"/>
    <n v="25304629.406663802"/>
    <n v="24675582.857008301"/>
    <n v="19200068.5061308"/>
  </r>
  <r>
    <x v="0"/>
    <x v="1"/>
    <s v="MS4 Turf Grass"/>
    <s v="Waste Load Allocation"/>
    <s v="All Agencies"/>
    <s v="acres"/>
    <n v="438598.77854737098"/>
    <n v="438457.75994746899"/>
    <n v="417693.45164791797"/>
    <n v="395734.00164475897"/>
    <n v="250412.62193625001"/>
    <n v="3222540.5643146201"/>
    <n v="3855332.0533076101"/>
    <n v="3730460.5241825902"/>
    <n v="3579163.0134570198"/>
    <n v="2387338.0421151598"/>
    <n v="262324.10275021201"/>
    <n v="378803.43354758399"/>
    <n v="389704.75224796502"/>
    <n v="402902.39518187899"/>
    <n v="308305.33299887198"/>
    <n v="173146051.76317999"/>
    <n v="267925678.63974199"/>
    <n v="251092492.23459199"/>
    <n v="242551433.24318701"/>
    <n v="170167626.10319501"/>
    <n v="2096647.2949753599"/>
    <n v="2535634.16790395"/>
    <n v="2444520.4341529501"/>
    <n v="2346387.2846336798"/>
    <n v="1584429.1784999301"/>
    <n v="152944.03943900799"/>
    <n v="228689.35795023199"/>
    <n v="234642.709610091"/>
    <n v="242985.62290685199"/>
    <n v="190123.263851036"/>
    <n v="56287124.773752198"/>
    <n v="91460492.346795395"/>
    <n v="85511926.248300493"/>
    <n v="82884212.5727209"/>
    <n v="59795306.803398304"/>
  </r>
  <r>
    <x v="0"/>
    <x v="1"/>
    <s v="Non-Regulated Buildings and Other"/>
    <s v="Load Allocation"/>
    <s v="All Agencies"/>
    <s v="acres"/>
    <n v="56527.928388272398"/>
    <n v="59638.193052455899"/>
    <n v="56724.810264337699"/>
    <n v="54067.1496676795"/>
    <n v="37683.854783261399"/>
    <n v="679704.18865037104"/>
    <n v="812435.24084050499"/>
    <n v="758693.85735044698"/>
    <n v="729001.29052988405"/>
    <n v="523437.815279303"/>
    <n v="31085.5837413798"/>
    <n v="39614.540712011803"/>
    <n v="36535.213099965396"/>
    <n v="35320.915568516197"/>
    <n v="25591.959932580201"/>
    <n v="82150111.710859597"/>
    <n v="95186169.454263195"/>
    <n v="87642340.509695694"/>
    <n v="84411588.628556997"/>
    <n v="63504785.313756302"/>
    <n v="424038.69562750601"/>
    <n v="533813.66644586006"/>
    <n v="496222.36182005098"/>
    <n v="478886.31716178003"/>
    <n v="351921.06024942599"/>
    <n v="17471.244387338498"/>
    <n v="23912.548776047799"/>
    <n v="21908.248809985202"/>
    <n v="21306.956958791001"/>
    <n v="15908.2632957818"/>
    <n v="15895801.473214"/>
    <n v="21476857.365775701"/>
    <n v="19930857.007542402"/>
    <n v="19469643.809399601"/>
    <n v="14944393.552903799"/>
  </r>
  <r>
    <x v="0"/>
    <x v="1"/>
    <s v="Non-Regulated Roads"/>
    <s v="Load Allocation"/>
    <s v="All Agencies"/>
    <s v="acres"/>
    <n v="26761.2652420103"/>
    <n v="28481.575824784799"/>
    <n v="27215.281492542501"/>
    <n v="25988.1846163521"/>
    <n v="18443.080047677398"/>
    <n v="410990.53292058402"/>
    <n v="500076.56668769201"/>
    <n v="467758.49845964002"/>
    <n v="450548.76606263599"/>
    <n v="329525.98845928698"/>
    <n v="17276.850775409501"/>
    <n v="22499.170561881001"/>
    <n v="20766.8733206625"/>
    <n v="20147.347967417001"/>
    <n v="14870.8243669398"/>
    <n v="41348511.110202998"/>
    <n v="46779557.810199603"/>
    <n v="43210722.742273599"/>
    <n v="41570385.427053504"/>
    <n v="31746076.6549934"/>
    <n v="261434.14510065"/>
    <n v="334469.55358701799"/>
    <n v="312554.11908039299"/>
    <n v="302715.28772920498"/>
    <n v="223671.061178253"/>
    <n v="9800.4698656844394"/>
    <n v="13771.9794416526"/>
    <n v="12660.561603501499"/>
    <n v="12372.296485880001"/>
    <n v="9249.6334928686992"/>
    <n v="7369643.2183849299"/>
    <n v="9614060.5530317295"/>
    <n v="9009394.1422306001"/>
    <n v="8817562.6339158993"/>
    <n v="7007226.7413481297"/>
  </r>
  <r>
    <x v="0"/>
    <x v="1"/>
    <s v="Non-Regulated Tree Canopy over Impervious"/>
    <s v="Load Allocation"/>
    <s v="All Agencies"/>
    <s v="acres"/>
    <n v="12194.388849443299"/>
    <n v="12808.3823317017"/>
    <n v="12209.0733874119"/>
    <n v="11679.0721026867"/>
    <n v="8378.8294515507896"/>
    <n v="169188.88179782699"/>
    <n v="202882.964247016"/>
    <n v="189320.73908643701"/>
    <n v="182515.94070186501"/>
    <n v="135394.05781470099"/>
    <n v="7094.6352935408904"/>
    <n v="9261.6319499985293"/>
    <n v="8512.1792064393794"/>
    <n v="8256.4671680667107"/>
    <n v="6141.9751363061396"/>
    <n v="21639040.975588098"/>
    <n v="24211301.843700301"/>
    <n v="22277627.338868201"/>
    <n v="21317149.0914324"/>
    <n v="16408177.4993982"/>
    <n v="107807.985762779"/>
    <n v="136235.79865751599"/>
    <n v="127168.74334930201"/>
    <n v="123506.89510395601"/>
    <n v="92785.211095921506"/>
    <n v="3850.5286532412601"/>
    <n v="5506.1820897211301"/>
    <n v="5040.8032699693103"/>
    <n v="4940.6451047065302"/>
    <n v="3727.8505733448701"/>
    <n v="3888635.70694558"/>
    <n v="5012000.9978624703"/>
    <n v="4691991.32278571"/>
    <n v="4591855.7472529402"/>
    <n v="3715509.8137412402"/>
  </r>
  <r>
    <x v="0"/>
    <x v="1"/>
    <s v="Non-Regulated Tree Canopy over Turf Grass"/>
    <s v="Load Allocation"/>
    <s v="All Agencies"/>
    <s v="acres"/>
    <n v="47042.910900083698"/>
    <n v="45223.014103056601"/>
    <n v="42368.248957818301"/>
    <n v="40287.883290917998"/>
    <n v="27066.145435119801"/>
    <n v="270784.74334372702"/>
    <n v="309197.67480528197"/>
    <n v="290452.40402257"/>
    <n v="279110.58422584902"/>
    <n v="198158.44084800599"/>
    <n v="26414.1391480362"/>
    <n v="35190.620673013502"/>
    <n v="34809.666165537201"/>
    <n v="35810.5825473281"/>
    <n v="27655.460922520699"/>
    <n v="29156109.217916701"/>
    <n v="33718392.644275099"/>
    <n v="30830714.441439599"/>
    <n v="29355739.722686499"/>
    <n v="21935450.9945083"/>
    <n v="159789.772225525"/>
    <n v="192046.09338718999"/>
    <n v="180651.69122675099"/>
    <n v="174950.22381011001"/>
    <n v="125324.349477665"/>
    <n v="13246.570706344701"/>
    <n v="19815.309229732298"/>
    <n v="19471.309021691199"/>
    <n v="20178.248693286601"/>
    <n v="15682.400031781001"/>
    <n v="4334555.3513031397"/>
    <n v="6386314.9053724697"/>
    <n v="5844195.4128235299"/>
    <n v="5686732.7136494601"/>
    <n v="4263786.8135485305"/>
  </r>
  <r>
    <x v="0"/>
    <x v="1"/>
    <s v="Non-Regulated Turf Grass"/>
    <s v="Load Allocation"/>
    <s v="All Agencies"/>
    <s v="acres"/>
    <n v="213350.12791702201"/>
    <n v="212654.63409423199"/>
    <n v="205555.68565404601"/>
    <n v="197936.720331352"/>
    <n v="140867.611753982"/>
    <n v="1611238.4824920101"/>
    <n v="1928840.79791781"/>
    <n v="1862542.76613979"/>
    <n v="1814926.4443979"/>
    <n v="1347189.19251919"/>
    <n v="161458.993049849"/>
    <n v="222970.637836118"/>
    <n v="226119.58043594801"/>
    <n v="236137.72403662701"/>
    <n v="192566.568050662"/>
    <n v="83277135.183225498"/>
    <n v="101239671.919324"/>
    <n v="94135215.297237203"/>
    <n v="90873823.668977305"/>
    <n v="68624235.615267307"/>
    <n v="1042533.85952903"/>
    <n v="1308131.00030444"/>
    <n v="1266317.3062925299"/>
    <n v="1243142.1800448899"/>
    <n v="935556.26746740902"/>
    <n v="94945.463139047104"/>
    <n v="142165.22204376099"/>
    <n v="143706.11936195401"/>
    <n v="151279.28600166299"/>
    <n v="125317.20113102401"/>
    <n v="15728982.673178"/>
    <n v="22918576.772863999"/>
    <n v="21498154.0144042"/>
    <n v="21090601.6624985"/>
    <n v="16294210.785176501"/>
  </r>
  <r>
    <x v="0"/>
    <x v="1"/>
    <s v="Regulated Construction"/>
    <s v="Waste Load Allocation"/>
    <s v="All Agencies"/>
    <s v="acres"/>
    <n v="3356.9262342914599"/>
    <n v="3355.6458294128502"/>
    <n v="11780.390860612501"/>
    <n v="26891.665150094799"/>
    <n v="34724.649416919798"/>
    <n v="75728.481141216602"/>
    <n v="75692.9282050084"/>
    <n v="249500.22969585701"/>
    <n v="594819.80872899306"/>
    <n v="778586.34988273703"/>
    <n v="10659.9900943922"/>
    <n v="10657.039038303899"/>
    <n v="36426.637497015297"/>
    <n v="84278.3522763699"/>
    <n v="106931.073998842"/>
    <n v="11289762.481372399"/>
    <n v="9874569.9381268006"/>
    <n v="34855705.447638497"/>
    <n v="92780244.804012299"/>
    <n v="114114132.004412"/>
    <n v="52994.0046908308"/>
    <n v="52972.544631881901"/>
    <n v="168945.54251234201"/>
    <n v="383601.83593487699"/>
    <n v="533609.77041922102"/>
    <n v="6688.1326491024201"/>
    <n v="6686.61267065827"/>
    <n v="23522.719541082199"/>
    <n v="51182.066573906697"/>
    <n v="68790.897892404799"/>
    <n v="2574017.5377659402"/>
    <n v="1948238.0239983399"/>
    <n v="11233959.345185099"/>
    <n v="26050042.3295958"/>
    <n v="38183168.270905003"/>
  </r>
  <r>
    <x v="0"/>
    <x v="2"/>
    <s v="CSS Forest"/>
    <s v="Load Allocation"/>
    <s v="All Agencies"/>
    <s v="acres"/>
    <n v="1242.9011867046399"/>
    <n v="1657.82746458054"/>
    <n v="1879.1023021936401"/>
    <n v="2105.8163601159999"/>
    <n v="2188.17230951786"/>
    <n v="0"/>
    <n v="0"/>
    <n v="0"/>
    <n v="0"/>
    <n v="0"/>
    <n v="0"/>
    <n v="0"/>
    <n v="0"/>
    <n v="0"/>
    <n v="0"/>
    <n v="0"/>
    <n v="0"/>
    <n v="0"/>
    <n v="0"/>
    <n v="0"/>
    <n v="0"/>
    <n v="0"/>
    <n v="0"/>
    <n v="0"/>
    <n v="0"/>
    <n v="0"/>
    <n v="0"/>
    <n v="0"/>
    <n v="0"/>
    <n v="0"/>
    <n v="0"/>
    <n v="0"/>
    <n v="0"/>
    <n v="0"/>
    <n v="0"/>
  </r>
  <r>
    <x v="0"/>
    <x v="2"/>
    <s v="CSS Mixed Open"/>
    <s v="Load Allocation"/>
    <s v="All Agencies"/>
    <s v="acres"/>
    <n v="1229.04041492939"/>
    <n v="1992.37682873011"/>
    <n v="2623.7805397510501"/>
    <n v="3116.7917856792901"/>
    <n v="3155.3036188702099"/>
    <n v="0"/>
    <n v="0"/>
    <n v="0"/>
    <n v="0"/>
    <n v="0"/>
    <n v="0"/>
    <n v="0"/>
    <n v="0"/>
    <n v="0"/>
    <n v="0"/>
    <n v="0"/>
    <n v="0"/>
    <n v="0"/>
    <n v="0"/>
    <n v="0"/>
    <n v="0"/>
    <n v="0"/>
    <n v="0"/>
    <n v="0"/>
    <n v="0"/>
    <n v="0"/>
    <n v="0"/>
    <n v="0"/>
    <n v="0"/>
    <n v="0"/>
    <n v="0"/>
    <n v="0"/>
    <n v="0"/>
    <n v="0"/>
    <n v="0"/>
  </r>
  <r>
    <x v="0"/>
    <x v="2"/>
    <s v="Harvested Forest"/>
    <s v="Load Allocation"/>
    <s v="All Agencies"/>
    <s v="acres"/>
    <n v="32704.148674266598"/>
    <n v="32856.338411132099"/>
    <n v="9037.1098964688899"/>
    <n v="10967.949974281801"/>
    <n v="34613.702493666999"/>
    <n v="228611.521388475"/>
    <n v="242601.08876255801"/>
    <n v="98179.836409778101"/>
    <n v="114572.251795611"/>
    <n v="349556.00358027301"/>
    <n v="3626.1465430135199"/>
    <n v="3492.0276378409399"/>
    <n v="2213.9035957413798"/>
    <n v="2698.90353196564"/>
    <n v="5905.3535557594196"/>
    <n v="7532193.9018804701"/>
    <n v="7423873.6009179698"/>
    <n v="2687506.73482408"/>
    <n v="3829595.10838068"/>
    <n v="11290874.506626399"/>
    <n v="140145.46078035701"/>
    <n v="155679.75609663199"/>
    <n v="54769.510206632302"/>
    <n v="64079.8283181925"/>
    <n v="226673.629108817"/>
    <n v="1598.1462442105201"/>
    <n v="1804.14868387811"/>
    <n v="984.86699381697395"/>
    <n v="1156.79809556336"/>
    <n v="3052.7362446217298"/>
    <n v="1736212.8552375"/>
    <n v="2012517.0121278299"/>
    <n v="241750.97869106301"/>
    <n v="375484.82656394201"/>
    <n v="3013796.4673846201"/>
  </r>
  <r>
    <x v="0"/>
    <x v="2"/>
    <s v="Headwater or Isolated Wetland"/>
    <s v="Load Allocation"/>
    <s v="All Agencies"/>
    <s v="acres"/>
    <n v="178512.81383009299"/>
    <n v="166297.80182292001"/>
    <n v="167788.14529582599"/>
    <n v="168287.309923744"/>
    <n v="173995.50222514401"/>
    <n v="268023.21757603501"/>
    <n v="249793.554954127"/>
    <n v="251879.36290178599"/>
    <n v="252344.35614223601"/>
    <n v="260637.11882465199"/>
    <n v="11991.837228700701"/>
    <n v="11190.8665607926"/>
    <n v="11285.620564579"/>
    <n v="11313.1823179202"/>
    <n v="11659.4557546658"/>
    <n v="1309226.27165715"/>
    <n v="1227502.2104360401"/>
    <n v="1238342.8609766499"/>
    <n v="1247465.93101584"/>
    <n v="1302064.6032849399"/>
    <n v="181167.53162646201"/>
    <n v="167377.079212646"/>
    <n v="168953.345720718"/>
    <n v="169480.90921944199"/>
    <n v="175127.357642241"/>
    <n v="8444.56402875194"/>
    <n v="7832.11744514368"/>
    <n v="7904.0681723641201"/>
    <n v="7925.2477437975303"/>
    <n v="8160.3829175624896"/>
    <n v="357046.99137517199"/>
    <n v="328728.890875438"/>
    <n v="331626.89981382998"/>
    <n v="334378.77446763503"/>
    <n v="354158.04086550901"/>
  </r>
  <r>
    <x v="0"/>
    <x v="2"/>
    <s v="Mixed Open"/>
    <s v="Load Allocation"/>
    <s v="All Agencies"/>
    <s v="acres"/>
    <n v="289388.481713282"/>
    <n v="272060.85106672999"/>
    <n v="261528.835555881"/>
    <n v="267592.08932281"/>
    <n v="324254.684038646"/>
    <n v="590522.10872806504"/>
    <n v="553545.20056875504"/>
    <n v="530383.11565630499"/>
    <n v="542210.65776284097"/>
    <n v="653436.31035705702"/>
    <n v="79327.053404963197"/>
    <n v="75076.760608008597"/>
    <n v="71514.978579105096"/>
    <n v="72776.552742899206"/>
    <n v="84419.3933961406"/>
    <n v="267317280.87157601"/>
    <n v="248727172.10463199"/>
    <n v="233976738.86050099"/>
    <n v="239356867.147012"/>
    <n v="292643897.11306202"/>
    <n v="387854.08352021599"/>
    <n v="365239.85244696902"/>
    <n v="352215.104398789"/>
    <n v="360411.943791834"/>
    <n v="432372.46630863397"/>
    <n v="44058.749411931298"/>
    <n v="41844.392241662397"/>
    <n v="40339.338364214302"/>
    <n v="41124.645347208898"/>
    <n v="48156.376588365201"/>
    <n v="83771053.611413896"/>
    <n v="78092268.487690002"/>
    <n v="74505963.836096495"/>
    <n v="76426384.947652906"/>
    <n v="97605042.848455504"/>
  </r>
  <r>
    <x v="0"/>
    <x v="2"/>
    <s v="Non-tidal Floodplain Wetland"/>
    <s v="Load Allocation"/>
    <s v="All Agencies"/>
    <s v="acres"/>
    <n v="158399.71941914299"/>
    <n v="161235.38161206001"/>
    <n v="160427.72565675399"/>
    <n v="160910.85453560299"/>
    <n v="170811.90322277299"/>
    <n v="234348.93367778399"/>
    <n v="238434.88909954001"/>
    <n v="236835.137523332"/>
    <n v="236997.32874670799"/>
    <n v="250142.544076508"/>
    <n v="9773.3802820131805"/>
    <n v="9960.0301019182407"/>
    <n v="9880.9156135979301"/>
    <n v="9893.0337029206094"/>
    <n v="10456.7159132458"/>
    <n v="1999603.37772319"/>
    <n v="2021731.2288933501"/>
    <n v="2033669.6019703001"/>
    <n v="2052830.5558249401"/>
    <n v="2184825.9606446"/>
    <n v="139981.35766489099"/>
    <n v="142989.711683959"/>
    <n v="141722.34141669999"/>
    <n v="142054.34479262901"/>
    <n v="150235.49171173101"/>
    <n v="6319.6128902874198"/>
    <n v="6457.2726431307101"/>
    <n v="6391.6609484383998"/>
    <n v="6397.6206032171103"/>
    <n v="6759.8851006240302"/>
    <n v="602660.34177784098"/>
    <n v="610321.25866258901"/>
    <n v="614629.21585752198"/>
    <n v="621751.71939122595"/>
    <n v="675106.81473739597"/>
  </r>
  <r>
    <x v="0"/>
    <x v="2"/>
    <s v="Shoreline"/>
    <s v="Load Allocation"/>
    <s v="All Agencies"/>
    <s v="miles"/>
    <n v="5508.8046120660101"/>
    <n v="5508.8046120660101"/>
    <n v="5508.8046120660101"/>
    <n v="5508.8046120660101"/>
    <n v="5508.8046120660101"/>
    <n v="0"/>
    <n v="0"/>
    <n v="0"/>
    <n v="0"/>
    <n v="0"/>
    <n v="0"/>
    <n v="0"/>
    <n v="0"/>
    <n v="0"/>
    <n v="0"/>
    <n v="0"/>
    <n v="0"/>
    <n v="0"/>
    <n v="0"/>
    <n v="0"/>
    <n v="1695623.36404046"/>
    <n v="1693590.5651406599"/>
    <n v="1695445.01468313"/>
    <n v="1695623.36404046"/>
    <n v="1695623.36404046"/>
    <n v="1198630.31814233"/>
    <n v="1197193.3417116799"/>
    <n v="1198504.2436534499"/>
    <n v="1198630.31814233"/>
    <n v="1198630.31814233"/>
    <n v="5846977181.0589895"/>
    <n v="5839967536.2937603"/>
    <n v="5846362179.9047899"/>
    <n v="5846977181.0589895"/>
    <n v="5846977181.0589895"/>
  </r>
  <r>
    <x v="0"/>
    <x v="2"/>
    <s v="Stream Bed and Bank"/>
    <s v="Load Allocation"/>
    <s v="All Agencies"/>
    <s v="miles"/>
    <n v="10353.0192408685"/>
    <n v="10353.0192408685"/>
    <n v="10353.0192408685"/>
    <n v="10353.0192408685"/>
    <n v="10353.0192408685"/>
    <n v="2958676.3032214898"/>
    <n v="3374846.5523156002"/>
    <n v="3452527.2042527199"/>
    <n v="3645261.8713863301"/>
    <n v="4107724.8302426399"/>
    <n v="583845.54789018503"/>
    <n v="788944.92925039399"/>
    <n v="858654.386401191"/>
    <n v="959862.19937710802"/>
    <n v="1520632.1102777401"/>
    <n v="2470639177.8260002"/>
    <n v="3125055803.5915799"/>
    <n v="3175908172.59552"/>
    <n v="3247805935.1754799"/>
    <n v="4252400321.3278198"/>
    <n v="1907977.4897658101"/>
    <n v="2198386.7674602801"/>
    <n v="2260681.93554714"/>
    <n v="2398567.0042976602"/>
    <n v="2709785.9529144098"/>
    <n v="289429.39113941602"/>
    <n v="426399.19343188399"/>
    <n v="469666.65332523501"/>
    <n v="528435.19461912801"/>
    <n v="868981.38312296395"/>
    <n v="698673851.693995"/>
    <n v="962546787.733711"/>
    <n v="982034055.55955505"/>
    <n v="1002441270.24953"/>
    <n v="1283525985.1556001"/>
  </r>
  <r>
    <x v="0"/>
    <x v="2"/>
    <s v="True Forest"/>
    <s v="Load Allocation"/>
    <s v="All Agencies"/>
    <s v="acres"/>
    <n v="2354059.03353925"/>
    <n v="2305061.7327727401"/>
    <n v="2341868.13765922"/>
    <n v="2354893.3603271199"/>
    <n v="2427771.0662739002"/>
    <n v="3357639.6620041602"/>
    <n v="3288921.1016529198"/>
    <n v="3338768.0031347899"/>
    <n v="3355305.5760396998"/>
    <n v="3446474.4586926899"/>
    <n v="127400.04815281001"/>
    <n v="125158.399411372"/>
    <n v="126995.58178668701"/>
    <n v="127619.57478853301"/>
    <n v="130750.18615224901"/>
    <n v="75402449.671565503"/>
    <n v="74369153.761224493"/>
    <n v="75573490.797648504"/>
    <n v="75938469.429179594"/>
    <n v="77292156.001766101"/>
    <n v="2188779.1737581198"/>
    <n v="2139014.39382486"/>
    <n v="2172757.0895243301"/>
    <n v="2184110.8569775298"/>
    <n v="2251508.7923751199"/>
    <n v="65864.986140559296"/>
    <n v="64244.185451834601"/>
    <n v="65198.254066446199"/>
    <n v="65556.359819688398"/>
    <n v="67744.6813220685"/>
    <n v="20329200.761496302"/>
    <n v="19905994.722759102"/>
    <n v="20253596.5346395"/>
    <n v="20363512.860709298"/>
    <n v="20927684.683093201"/>
  </r>
  <r>
    <x v="0"/>
    <x v="2"/>
    <s v="Water"/>
    <s v="Load Allocation"/>
    <s v="All Agencies"/>
    <s v="acres"/>
    <n v="179262.91774077501"/>
    <n v="179262.99683350199"/>
    <n v="178997.419009745"/>
    <n v="178577.95028080599"/>
    <n v="177161.604129624"/>
    <n v="1552953.9742348799"/>
    <n v="1552954.5121946901"/>
    <n v="1550624.8412232399"/>
    <n v="1546968.6701008"/>
    <n v="1534824.01408071"/>
    <n v="108036.42439989001"/>
    <n v="108036.47276393299"/>
    <n v="107870.42747560699"/>
    <n v="107612.577342549"/>
    <n v="106750.83966585"/>
    <n v="0"/>
    <n v="0"/>
    <n v="0"/>
    <n v="0"/>
    <n v="0"/>
    <n v="1236022.31104452"/>
    <n v="1236022.6487084101"/>
    <n v="1234509.2298280201"/>
    <n v="1232477.50770357"/>
    <n v="1225672.85206063"/>
    <n v="86715.235728221902"/>
    <n v="86715.295498150401"/>
    <n v="86527.6106707414"/>
    <n v="86324.711084638504"/>
    <n v="85809.410125778304"/>
    <n v="0"/>
    <n v="0"/>
    <n v="0"/>
    <n v="0"/>
    <n v="0"/>
  </r>
  <r>
    <x v="0"/>
    <x v="3"/>
    <s v="Rapid Infiltration Basin"/>
    <s v="Load Allocation"/>
    <s v="All Agencies"/>
    <s v="acres"/>
    <n v="0"/>
    <n v="0"/>
    <n v="0"/>
    <n v="0"/>
    <n v="0"/>
    <n v="5180.5746533125603"/>
    <n v="7599.1560841798801"/>
    <n v="6450.2322790622702"/>
    <n v="3355.5837285518601"/>
    <n v="376.43835449218801"/>
    <n v="474.358171571046"/>
    <n v="1027.6318565010999"/>
    <n v="766.09214162826504"/>
    <n v="526.96718138456299"/>
    <n v="129.95584106445301"/>
    <n v="0"/>
    <n v="0"/>
    <n v="0"/>
    <n v="0"/>
    <n v="0"/>
    <n v="4551.6692699566502"/>
    <n v="6186.6938250958901"/>
    <n v="5633.63821524382"/>
    <n v="2897.8921174109"/>
    <n v="367.99542236328102"/>
    <n v="406.45925818197401"/>
    <n v="664.09138125181198"/>
    <n v="650.77565331757103"/>
    <n v="424.65247002244001"/>
    <n v="122.79786682128901"/>
    <n v="0"/>
    <n v="0"/>
    <n v="0"/>
    <n v="0"/>
    <n v="0"/>
  </r>
  <r>
    <x v="0"/>
    <x v="3"/>
    <s v="Septic"/>
    <s v="Load Allocation"/>
    <s v="All Agencies"/>
    <s v="systems"/>
    <n v="398184.28584456397"/>
    <n v="416596.22209310503"/>
    <n v="399031.79793391703"/>
    <n v="382475.42028286302"/>
    <n v="258643.31475401801"/>
    <n v="3369883.1325864801"/>
    <n v="4511920.2715194197"/>
    <n v="4442508.2170075001"/>
    <n v="4278320.7794726696"/>
    <n v="3067756.0530399699"/>
    <n v="0"/>
    <n v="0"/>
    <n v="0"/>
    <n v="0"/>
    <n v="0"/>
    <n v="0"/>
    <n v="0"/>
    <n v="0"/>
    <n v="0"/>
    <n v="0"/>
    <n v="2196006.87306643"/>
    <n v="3084287.49084091"/>
    <n v="3041256.3231563298"/>
    <n v="2929851.75215611"/>
    <n v="2123267.8369616601"/>
    <n v="0"/>
    <n v="0"/>
    <n v="0"/>
    <n v="0"/>
    <n v="0"/>
    <n v="0"/>
    <n v="0"/>
    <n v="0"/>
    <n v="0"/>
    <n v="0"/>
  </r>
  <r>
    <x v="0"/>
    <x v="4"/>
    <s v="Combined Sewer Overflow"/>
    <s v="Waste Load Allocation"/>
    <s v="All Agencies"/>
    <s v="acres"/>
    <n v="0"/>
    <n v="0"/>
    <n v="0"/>
    <n v="0"/>
    <n v="0"/>
    <n v="1533.1480102539099"/>
    <n v="21432.876159668001"/>
    <n v="23130.3459472656"/>
    <n v="34958.164894103997"/>
    <n v="35857.695777893103"/>
    <n v="150.377250671387"/>
    <n v="2404.0012588500999"/>
    <n v="2616.1849708557102"/>
    <n v="4094.66247653961"/>
    <n v="4207.1038446426401"/>
    <n v="23455.371704101599"/>
    <n v="338562.35253906302"/>
    <n v="366146.236328125"/>
    <n v="558348.30648803699"/>
    <n v="572965.68344116199"/>
    <n v="1345.6689834594699"/>
    <n v="19023.082458496101"/>
    <n v="20720.552246093801"/>
    <n v="28888.009376525901"/>
    <n v="29787.540260314901"/>
    <n v="128.01131343841601"/>
    <n v="2046.44885253906"/>
    <n v="2258.63256454468"/>
    <n v="3451.4126825332601"/>
    <n v="3563.8540506362901"/>
    <n v="25639.1613769531"/>
    <n v="370083.8671875"/>
    <n v="397667.75097656302"/>
    <n v="559666.55551147496"/>
    <n v="574283.93246459996"/>
  </r>
  <r>
    <x v="0"/>
    <x v="4"/>
    <s v="Industrial Wastewater Treatment Plant"/>
    <s v="Waste Load Allocation"/>
    <s v="All Agencies"/>
    <s v="acres"/>
    <n v="0"/>
    <n v="0"/>
    <n v="0"/>
    <n v="0"/>
    <n v="0"/>
    <n v="1889653.1002962999"/>
    <n v="915214.80270446604"/>
    <n v="1374825.89289396"/>
    <n v="3495519.0108012501"/>
    <n v="12831265.3843672"/>
    <n v="208759.97563204501"/>
    <n v="118756.074301609"/>
    <n v="226012.961977153"/>
    <n v="245785.097534264"/>
    <n v="411961.42296790797"/>
    <n v="13393269.538992699"/>
    <n v="3688135.54922684"/>
    <n v="3316347.3687453298"/>
    <n v="3924736.9943407499"/>
    <n v="24050566.469129302"/>
    <n v="1745416.6655569701"/>
    <n v="781217.50957706606"/>
    <n v="1181301.0110048801"/>
    <n v="3285487.5939726201"/>
    <n v="12619636.1663449"/>
    <n v="176078.56161692299"/>
    <n v="108576.50830530599"/>
    <n v="200989.64279594101"/>
    <n v="224532.653070659"/>
    <n v="381673.05041708698"/>
    <n v="8786551.4159547593"/>
    <n v="1924961.06651436"/>
    <n v="1496921.60505999"/>
    <n v="1901567.14752351"/>
    <n v="15833437.6789793"/>
  </r>
  <r>
    <x v="0"/>
    <x v="4"/>
    <s v="Municipal Wastewater Treatment Plant"/>
    <s v="Waste Load Allocation"/>
    <s v="All Agencies"/>
    <s v="acres"/>
    <n v="0"/>
    <n v="0"/>
    <n v="0"/>
    <n v="0"/>
    <n v="0"/>
    <n v="10016694.7276226"/>
    <n v="10734507.0004346"/>
    <n v="13656041.8009608"/>
    <n v="13788620.001321601"/>
    <n v="20300905.344294898"/>
    <n v="652694.70967976702"/>
    <n v="425292.30621617998"/>
    <n v="637252.191277834"/>
    <n v="750181.10347117297"/>
    <n v="2499546.7973307902"/>
    <n v="56218349.1601291"/>
    <n v="5711928.3135909596"/>
    <n v="4996191.7048582099"/>
    <n v="6343333.0170772402"/>
    <n v="18585683.361643799"/>
    <n v="9503217.2767983098"/>
    <n v="10506263.4837244"/>
    <n v="13194643.8650336"/>
    <n v="13284600.713915801"/>
    <n v="19568605.660398699"/>
    <n v="591139.36660881306"/>
    <n v="401605.72024770099"/>
    <n v="580791.80038938602"/>
    <n v="682599.31577654299"/>
    <n v="2254464.1053370498"/>
    <n v="41989369.697957799"/>
    <n v="5187025.9326619497"/>
    <n v="4088856.9838119401"/>
    <n v="5233947.7047674004"/>
    <n v="16356611.086355601"/>
  </r>
  <r>
    <x v="1"/>
    <x v="0"/>
    <s v="Ag Open Space"/>
    <s v="Load Allocation"/>
    <s v="All Agencies"/>
    <s v="acres"/>
    <n v="297099.37691476429"/>
    <n v="80017.940700176099"/>
    <n v="54911.834632114085"/>
    <n v="48424.365815336401"/>
    <n v="33280.438531623091"/>
    <n v="829167.13355240284"/>
    <n v="232846.70482268967"/>
    <n v="158097.55139831369"/>
    <n v="140464.78539806118"/>
    <n v="99340.033043858217"/>
    <n v="267828.31368391204"/>
    <n v="79772.7672508541"/>
    <n v="55120.482123679103"/>
    <n v="49224.996354156399"/>
    <n v="33358.590261923346"/>
    <n v="13389753.777378276"/>
    <n v="4105131.657439447"/>
    <n v="2829617.6075215475"/>
    <n v="2526181.9481659615"/>
    <n v="1767159.0158216222"/>
    <n v="491966.56150153116"/>
    <n v="133638.94506711923"/>
    <n v="89532.678850017721"/>
    <n v="79011.750383892446"/>
    <n v="56603.500490538921"/>
    <n v="155253.794181139"/>
    <n v="47024.943153647815"/>
    <n v="32181.040992728042"/>
    <n v="28335.172650950844"/>
    <n v="19661.99415608144"/>
    <n v="5491811.8102251273"/>
    <n v="1759433.1960327085"/>
    <n v="1191247.7367322235"/>
    <n v="1033829.8557617503"/>
    <n v="734201.75195492082"/>
  </r>
  <r>
    <x v="1"/>
    <x v="0"/>
    <s v="Double Cropped Land"/>
    <s v="Load Allocation"/>
    <s v="All Agencies"/>
    <s v="acres"/>
    <n v="134337.66034286967"/>
    <n v="150273.57679594291"/>
    <n v="135515.89528644126"/>
    <n v="136392.99692827166"/>
    <n v="69657.159526819218"/>
    <n v="1993266.6683845608"/>
    <n v="3451961.661977517"/>
    <n v="3029386.6974020344"/>
    <n v="3202590.3435623161"/>
    <n v="1559957.1802335058"/>
    <n v="47885.475238620566"/>
    <n v="96840.335673502705"/>
    <n v="87528.387021513598"/>
    <n v="107006.78248316122"/>
    <n v="56127.11706609714"/>
    <n v="40726546.305118226"/>
    <n v="92264447.710933983"/>
    <n v="84084656.623408094"/>
    <n v="91368208.393061355"/>
    <n v="46861493.153831348"/>
    <n v="1388644.5368874862"/>
    <n v="2442886.9257791042"/>
    <n v="2148128.0252078595"/>
    <n v="2247144.5515216324"/>
    <n v="1114172.5600091063"/>
    <n v="30991.275825855693"/>
    <n v="62785.424382236743"/>
    <n v="56182.896998300741"/>
    <n v="67453.771919431267"/>
    <n v="28379.761474093873"/>
    <n v="14202857.463656237"/>
    <n v="31679197.555325229"/>
    <n v="28272752.632892061"/>
    <n v="31096341.636883311"/>
    <n v="9653299.8870298173"/>
  </r>
  <r>
    <x v="1"/>
    <x v="0"/>
    <s v="Full Season Soybeans"/>
    <s v="Load Allocation"/>
    <s v="All Agencies"/>
    <s v="acres"/>
    <n v="143924.26249060879"/>
    <n v="176891.47755694651"/>
    <n v="168986.50575772114"/>
    <n v="160453.82696622293"/>
    <n v="202601.06658403511"/>
    <n v="1966662.4295250471"/>
    <n v="3209829.7028458486"/>
    <n v="3152442.2594447136"/>
    <n v="2995407.5775545179"/>
    <n v="3681932.2027000771"/>
    <n v="34885.039429061835"/>
    <n v="74046.451100339196"/>
    <n v="71013.620027026758"/>
    <n v="79136.275559318427"/>
    <n v="149396.14336577622"/>
    <n v="47495125.491913676"/>
    <n v="118088601.47657385"/>
    <n v="106949110.92060773"/>
    <n v="99858449.834571555"/>
    <n v="114364418.97510694"/>
    <n v="1325510.6231245147"/>
    <n v="2169426.7395618735"/>
    <n v="2175343.7689996273"/>
    <n v="2095641.6719920749"/>
    <n v="2599754.2508261534"/>
    <n v="22832.349290673676"/>
    <n v="47714.296031051803"/>
    <n v="46137.424326232838"/>
    <n v="51326.100228147545"/>
    <n v="89250.407037884957"/>
    <n v="17887942.089178387"/>
    <n v="42737498.139258273"/>
    <n v="36616945.928837143"/>
    <n v="31861306.954944033"/>
    <n v="22947774.481338505"/>
  </r>
  <r>
    <x v="1"/>
    <x v="0"/>
    <s v="Grain with Manure"/>
    <s v="Load Allocation"/>
    <s v="All Agencies"/>
    <s v="acres"/>
    <n v="65426.986027807856"/>
    <n v="84694.114389585011"/>
    <n v="96335.780039471763"/>
    <n v="94111.993264024073"/>
    <n v="90878.311437501383"/>
    <n v="1374106.0997550879"/>
    <n v="2902986.0877721049"/>
    <n v="3169978.8538129567"/>
    <n v="3304082.0807495797"/>
    <n v="3091882.0192741863"/>
    <n v="22961.64011525294"/>
    <n v="70773.826681046819"/>
    <n v="79675.970098688718"/>
    <n v="84445.958229604847"/>
    <n v="96669.070072619041"/>
    <n v="25362038.83836817"/>
    <n v="75973611.929547474"/>
    <n v="91277620.472206175"/>
    <n v="88402096.762713879"/>
    <n v="99908880.597170889"/>
    <n v="945992.43803813856"/>
    <n v="1964891.8484009728"/>
    <n v="2123464.5857576416"/>
    <n v="2228248.1146490946"/>
    <n v="1998717.3030351519"/>
    <n v="15813.035918519905"/>
    <n v="48397.787506660214"/>
    <n v="53128.245625624244"/>
    <n v="56219.486562022103"/>
    <n v="61298.628463753586"/>
    <n v="12170733.633962195"/>
    <n v="36934466.986159988"/>
    <n v="42220286.252443224"/>
    <n v="39530907.655971959"/>
    <n v="42773926.40070805"/>
  </r>
  <r>
    <x v="1"/>
    <x v="0"/>
    <s v="Grain without Manure"/>
    <s v="Load Allocation"/>
    <s v="All Agencies"/>
    <s v="acres"/>
    <n v="110842.36019396737"/>
    <n v="140805.23064974332"/>
    <n v="159965.42536250208"/>
    <n v="158771.30531198304"/>
    <n v="152461.19405612143"/>
    <n v="1973386.2123857692"/>
    <n v="3644390.3969765478"/>
    <n v="3917914.592585064"/>
    <n v="4404723.6210086346"/>
    <n v="4074586.1605140083"/>
    <n v="18869.217028012154"/>
    <n v="41459.035778077145"/>
    <n v="55167.479815483581"/>
    <n v="66467.29687068639"/>
    <n v="108441.37344927699"/>
    <n v="26239043.909435097"/>
    <n v="73625977.735424861"/>
    <n v="92306157.839461148"/>
    <n v="97283926.884670928"/>
    <n v="120560925.05122797"/>
    <n v="1407830.1127425313"/>
    <n v="2570524.3924507224"/>
    <n v="2741044.0130772442"/>
    <n v="3102064.9322134499"/>
    <n v="2769485.6513124774"/>
    <n v="12569.725048719702"/>
    <n v="27529.249526826196"/>
    <n v="35797.504734034257"/>
    <n v="42504.802919231275"/>
    <n v="63606.895238691672"/>
    <n v="8484136.7043583542"/>
    <n v="25479795.250618644"/>
    <n v="31991273.763078287"/>
    <n v="32315381.866218414"/>
    <n v="41048539.289866276"/>
  </r>
  <r>
    <x v="1"/>
    <x v="0"/>
    <s v="Legume Hay"/>
    <s v="Load Allocation"/>
    <s v="All Agencies"/>
    <s v="acres"/>
    <n v="20671.302540765333"/>
    <n v="31701.249197833276"/>
    <n v="43213.148013046564"/>
    <n v="55655.948308552463"/>
    <n v="80517.334327041055"/>
    <n v="108965.45374565304"/>
    <n v="180047.89744309901"/>
    <n v="256710.4327090072"/>
    <n v="322120.79265641351"/>
    <n v="473832.41633639421"/>
    <n v="8899.1525683267155"/>
    <n v="20531.006460471748"/>
    <n v="18496.476223082827"/>
    <n v="36867.23575703524"/>
    <n v="92401.517440908981"/>
    <n v="2983940.1881178143"/>
    <n v="5064390.8507286115"/>
    <n v="6896867.6030081445"/>
    <n v="8875182.4403591473"/>
    <n v="13864257.225146534"/>
    <n v="63329.44798696928"/>
    <n v="104928.01517571438"/>
    <n v="150769.74675785212"/>
    <n v="187934.39158341673"/>
    <n v="272686.1685432361"/>
    <n v="5718.3367128774598"/>
    <n v="13106.045300071144"/>
    <n v="11679.973701210531"/>
    <n v="23151.397932033724"/>
    <n v="55319.064972849679"/>
    <n v="1596700.4873055615"/>
    <n v="2560113.7856500987"/>
    <n v="3315998.683275572"/>
    <n v="4212978.4386207396"/>
    <n v="6059230.836924674"/>
  </r>
  <r>
    <x v="1"/>
    <x v="0"/>
    <s v="Non-Permitted Feeding Space"/>
    <s v="Load Allocation"/>
    <s v="All Agencies"/>
    <s v="acres"/>
    <n v="2342.592040099752"/>
    <n v="2423.4939501786962"/>
    <n v="2920.0000271251192"/>
    <n v="2987.8640948018683"/>
    <n v="2908.7025669037394"/>
    <n v="81337.032025125882"/>
    <n v="290345.62920734863"/>
    <n v="460282.48950235028"/>
    <n v="488758.69938138057"/>
    <n v="1081411.3248609642"/>
    <n v="3610.2269999481637"/>
    <n v="13302.774872850428"/>
    <n v="23016.44440564845"/>
    <n v="24641.248200969792"/>
    <n v="61825.636855483091"/>
    <n v="25003550.237852786"/>
    <n v="31163524.360244799"/>
    <n v="47438808.01549013"/>
    <n v="47836456.052177064"/>
    <n v="45780825.45581425"/>
    <n v="34944.067839980649"/>
    <n v="176392.88124551123"/>
    <n v="271815.21490497864"/>
    <n v="290511.88328757277"/>
    <n v="651374.91654113401"/>
    <n v="2286.073203107162"/>
    <n v="8375.8535488078705"/>
    <n v="14431.384867379933"/>
    <n v="15471.371161919409"/>
    <n v="38688.596586676591"/>
    <n v="11435426.268011685"/>
    <n v="14040353.018798809"/>
    <n v="22995048.872666702"/>
    <n v="23295100.823128086"/>
    <n v="21937901.982253011"/>
  </r>
  <r>
    <x v="1"/>
    <x v="0"/>
    <s v="Other Agronomic Crops"/>
    <s v="Load Allocation"/>
    <s v="All Agencies"/>
    <s v="acres"/>
    <n v="86106.752146611412"/>
    <n v="97785.403926065846"/>
    <n v="92630.883679516293"/>
    <n v="102114.07412699191"/>
    <n v="134357.56302135182"/>
    <n v="696817.34200059355"/>
    <n v="1103346.3747915013"/>
    <n v="1064452.4325593838"/>
    <n v="1248579.2118441998"/>
    <n v="1699064.5651821685"/>
    <n v="37279.04242327821"/>
    <n v="69470.642615405362"/>
    <n v="72595.683224608933"/>
    <n v="87962.910515420983"/>
    <n v="115302.22061963305"/>
    <n v="9995522.2450073306"/>
    <n v="25035871.702863619"/>
    <n v="28189244.703054897"/>
    <n v="33972112.070789538"/>
    <n v="22725671.629648112"/>
    <n v="422568.066972334"/>
    <n v="668156.0921977344"/>
    <n v="646319.79746778298"/>
    <n v="766114.89253846672"/>
    <n v="1081019.0670043959"/>
    <n v="21815.483657451958"/>
    <n v="40449.404318582347"/>
    <n v="41986.545103549019"/>
    <n v="50713.462999264404"/>
    <n v="66675.024848881643"/>
    <n v="3555961.4439461054"/>
    <n v="9004950.7688152045"/>
    <n v="9936530.7847325113"/>
    <n v="11949907.507720549"/>
    <n v="5630210.1446300596"/>
  </r>
  <r>
    <x v="1"/>
    <x v="0"/>
    <s v="Other Hay"/>
    <s v="Load Allocation"/>
    <s v="All Agencies"/>
    <s v="acres"/>
    <n v="454911.18427699874"/>
    <n v="489065.63534039259"/>
    <n v="470042.52366520336"/>
    <n v="481787.31464126834"/>
    <n v="410502.53468604159"/>
    <n v="3514978.8696807241"/>
    <n v="4088154.6721666055"/>
    <n v="3798762.0861449749"/>
    <n v="3975440.2168972231"/>
    <n v="3303457.8839477249"/>
    <n v="236114.41542172036"/>
    <n v="281437.62550118123"/>
    <n v="184259.46526692761"/>
    <n v="223453.31115283247"/>
    <n v="249496.52858550087"/>
    <n v="18896065.887717463"/>
    <n v="22608711.933175761"/>
    <n v="23765611.60951129"/>
    <n v="24872399.90943066"/>
    <n v="20998543.512900487"/>
    <n v="2001415.063908098"/>
    <n v="2333745.1333253887"/>
    <n v="2166503.3971665204"/>
    <n v="2270820.4897126965"/>
    <n v="1893689.8387855329"/>
    <n v="130440.15278228006"/>
    <n v="156602.10451278472"/>
    <n v="107319.82402135673"/>
    <n v="129698.70951535227"/>
    <n v="145624.56142030971"/>
    <n v="7730983.1386574656"/>
    <n v="9200089.6369769778"/>
    <n v="9748916.9660436977"/>
    <n v="10209660.370581174"/>
    <n v="8557094.9344532676"/>
  </r>
  <r>
    <x v="1"/>
    <x v="0"/>
    <s v="Pasture"/>
    <s v="Load Allocation"/>
    <s v="All Agencies"/>
    <s v="acres"/>
    <n v="712663.97362330998"/>
    <n v="972388.27001734555"/>
    <n v="1027971.6036366879"/>
    <n v="1055666.765744763"/>
    <n v="1237982.8716008796"/>
    <n v="3953518.1451496035"/>
    <n v="7719062.163794036"/>
    <n v="8131999.1296236273"/>
    <n v="8532801.5803870261"/>
    <n v="9823080.1474277806"/>
    <n v="705661.15458218055"/>
    <n v="1131103.5021834874"/>
    <n v="1150423.4944324561"/>
    <n v="1273947.0400281276"/>
    <n v="1701392.8174519069"/>
    <n v="22841654.101872291"/>
    <n v="49853320.136443347"/>
    <n v="54906051.832850747"/>
    <n v="57319710.830616161"/>
    <n v="68618546.443015128"/>
    <n v="2206192.3660610388"/>
    <n v="4329202.5307191089"/>
    <n v="4571333.3990292298"/>
    <n v="4800071.3915018272"/>
    <n v="5533010.864475877"/>
    <n v="417828.28800806374"/>
    <n v="669702.57687754126"/>
    <n v="684429.51535392832"/>
    <n v="756375.44686142728"/>
    <n v="1004901.2758934489"/>
    <n v="8718995.8823402263"/>
    <n v="19013488.23201137"/>
    <n v="20751720.539137755"/>
    <n v="21655599.334649697"/>
    <n v="26295982.478527248"/>
  </r>
  <r>
    <x v="1"/>
    <x v="0"/>
    <s v="Permitted Feeding Space"/>
    <s v="Waste Load Allocation"/>
    <s v="All Agencies"/>
    <s v="acres"/>
    <n v="1284.5158029827062"/>
    <n v="1243.3746694422239"/>
    <n v="810.33229750152316"/>
    <n v="853.79372788241074"/>
    <n v="590.90173137246143"/>
    <n v="192035.27951939707"/>
    <n v="836894.3120590708"/>
    <n v="411996.7044008394"/>
    <n v="453099.40006102878"/>
    <n v="940101.47113033617"/>
    <n v="9194.6984254035488"/>
    <n v="48651.562657891533"/>
    <n v="23363.714691957452"/>
    <n v="27584.66299326417"/>
    <n v="58870.54395554588"/>
    <n v="13390073.519131158"/>
    <n v="16605263.77393733"/>
    <n v="10404747.466383465"/>
    <n v="10692312.577229144"/>
    <n v="7369304.8288039071"/>
    <n v="-367620.46088372625"/>
    <n v="506227.28713705688"/>
    <n v="259910.02819162753"/>
    <n v="284378.76600929064"/>
    <n v="592676.19707224797"/>
    <n v="5642.1052955231025"/>
    <n v="28545.566071305526"/>
    <n v="12675.280464533027"/>
    <n v="14751.055022952165"/>
    <n v="33494.88526415464"/>
    <n v="7526670.8199641509"/>
    <n v="9290190.5640355907"/>
    <n v="5618205.3676456241"/>
    <n v="5742714.5241574496"/>
    <n v="3887476.2436563638"/>
  </r>
  <r>
    <x v="1"/>
    <x v="0"/>
    <s v="Riparian Pasture Deposition"/>
    <s v="Load Allocation"/>
    <s v="All Agencies"/>
    <s v="acres"/>
    <n v="0"/>
    <n v="0"/>
    <n v="0"/>
    <n v="0"/>
    <n v="0"/>
    <n v="3484.89806377888"/>
    <n v="1652178.5019434423"/>
    <n v="2103418.6608040612"/>
    <n v="2083718.5763706542"/>
    <n v="2804571.6756755332"/>
    <n v="1005.68225200474"/>
    <n v="520119.6053219444"/>
    <n v="660934.54792456271"/>
    <n v="653863.38933740696"/>
    <n v="865875.05087129539"/>
    <n v="533145.84145355201"/>
    <n v="252762654.2910904"/>
    <n v="321796757.21789932"/>
    <n v="318782886.97398889"/>
    <n v="429064399.84227908"/>
    <n v="2527.4979788958999"/>
    <n v="958061.95848390134"/>
    <n v="1215374.9147110097"/>
    <n v="1199961.3252420032"/>
    <n v="1617133.1633328567"/>
    <n v="612.77963742613804"/>
    <n v="313157.70405501581"/>
    <n v="392910.76371008391"/>
    <n v="380732.36249125673"/>
    <n v="514975.05125050672"/>
    <n v="111366.37350845301"/>
    <n v="110045817.28939961"/>
    <n v="135950823.14507511"/>
    <n v="131178020.15056977"/>
    <n v="174166193.52780443"/>
  </r>
  <r>
    <x v="1"/>
    <x v="0"/>
    <s v="Silage with Manure"/>
    <s v="Load Allocation"/>
    <s v="All Agencies"/>
    <s v="acres"/>
    <n v="17437.856947665521"/>
    <n v="27745.538394930947"/>
    <n v="39263.340215638746"/>
    <n v="44608.364190065608"/>
    <n v="92311.891185236644"/>
    <n v="329578.6819731248"/>
    <n v="934811.51295832149"/>
    <n v="1387009.558965723"/>
    <n v="1590734.7849950423"/>
    <n v="3504498.0064897165"/>
    <n v="11306.689018960527"/>
    <n v="48346.551544524329"/>
    <n v="66418.980921138558"/>
    <n v="78306.085415664798"/>
    <n v="175360.16279917135"/>
    <n v="20613284.660074912"/>
    <n v="80380123.455922768"/>
    <n v="113088424.1822695"/>
    <n v="127437684.32779068"/>
    <n v="281502199.70674366"/>
    <n v="202470.30272621979"/>
    <n v="568301.81064468343"/>
    <n v="839633.11336131138"/>
    <n v="955789.45058269717"/>
    <n v="2109699.8048676313"/>
    <n v="7403.2288069460346"/>
    <n v="32221.012337395088"/>
    <n v="44318.409198975212"/>
    <n v="52253.071544444872"/>
    <n v="116415.38402859076"/>
    <n v="10675794.09086863"/>
    <n v="41948455.593531519"/>
    <n v="57545843.583156809"/>
    <n v="64686260.41190733"/>
    <n v="140037872.81414157"/>
  </r>
  <r>
    <x v="1"/>
    <x v="0"/>
    <s v="Silage without Manure"/>
    <s v="Load Allocation"/>
    <s v="All Agencies"/>
    <s v="acres"/>
    <n v="3077.2690720890155"/>
    <n v="4896.2715566503412"/>
    <n v="6928.8224479577566"/>
    <n v="7872.0630046594524"/>
    <n v="16290.332872926336"/>
    <n v="47071.864596426305"/>
    <n v="115763.76501671356"/>
    <n v="166410.06742167749"/>
    <n v="215774.20427544904"/>
    <n v="481248.21905919828"/>
    <n v="2575.1479214827755"/>
    <n v="8522.3886441347113"/>
    <n v="11492.283124171086"/>
    <n v="13519.347747852287"/>
    <n v="29795.219884048733"/>
    <n v="3637638.8401145251"/>
    <n v="14184727.860184513"/>
    <n v="19956770.211230915"/>
    <n v="22488995.99824699"/>
    <n v="49676862.678396225"/>
    <n v="28927.815470134192"/>
    <n v="69895.00713613251"/>
    <n v="100949.02923507504"/>
    <n v="129587.85043400743"/>
    <n v="289770.90198153793"/>
    <n v="1686.3678346365182"/>
    <n v="5686.6650791242"/>
    <n v="7680.7209702204891"/>
    <n v="9034.9336023817013"/>
    <n v="19857.997941202972"/>
    <n v="1883963.8067141161"/>
    <n v="7402668.8153199796"/>
    <n v="10155144.745844766"/>
    <n v="11415220.048078999"/>
    <n v="24712568.219581794"/>
  </r>
  <r>
    <x v="1"/>
    <x v="0"/>
    <s v="Small Grains and Grains"/>
    <s v="Load Allocation"/>
    <s v="All Agencies"/>
    <s v="acres"/>
    <n v="21656.899805273049"/>
    <n v="32303.459752888426"/>
    <n v="42201.131547289719"/>
    <n v="39259.730419632346"/>
    <n v="108475.8398478398"/>
    <n v="320704.09040937223"/>
    <n v="685471.39334876486"/>
    <n v="859585.18632238277"/>
    <n v="897853.84864473599"/>
    <n v="2438314.4004696072"/>
    <n v="5208.1303781170063"/>
    <n v="17478.603586482957"/>
    <n v="25109.517496328954"/>
    <n v="26290.254389494115"/>
    <n v="122630.42995554296"/>
    <n v="9437898.9106172044"/>
    <n v="33987631.717525385"/>
    <n v="47347476.652654879"/>
    <n v="42847868.070162505"/>
    <n v="128281689.19066764"/>
    <n v="203745.25010474425"/>
    <n v="434615.42193789402"/>
    <n v="564450.07483915391"/>
    <n v="604661.74153406778"/>
    <n v="1677766.6196850771"/>
    <n v="3060.1232567331394"/>
    <n v="10496.861252681188"/>
    <n v="15129.393364572274"/>
    <n v="15606.674446825253"/>
    <n v="75976.421265590572"/>
    <n v="3373502.0749018448"/>
    <n v="12835968.040689308"/>
    <n v="17274988.5290117"/>
    <n v="14574760.761022812"/>
    <n v="43773828.185729079"/>
  </r>
  <r>
    <x v="1"/>
    <x v="0"/>
    <s v="Specialty Crop High"/>
    <s v="Load Allocation"/>
    <s v="All Agencies"/>
    <s v="acres"/>
    <n v="6619.5298427073594"/>
    <n v="7058.9746343483366"/>
    <n v="7947.5153180054995"/>
    <n v="9396.2772056018966"/>
    <n v="14546.334293533886"/>
    <n v="142045.39007232801"/>
    <n v="259967.02493273467"/>
    <n v="288834.42318439676"/>
    <n v="369514.14779971354"/>
    <n v="655082.42762643367"/>
    <n v="13092.61154626737"/>
    <n v="20883.097527507878"/>
    <n v="21521.770305170026"/>
    <n v="26947.96166160965"/>
    <n v="46688.111666008968"/>
    <n v="16206607.525125168"/>
    <n v="23576149.497465547"/>
    <n v="18928573.659734294"/>
    <n v="22707159.432734363"/>
    <n v="16543496.97570128"/>
    <n v="89506.614204244528"/>
    <n v="165058.10396206737"/>
    <n v="206233.28885834239"/>
    <n v="265371.40410011826"/>
    <n v="528359.85506776674"/>
    <n v="7729.252766540485"/>
    <n v="12351.227634623461"/>
    <n v="13503.946264586844"/>
    <n v="16867.303498173354"/>
    <n v="33082.190429914175"/>
    <n v="6298219.6881727688"/>
    <n v="9125331.0972480252"/>
    <n v="6929415.2989343768"/>
    <n v="8321357.9244310372"/>
    <n v="4862269.3193625426"/>
  </r>
  <r>
    <x v="1"/>
    <x v="0"/>
    <s v="Specialty Crop Low"/>
    <s v="Load Allocation"/>
    <s v="All Agencies"/>
    <s v="acres"/>
    <n v="19974.601737377423"/>
    <n v="24474.618082699795"/>
    <n v="25920.130421569578"/>
    <n v="30680.754025253962"/>
    <n v="30290.799201202455"/>
    <n v="113348.25323236083"/>
    <n v="207133.20445082735"/>
    <n v="209047.50670186811"/>
    <n v="253819.46809111023"/>
    <n v="246815.05285753746"/>
    <n v="42855.941313761476"/>
    <n v="76127.293643269775"/>
    <n v="80767.788762668191"/>
    <n v="99061.628494881559"/>
    <n v="99570.577213697004"/>
    <n v="56589106.498958252"/>
    <n v="93686386.686557859"/>
    <n v="95381761.665017039"/>
    <n v="111475985.35257511"/>
    <n v="116227116.73357335"/>
    <n v="69752.677781216567"/>
    <n v="130508.66436052092"/>
    <n v="136786.0584260858"/>
    <n v="168577.57001206448"/>
    <n v="169504.07841179965"/>
    <n v="24035.963031665"/>
    <n v="44322.885414263896"/>
    <n v="49302.052934441541"/>
    <n v="61274.517052147639"/>
    <n v="64496.27261227744"/>
    <n v="21204031.146428291"/>
    <n v="37362839.320902668"/>
    <n v="40736271.346073799"/>
    <n v="48919725.725460358"/>
    <n v="55585192.576009206"/>
  </r>
  <r>
    <x v="1"/>
    <x v="1"/>
    <s v="CSS Buildings and Other"/>
    <s v="Waste Load Allocation"/>
    <s v="All Agencies"/>
    <s v="acres"/>
    <n v="5580.3911541968109"/>
    <n v="5523.9150170653584"/>
    <n v="5270.9662592820805"/>
    <n v="5129.8801494920608"/>
    <n v="5196.1411217348614"/>
    <n v="0"/>
    <n v="0"/>
    <n v="0"/>
    <n v="0"/>
    <n v="0"/>
    <n v="0"/>
    <n v="0"/>
    <n v="0"/>
    <n v="0"/>
    <n v="0"/>
    <n v="0"/>
    <n v="0"/>
    <n v="0"/>
    <n v="0"/>
    <n v="0"/>
    <n v="0"/>
    <n v="0"/>
    <n v="0"/>
    <n v="0"/>
    <n v="0"/>
    <n v="0"/>
    <n v="0"/>
    <n v="0"/>
    <n v="0"/>
    <n v="0"/>
    <n v="0"/>
    <n v="0"/>
    <n v="0"/>
    <n v="0"/>
    <n v="0"/>
  </r>
  <r>
    <x v="1"/>
    <x v="1"/>
    <s v="CSS Construction"/>
    <s v="Waste Load Allocation"/>
    <s v="All Agencies"/>
    <s v="acres"/>
    <n v="165.71486092766264"/>
    <n v="270.57114773988684"/>
    <n v="257.96243738988426"/>
    <n v="97.877573881851248"/>
    <n v="134.03561594255726"/>
    <n v="0"/>
    <n v="0"/>
    <n v="0"/>
    <n v="0"/>
    <n v="0"/>
    <n v="0"/>
    <n v="0"/>
    <n v="0"/>
    <n v="0"/>
    <n v="0"/>
    <n v="0"/>
    <n v="0"/>
    <n v="0"/>
    <n v="0"/>
    <n v="0"/>
    <n v="0"/>
    <n v="0"/>
    <n v="0"/>
    <n v="0"/>
    <n v="0"/>
    <n v="0"/>
    <n v="0"/>
    <n v="0"/>
    <n v="0"/>
    <n v="0"/>
    <n v="0"/>
    <n v="0"/>
    <n v="0"/>
    <n v="0"/>
    <n v="0"/>
  </r>
  <r>
    <x v="1"/>
    <x v="1"/>
    <s v="CSS Roads"/>
    <s v="Waste Load Allocation"/>
    <s v="All Agencies"/>
    <s v="acres"/>
    <n v="3800.5781134404251"/>
    <n v="3766.0691212452989"/>
    <n v="3587.305931996556"/>
    <n v="3489.1582847274872"/>
    <n v="3516.7327715791712"/>
    <n v="0"/>
    <n v="0"/>
    <n v="0"/>
    <n v="0"/>
    <n v="0"/>
    <n v="0"/>
    <n v="0"/>
    <n v="0"/>
    <n v="0"/>
    <n v="0"/>
    <n v="0"/>
    <n v="0"/>
    <n v="0"/>
    <n v="0"/>
    <n v="0"/>
    <n v="0"/>
    <n v="0"/>
    <n v="0"/>
    <n v="0"/>
    <n v="0"/>
    <n v="0"/>
    <n v="0"/>
    <n v="0"/>
    <n v="0"/>
    <n v="0"/>
    <n v="0"/>
    <n v="0"/>
    <n v="0"/>
    <n v="0"/>
    <n v="0"/>
  </r>
  <r>
    <x v="1"/>
    <x v="1"/>
    <s v="CSS Tree Canopy over Impervious"/>
    <s v="Waste Load Allocation"/>
    <s v="All Agencies"/>
    <s v="acres"/>
    <n v="110.7255122661591"/>
    <n v="110.67450839281081"/>
    <n v="107.32257151603696"/>
    <n v="104.15679940581325"/>
    <n v="100.6682543158532"/>
    <n v="0"/>
    <n v="0"/>
    <n v="0"/>
    <n v="0"/>
    <n v="0"/>
    <n v="0"/>
    <n v="0"/>
    <n v="0"/>
    <n v="0"/>
    <n v="0"/>
    <n v="0"/>
    <n v="0"/>
    <n v="0"/>
    <n v="0"/>
    <n v="0"/>
    <n v="0"/>
    <n v="0"/>
    <n v="0"/>
    <n v="0"/>
    <n v="0"/>
    <n v="0"/>
    <n v="0"/>
    <n v="0"/>
    <n v="0"/>
    <n v="0"/>
    <n v="0"/>
    <n v="0"/>
    <n v="0"/>
    <n v="0"/>
    <n v="0"/>
  </r>
  <r>
    <x v="1"/>
    <x v="1"/>
    <s v="CSS Tree Canopy over Turf Grass"/>
    <s v="Waste Load Allocation"/>
    <s v="All Agencies"/>
    <s v="acres"/>
    <n v="2263.2439015498398"/>
    <n v="2245.0346537334867"/>
    <n v="2156.0076876010285"/>
    <n v="2102.4014176349156"/>
    <n v="2091.087054204665"/>
    <n v="0"/>
    <n v="0"/>
    <n v="0"/>
    <n v="0"/>
    <n v="0"/>
    <n v="0"/>
    <n v="0"/>
    <n v="0"/>
    <n v="0"/>
    <n v="0"/>
    <n v="0"/>
    <n v="0"/>
    <n v="0"/>
    <n v="0"/>
    <n v="0"/>
    <n v="0"/>
    <n v="0"/>
    <n v="0"/>
    <n v="0"/>
    <n v="0"/>
    <n v="0"/>
    <n v="0"/>
    <n v="0"/>
    <n v="0"/>
    <n v="0"/>
    <n v="0"/>
    <n v="0"/>
    <n v="0"/>
    <n v="0"/>
    <n v="0"/>
  </r>
  <r>
    <x v="1"/>
    <x v="1"/>
    <s v="CSS Turf Grass"/>
    <s v="Waste Load Allocation"/>
    <s v="All Agencies"/>
    <s v="acres"/>
    <n v="4213.1592224691967"/>
    <n v="4131.6310107298232"/>
    <n v="3909.5201329574893"/>
    <n v="3791.9938080117527"/>
    <n v="3788.621586727681"/>
    <n v="0"/>
    <n v="0"/>
    <n v="0"/>
    <n v="0"/>
    <n v="0"/>
    <n v="0"/>
    <n v="0"/>
    <n v="0"/>
    <n v="0"/>
    <n v="0"/>
    <n v="0"/>
    <n v="0"/>
    <n v="0"/>
    <n v="0"/>
    <n v="0"/>
    <n v="0"/>
    <n v="0"/>
    <n v="0"/>
    <n v="0"/>
    <n v="0"/>
    <n v="0"/>
    <n v="0"/>
    <n v="0"/>
    <n v="0"/>
    <n v="0"/>
    <n v="0"/>
    <n v="0"/>
    <n v="0"/>
    <n v="0"/>
    <n v="0"/>
  </r>
  <r>
    <x v="1"/>
    <x v="1"/>
    <s v="MS4 Buildings and Other"/>
    <s v="Waste Load Allocation"/>
    <s v="All Agencies"/>
    <s v="acres"/>
    <n v="125629.8939376715"/>
    <n v="129485.98898473087"/>
    <n v="124330.08026571741"/>
    <n v="118867.09073712809"/>
    <n v="80549.451762859011"/>
    <n v="1237009.7821120608"/>
    <n v="1379966.7202604031"/>
    <n v="1335286.8144425992"/>
    <n v="1290249.9364994925"/>
    <n v="929862.81131458876"/>
    <n v="81014.007340985045"/>
    <n v="92687.614986245739"/>
    <n v="89599.442266526603"/>
    <n v="86615.404589375365"/>
    <n v="61851.121166711353"/>
    <n v="101731465.5648845"/>
    <n v="122493234.16286388"/>
    <n v="116951863.22402236"/>
    <n v="113172112.63994214"/>
    <n v="79883599.835495725"/>
    <n v="896334.81224643043"/>
    <n v="1002488.1738895181"/>
    <n v="971142.10551179224"/>
    <n v="942251.95683815726"/>
    <n v="694338.3646576535"/>
    <n v="54491.956664394485"/>
    <n v="62854.532316948658"/>
    <n v="60851.674763912299"/>
    <n v="59044.292116883342"/>
    <n v="43288.116677732811"/>
    <n v="40737376.973982058"/>
    <n v="50830167.892820403"/>
    <n v="48336739.200444259"/>
    <n v="46707657.908105128"/>
    <n v="33420507.344778527"/>
  </r>
  <r>
    <x v="1"/>
    <x v="1"/>
    <s v="MS4 Roads"/>
    <s v="Waste Load Allocation"/>
    <s v="All Agencies"/>
    <s v="acres"/>
    <n v="93493.053304241883"/>
    <n v="96585.264168033755"/>
    <n v="92586.15121007766"/>
    <n v="88423.848683997669"/>
    <n v="58412.7036346881"/>
    <n v="1135353.2472274425"/>
    <n v="1258484.6475963257"/>
    <n v="1216961.1638566987"/>
    <n v="1175066.6073122504"/>
    <n v="832450.23348370986"/>
    <n v="73760.93335903663"/>
    <n v="83371.77019004029"/>
    <n v="80552.096840913291"/>
    <n v="77946.490158452347"/>
    <n v="55017.389248904336"/>
    <n v="82278583.785560042"/>
    <n v="96598235.322193891"/>
    <n v="92629990.464011386"/>
    <n v="90131736.586001471"/>
    <n v="64438068.322360441"/>
    <n v="801337.96065305162"/>
    <n v="890865.50487336109"/>
    <n v="861976.67548260535"/>
    <n v="835257.56701838237"/>
    <n v="605991.28437098081"/>
    <n v="47758.571480959909"/>
    <n v="54507.053597941995"/>
    <n v="52756.776641606819"/>
    <n v="51203.391117478306"/>
    <n v="37145.394336492791"/>
    <n v="30745396.611821257"/>
    <n v="37483071.632584885"/>
    <n v="35874717.403169796"/>
    <n v="34813049.851902932"/>
    <n v="25366734.16307839"/>
  </r>
  <r>
    <x v="1"/>
    <x v="1"/>
    <s v="MS4 Tree Canopy over Impervious"/>
    <s v="Waste Load Allocation"/>
    <s v="All Agencies"/>
    <s v="acres"/>
    <n v="27414.906576883157"/>
    <n v="28390.873283432891"/>
    <n v="27416.219537549765"/>
    <n v="26560.89146746058"/>
    <n v="19397.863942993914"/>
    <n v="323186.06084774248"/>
    <n v="358029.65503014473"/>
    <n v="349554.77859575301"/>
    <n v="343100.18861607095"/>
    <n v="267062.52750572766"/>
    <n v="19101.714738051334"/>
    <n v="21486.442794718358"/>
    <n v="21005.022843386156"/>
    <n v="20678.969717661545"/>
    <n v="16294.39750549999"/>
    <n v="18922353.932997409"/>
    <n v="22037782.950892754"/>
    <n v="21370931.961713932"/>
    <n v="21096190.83594938"/>
    <n v="16609067.182986505"/>
    <n v="255514.81036486293"/>
    <n v="283777.02444494877"/>
    <n v="277449.62203608494"/>
    <n v="272697.74811837618"/>
    <n v="214818.91575104397"/>
    <n v="13600.258042697942"/>
    <n v="15434.635980160292"/>
    <n v="15129.488496175492"/>
    <n v="14924.198360238366"/>
    <n v="12001.787870604261"/>
    <n v="7368397.0351416767"/>
    <n v="8853628.5705856998"/>
    <n v="8562160.5248872582"/>
    <n v="8434908.9890207071"/>
    <n v="6728273.4689918421"/>
  </r>
  <r>
    <x v="1"/>
    <x v="1"/>
    <s v="MS4 Tree Canopy over Turf Grass"/>
    <s v="Waste Load Allocation"/>
    <s v="All Agencies"/>
    <s v="acres"/>
    <n v="111273.1996036177"/>
    <n v="107441.08643784233"/>
    <n v="103183.57358384816"/>
    <n v="99257.94674855248"/>
    <n v="68275.446938760273"/>
    <n v="578882.67831800366"/>
    <n v="604805.81948021229"/>
    <n v="580538.9998962197"/>
    <n v="562535.72101138905"/>
    <n v="395440.56671305862"/>
    <n v="106515.56576842311"/>
    <n v="109776.60707397063"/>
    <n v="105361.558046829"/>
    <n v="102017.66175553569"/>
    <n v="61518.260637501677"/>
    <n v="24245025.080194578"/>
    <n v="25274702.024406135"/>
    <n v="24190630.468953829"/>
    <n v="23680650.294378668"/>
    <n v="17673483.462748084"/>
    <n v="425971.62125324347"/>
    <n v="446154.09476148128"/>
    <n v="428610.24521741463"/>
    <n v="416790.55534956581"/>
    <n v="298568.68762124493"/>
    <n v="70713.501374466956"/>
    <n v="73485.476265814403"/>
    <n v="70617.610610881253"/>
    <n v="68620.258237948437"/>
    <n v="42391.14479494722"/>
    <n v="9139092.7938821185"/>
    <n v="9842248.978102576"/>
    <n v="9381302.6158362087"/>
    <n v="9170484.666250512"/>
    <n v="6987066.3427419867"/>
  </r>
  <r>
    <x v="1"/>
    <x v="1"/>
    <s v="MS4 Turf Grass"/>
    <s v="Waste Load Allocation"/>
    <s v="All Agencies"/>
    <s v="acres"/>
    <n v="192338.86103459229"/>
    <n v="175641.27423661607"/>
    <n v="166983.80525488479"/>
    <n v="158102.44666175349"/>
    <n v="99927.997081910231"/>
    <n v="1291560.42904812"/>
    <n v="1284083.9494776714"/>
    <n v="1219292.2060307825"/>
    <n v="1162007.8551687696"/>
    <n v="752057.60007088922"/>
    <n v="243765.69413080753"/>
    <n v="240547.30235773011"/>
    <n v="228196.30180926545"/>
    <n v="217101.00929006268"/>
    <n v="118167.09064769087"/>
    <n v="60937490.909063704"/>
    <n v="60538686.393122673"/>
    <n v="57235073.153884739"/>
    <n v="55153210.306527816"/>
    <n v="36557220.389991455"/>
    <n v="891489.63278322655"/>
    <n v="885694.32155829435"/>
    <n v="841513.91708446667"/>
    <n v="805852.63840091694"/>
    <n v="534028.29215682775"/>
    <n v="156490.57573220064"/>
    <n v="155133.11070071728"/>
    <n v="147211.31224955598"/>
    <n v="140623.96279790197"/>
    <n v="78748.152650319113"/>
    <n v="23288572.070668776"/>
    <n v="23814655.082472973"/>
    <n v="22404722.36571176"/>
    <n v="21539250.748471156"/>
    <n v="14609615.908557568"/>
  </r>
  <r>
    <x v="1"/>
    <x v="1"/>
    <s v="Non-Regulated Buildings and Other"/>
    <s v="Load Allocation"/>
    <s v="All Agencies"/>
    <s v="acres"/>
    <n v="216413.20558258658"/>
    <n v="221442.37651005195"/>
    <n v="205306.71163036881"/>
    <n v="191136.23672522456"/>
    <n v="117992.56082334902"/>
    <n v="2023183.9312923164"/>
    <n v="2346727.3087984035"/>
    <n v="2184635.6464098073"/>
    <n v="2049880.7765454219"/>
    <n v="1315784.9100260753"/>
    <n v="138201.00943744613"/>
    <n v="166475.65234059014"/>
    <n v="154308.81559941673"/>
    <n v="145056.65522656418"/>
    <n v="92439.983182694952"/>
    <n v="261005467.83176264"/>
    <n v="344467143.95941049"/>
    <n v="319095083.26707864"/>
    <n v="302448144.08591068"/>
    <n v="200270200.70892721"/>
    <n v="1241701.1658557318"/>
    <n v="1444048.9547095583"/>
    <n v="1345067.7367874703"/>
    <n v="1264618.197664577"/>
    <n v="829581.73002028337"/>
    <n v="78159.817621376482"/>
    <n v="94618.846190884593"/>
    <n v="87910.322452427688"/>
    <n v="82928.969275085226"/>
    <n v="54036.069072526632"/>
    <n v="97635066.590752065"/>
    <n v="131647869.34009205"/>
    <n v="122602909.64299993"/>
    <n v="116271578.17196891"/>
    <n v="78698089.327822134"/>
  </r>
  <r>
    <x v="1"/>
    <x v="1"/>
    <s v="Non-Regulated Roads"/>
    <s v="Load Allocation"/>
    <s v="All Agencies"/>
    <s v="acres"/>
    <n v="138786.64148410849"/>
    <n v="143362.46533811517"/>
    <n v="132895.33333445527"/>
    <n v="123731.58021586381"/>
    <n v="78606.095113407922"/>
    <n v="1673720.3080968682"/>
    <n v="1976062.9214934029"/>
    <n v="1837134.5541577837"/>
    <n v="1721910.7893393401"/>
    <n v="1126215.8241027102"/>
    <n v="108657.65715851262"/>
    <n v="134239.66563888171"/>
    <n v="124259.71235751182"/>
    <n v="116491.37327742201"/>
    <n v="75249.324710547298"/>
    <n v="198438407.08906546"/>
    <n v="268701650.32424819"/>
    <n v="249175550.70116657"/>
    <n v="235974373.96772087"/>
    <n v="158987535.98084301"/>
    <n v="998504.93505987723"/>
    <n v="1181468.8161055346"/>
    <n v="1098424.3101462645"/>
    <n v="1031125.907096218"/>
    <n v="683507.85823315533"/>
    <n v="59103.66546411172"/>
    <n v="73263.954540651874"/>
    <n v="67903.8753191586"/>
    <n v="63905.542961400955"/>
    <n v="41899.17162713725"/>
    <n v="74516048.009563878"/>
    <n v="101693542.88487992"/>
    <n v="94722447.997620672"/>
    <n v="89886122.65121749"/>
    <n v="61286517.125577241"/>
  </r>
  <r>
    <x v="1"/>
    <x v="1"/>
    <s v="Non-Regulated Tree Canopy over Impervious"/>
    <s v="Load Allocation"/>
    <s v="All Agencies"/>
    <s v="acres"/>
    <n v="41889.489994045449"/>
    <n v="43359.216108898552"/>
    <n v="40446.854890499402"/>
    <n v="38020.678440228119"/>
    <n v="25741.063791374017"/>
    <n v="492587.03389691905"/>
    <n v="570841.31478949275"/>
    <n v="532786.63090510468"/>
    <n v="504806.08540812857"/>
    <n v="353470.43246606254"/>
    <n v="28351.891496715707"/>
    <n v="33953.162418108011"/>
    <n v="31524.752189912699"/>
    <n v="30010.460167073303"/>
    <n v="21196.173598332563"/>
    <n v="48324212.344763607"/>
    <n v="61341828.634784907"/>
    <n v="57817877.217020512"/>
    <n v="55842881.000866637"/>
    <n v="41390904.356750891"/>
    <n v="308775.52938671777"/>
    <n v="358279.01748941466"/>
    <n v="333946.87033354293"/>
    <n v="316422.84458343452"/>
    <n v="222126.27138769964"/>
    <n v="15513.41620558706"/>
    <n v="18618.309209617295"/>
    <n v="17335.520328848721"/>
    <n v="16543.614708235564"/>
    <n v="11791.980164590455"/>
    <n v="16933176.283445433"/>
    <n v="21785321.490300715"/>
    <n v="20653320.541004501"/>
    <n v="19966573.822809666"/>
    <n v="14824308.646291055"/>
  </r>
  <r>
    <x v="1"/>
    <x v="1"/>
    <s v="Non-Regulated Tree Canopy over Turf Grass"/>
    <s v="Load Allocation"/>
    <s v="All Agencies"/>
    <s v="acres"/>
    <n v="228515.04354048669"/>
    <n v="215781.28983441179"/>
    <n v="200075.09148049858"/>
    <n v="186700.5456978908"/>
    <n v="118009.70285760466"/>
    <n v="1195820.0194812813"/>
    <n v="1294946.6822842991"/>
    <n v="1195334.9477647753"/>
    <n v="1117566.0494014232"/>
    <n v="706460.74231880181"/>
    <n v="230397.62403077842"/>
    <n v="247942.97980471351"/>
    <n v="228199.54237795016"/>
    <n v="213552.01568834839"/>
    <n v="116240.22021998253"/>
    <n v="75580176.423860356"/>
    <n v="85392624.597293362"/>
    <n v="79566542.801922709"/>
    <n v="75865682.400025725"/>
    <n v="51855886.107521772"/>
    <n v="743933.52929561166"/>
    <n v="809181.31140494125"/>
    <n v="748340.31196269603"/>
    <n v="701801.65653538716"/>
    <n v="452475.38788403384"/>
    <n v="124390.22874808418"/>
    <n v="134504.22262233825"/>
    <n v="124157.34388610063"/>
    <n v="116743.25439983491"/>
    <n v="64877.274441599737"/>
    <n v="25903721.110983994"/>
    <n v="29852649.820092101"/>
    <n v="28005079.297486424"/>
    <n v="26779256.610053156"/>
    <n v="18613678.338917818"/>
  </r>
  <r>
    <x v="1"/>
    <x v="1"/>
    <s v="Non-Regulated Turf Grass"/>
    <s v="Load Allocation"/>
    <s v="All Agencies"/>
    <s v="acres"/>
    <n v="724484.36615846481"/>
    <n v="672341.16395683005"/>
    <n v="623441.17157341377"/>
    <n v="581560.91517902981"/>
    <n v="368364.37671815977"/>
    <n v="4897450.1278348723"/>
    <n v="5274788.4779962692"/>
    <n v="4865172.4147412833"/>
    <n v="4541158.3269079616"/>
    <n v="2856810.6909743799"/>
    <n v="987520.30510326126"/>
    <n v="1068952.1656889792"/>
    <n v="983944.93708244374"/>
    <n v="918395.01049350342"/>
    <n v="497131.99016445875"/>
    <n v="338746910.14171225"/>
    <n v="387735295.60924208"/>
    <n v="360982527.01616406"/>
    <n v="343904337.32465398"/>
    <n v="233964069.71597084"/>
    <n v="2942970.2643028507"/>
    <n v="3173095.6215541358"/>
    <n v="2920162.1173144141"/>
    <n v="2728282.8316303575"/>
    <n v="1741396.1414229241"/>
    <n v="539596.85800736269"/>
    <n v="585188.86475461349"/>
    <n v="539041.42735812755"/>
    <n v="504874.82832302182"/>
    <n v="277236.4624814986"/>
    <n v="122029566.05777089"/>
    <n v="141717515.60301274"/>
    <n v="132734478.97048262"/>
    <n v="126641883.2638412"/>
    <n v="87882833.599182174"/>
  </r>
  <r>
    <x v="1"/>
    <x v="1"/>
    <s v="Regulated Construction"/>
    <s v="Waste Load Allocation"/>
    <s v="All Agencies"/>
    <s v="acres"/>
    <n v="29628.637795904564"/>
    <n v="31225.613060602715"/>
    <n v="27943.834413665314"/>
    <n v="34374.629860615889"/>
    <n v="36921.363488672025"/>
    <n v="522219.04080917523"/>
    <n v="543920.63105867174"/>
    <n v="488771.14609492605"/>
    <n v="612659.50772412505"/>
    <n v="655086.41767596954"/>
    <n v="108829.92492064209"/>
    <n v="111293.6135501609"/>
    <n v="101455.19407837404"/>
    <n v="127174.88587897198"/>
    <n v="135491.29343676983"/>
    <n v="58957782.766327046"/>
    <n v="57388790.326991402"/>
    <n v="57874119.138689555"/>
    <n v="158136952.59890068"/>
    <n v="260000965.34349871"/>
    <n v="331521.02323087747"/>
    <n v="330077.41275210149"/>
    <n v="316505.68686545768"/>
    <n v="373559.43763778009"/>
    <n v="415785.33326520846"/>
    <n v="61211.904873781896"/>
    <n v="61008.10048514064"/>
    <n v="58351.225671917549"/>
    <n v="67917.112028691568"/>
    <n v="77401.529300818118"/>
    <n v="19872854.803405747"/>
    <n v="17896998.489433438"/>
    <n v="19050516.431046892"/>
    <n v="48487464.666567445"/>
    <n v="90969886.098234668"/>
  </r>
  <r>
    <x v="1"/>
    <x v="2"/>
    <s v="CSS Forest"/>
    <s v="Load Allocation"/>
    <s v="All Agencies"/>
    <s v="acres"/>
    <n v="1445.5942581159179"/>
    <n v="1528.7526219350398"/>
    <n v="1978.648037822863"/>
    <n v="2297.5609382371749"/>
    <n v="2542.1259688324681"/>
    <n v="0"/>
    <n v="0"/>
    <n v="0"/>
    <n v="0"/>
    <n v="0"/>
    <n v="0"/>
    <n v="0"/>
    <n v="0"/>
    <n v="0"/>
    <n v="0"/>
    <n v="0"/>
    <n v="0"/>
    <n v="0"/>
    <n v="0"/>
    <n v="0"/>
    <n v="0"/>
    <n v="0"/>
    <n v="0"/>
    <n v="0"/>
    <n v="0"/>
    <n v="0"/>
    <n v="0"/>
    <n v="0"/>
    <n v="0"/>
    <n v="0"/>
    <n v="0"/>
    <n v="0"/>
    <n v="0"/>
    <n v="0"/>
    <n v="0"/>
  </r>
  <r>
    <x v="1"/>
    <x v="2"/>
    <s v="CSS Mixed Open"/>
    <s v="Load Allocation"/>
    <s v="All Agencies"/>
    <s v="acres"/>
    <n v="786.1776707097888"/>
    <n v="788.91296123713187"/>
    <n v="1097.8309649531732"/>
    <n v="1352.5348472562575"/>
    <n v="1543.2431837362258"/>
    <n v="0"/>
    <n v="0"/>
    <n v="0"/>
    <n v="0"/>
    <n v="0"/>
    <n v="0"/>
    <n v="0"/>
    <n v="0"/>
    <n v="0"/>
    <n v="0"/>
    <n v="0"/>
    <n v="0"/>
    <n v="0"/>
    <n v="0"/>
    <n v="0"/>
    <n v="0"/>
    <n v="0"/>
    <n v="0"/>
    <n v="0"/>
    <n v="0"/>
    <n v="0"/>
    <n v="0"/>
    <n v="0"/>
    <n v="0"/>
    <n v="0"/>
    <n v="0"/>
    <n v="0"/>
    <n v="0"/>
    <n v="0"/>
    <n v="0"/>
  </r>
  <r>
    <x v="1"/>
    <x v="2"/>
    <s v="Harvested Forest"/>
    <s v="Load Allocation"/>
    <s v="All Agencies"/>
    <s v="acres"/>
    <n v="104953.86988549723"/>
    <n v="69417.916353746521"/>
    <n v="103907.85907281848"/>
    <n v="117764.19977814077"/>
    <n v="109668.8859764669"/>
    <n v="457055.86860459647"/>
    <n v="308998.89087693114"/>
    <n v="509579.31268275232"/>
    <n v="586310.14495594648"/>
    <n v="896390.38579004514"/>
    <n v="10732.464802042432"/>
    <n v="6773.8578680818664"/>
    <n v="11081.267503765972"/>
    <n v="12472.248036164707"/>
    <n v="25482.02795240562"/>
    <n v="17260048.293552175"/>
    <n v="8403912.8911578078"/>
    <n v="17925176.090224691"/>
    <n v="18530878.149168156"/>
    <n v="40274230.513560787"/>
    <n v="251359.12466444654"/>
    <n v="174333.54458750685"/>
    <n v="280570.05425836868"/>
    <n v="324331.04289094929"/>
    <n v="494867.83065621008"/>
    <n v="5336.4696754360575"/>
    <n v="3031.1641234886074"/>
    <n v="5110.4244174345968"/>
    <n v="5452.3609860756842"/>
    <n v="12678.97378224867"/>
    <n v="5991202.1078896681"/>
    <n v="2429937.0019758348"/>
    <n v="5750547.1293374952"/>
    <n v="5472574.5126568377"/>
    <n v="13911707.556725889"/>
  </r>
  <r>
    <x v="1"/>
    <x v="2"/>
    <s v="Headwater or Isolated Wetland"/>
    <s v="Load Allocation"/>
    <s v="All Agencies"/>
    <s v="acres"/>
    <n v="112592.80960456109"/>
    <n v="97019.715573147914"/>
    <n v="98894.354402410492"/>
    <n v="100411.05387876171"/>
    <n v="109777.74441437394"/>
    <n v="135541.48353449759"/>
    <n v="117302.2413581554"/>
    <n v="119213.33691762453"/>
    <n v="120792.52655748061"/>
    <n v="130891.37731324781"/>
    <n v="6564.0384626928626"/>
    <n v="5373.524644085197"/>
    <n v="5494.6381165698313"/>
    <n v="5600.911552847414"/>
    <n v="6190.9234350169445"/>
    <n v="1730709.9664719345"/>
    <n v="1000531.9297854902"/>
    <n v="1019650.6457301276"/>
    <n v="1035518.4464205841"/>
    <n v="1123557.62422566"/>
    <n v="88786.614640766769"/>
    <n v="78648.141590035462"/>
    <n v="79876.565757406861"/>
    <n v="80891.319939770474"/>
    <n v="87582.260204283884"/>
    <n v="3697.188193891745"/>
    <n v="3015.6560639632303"/>
    <n v="3084.9440441157672"/>
    <n v="3144.2369831886717"/>
    <n v="3492.4094247652861"/>
    <n v="554686.0730403302"/>
    <n v="243503.97174645326"/>
    <n v="248307.3544045981"/>
    <n v="251987.83117298342"/>
    <n v="274021.33762121206"/>
  </r>
  <r>
    <x v="1"/>
    <x v="2"/>
    <s v="Mixed Open"/>
    <s v="Load Allocation"/>
    <s v="All Agencies"/>
    <s v="acres"/>
    <n v="287665.25997563568"/>
    <n v="286234.99326115154"/>
    <n v="306139.25180930976"/>
    <n v="319007.3321247889"/>
    <n v="393978.15674399456"/>
    <n v="467130.19528982817"/>
    <n v="464401.83994041674"/>
    <n v="494851.24855908169"/>
    <n v="514405.76533620816"/>
    <n v="630032.90496493876"/>
    <n v="101625.08662802959"/>
    <n v="100987.54135021067"/>
    <n v="108396.61525684086"/>
    <n v="112556.12884364289"/>
    <n v="134682.49939311997"/>
    <n v="246881808.40989527"/>
    <n v="244973919.08760446"/>
    <n v="263784342.25983065"/>
    <n v="272740134.62800968"/>
    <n v="323444538.09500843"/>
    <n v="291795.33240311046"/>
    <n v="290066.72615949955"/>
    <n v="308381.34644213924"/>
    <n v="321121.40252123348"/>
    <n v="397718.78340171085"/>
    <n v="56921.240372537963"/>
    <n v="56584.197599906525"/>
    <n v="60878.301209707388"/>
    <n v="63364.97113415612"/>
    <n v="76477.551860538952"/>
    <n v="86716121.488315985"/>
    <n v="86001581.844103545"/>
    <n v="93138808.378000453"/>
    <n v="96493265.72224386"/>
    <n v="114695647.41293845"/>
  </r>
  <r>
    <x v="1"/>
    <x v="2"/>
    <s v="Non-tidal Floodplain Wetland"/>
    <s v="Load Allocation"/>
    <s v="All Agencies"/>
    <s v="acres"/>
    <n v="270048.02249648678"/>
    <n v="272975.47355614149"/>
    <n v="277023.41059477249"/>
    <n v="280197.21440479526"/>
    <n v="301365.39022503595"/>
    <n v="294468.7063853757"/>
    <n v="297606.17474299087"/>
    <n v="301807.16570440022"/>
    <n v="305094.41152378276"/>
    <n v="327336.06791991706"/>
    <n v="16335.214121068435"/>
    <n v="16496.696222922612"/>
    <n v="16732.973682924152"/>
    <n v="16926.120639857301"/>
    <n v="18152.256746212472"/>
    <n v="3799991.962130209"/>
    <n v="3832088.7050796417"/>
    <n v="3884306.5021700789"/>
    <n v="3925199.5689155846"/>
    <n v="4172360.664923883"/>
    <n v="157944.6935631184"/>
    <n v="159565.36033934829"/>
    <n v="161770.57082144509"/>
    <n v="163539.77682833548"/>
    <n v="175899.69166087912"/>
    <n v="7315.2475377451592"/>
    <n v="7399.0667822744645"/>
    <n v="7518.9786726167913"/>
    <n v="7616.2682789204573"/>
    <n v="8240.2436159101999"/>
    <n v="787825.60435828299"/>
    <n v="796023.23290358612"/>
    <n v="810056.850413432"/>
    <n v="820842.33319938509"/>
    <n v="884862.58782623452"/>
  </r>
  <r>
    <x v="1"/>
    <x v="2"/>
    <s v="Shoreline"/>
    <s v="Load Allocation"/>
    <s v="All Agencies"/>
    <s v="miles"/>
    <n v="5432.6742523284611"/>
    <n v="5432.6742523284611"/>
    <n v="5432.6742523284611"/>
    <n v="5432.6742523284611"/>
    <n v="5432.6742523284611"/>
    <n v="0"/>
    <n v="0"/>
    <n v="0"/>
    <n v="0"/>
    <n v="0"/>
    <n v="0"/>
    <n v="0"/>
    <n v="0"/>
    <n v="0"/>
    <n v="0"/>
    <n v="0"/>
    <n v="0"/>
    <n v="0"/>
    <n v="0"/>
    <n v="0"/>
    <n v="956581.51240384579"/>
    <n v="956530.93644559383"/>
    <n v="956581.51240384579"/>
    <n v="956581.51240384579"/>
    <n v="956581.51240384579"/>
    <n v="676204.17356026103"/>
    <n v="676168.41831123782"/>
    <n v="676204.17356026103"/>
    <n v="676204.17356026103"/>
    <n v="676204.17356026103"/>
    <n v="3298556923.5493169"/>
    <n v="3298382523.5493169"/>
    <n v="3298556923.5493169"/>
    <n v="3298556923.5493169"/>
    <n v="3298556923.5493169"/>
  </r>
  <r>
    <x v="1"/>
    <x v="2"/>
    <s v="Stream Bed and Bank"/>
    <s v="Load Allocation"/>
    <s v="All Agencies"/>
    <s v="miles"/>
    <n v="24327.374555490911"/>
    <n v="24327.374555490911"/>
    <n v="24327.374555490911"/>
    <n v="24327.374555490911"/>
    <n v="24327.374555490911"/>
    <n v="7174539.1081123343"/>
    <n v="8560503.1092035808"/>
    <n v="8760790.4292528611"/>
    <n v="8943383.0642778911"/>
    <n v="8967406.7407431602"/>
    <n v="2142249.3533878922"/>
    <n v="2424205.5124390721"/>
    <n v="2490355.7036038926"/>
    <n v="2634822.3518719077"/>
    <n v="2940724.5766338394"/>
    <n v="5440547437.5891142"/>
    <n v="7068427586.6538105"/>
    <n v="7206866815.7258301"/>
    <n v="7642475515.8171387"/>
    <n v="7713118276.4855976"/>
    <n v="3880341.4771559238"/>
    <n v="4637320.0214596987"/>
    <n v="4789496.8578382712"/>
    <n v="4900176.8533803206"/>
    <n v="4942185.7341872454"/>
    <n v="996092.83544468903"/>
    <n v="1122142.2977161703"/>
    <n v="1187187.9357716448"/>
    <n v="1261299.6235966384"/>
    <n v="1471003.4541786015"/>
    <n v="1490572299.8026421"/>
    <n v="1911724878.3858502"/>
    <n v="1958723461.225646"/>
    <n v="2059659341.0974135"/>
    <n v="2052019549.561204"/>
  </r>
  <r>
    <x v="1"/>
    <x v="2"/>
    <s v="True Forest"/>
    <s v="Load Allocation"/>
    <s v="All Agencies"/>
    <s v="acres"/>
    <n v="8673759.9577905443"/>
    <n v="8562791.0079089254"/>
    <n v="8570776.6983085703"/>
    <n v="8583233.0860179979"/>
    <n v="8807979.4809793364"/>
    <n v="10381851.411398984"/>
    <n v="10249110.313185589"/>
    <n v="10252601.6317362"/>
    <n v="10262798.86891555"/>
    <n v="10491325.823360775"/>
    <n v="616616.74657439732"/>
    <n v="608830.58611402987"/>
    <n v="609315.06902808475"/>
    <n v="610174.48849950545"/>
    <n v="622047.662214029"/>
    <n v="403180643.84928417"/>
    <n v="398957100.75119537"/>
    <n v="398055606.82908869"/>
    <n v="398255403.74016374"/>
    <n v="400853455.84579247"/>
    <n v="5474364.5009487886"/>
    <n v="5393898.1154142935"/>
    <n v="5398111.7248461396"/>
    <n v="5404847.7164044119"/>
    <n v="5544546.1765042767"/>
    <n v="304426.27231073321"/>
    <n v="299923.10140948463"/>
    <n v="300213.14233204932"/>
    <n v="300790.8280564525"/>
    <n v="306492.06070440233"/>
    <n v="148426714.47461736"/>
    <n v="146542312.70919934"/>
    <n v="146135715.55916402"/>
    <n v="146215719.94334036"/>
    <n v="146722956.62306106"/>
  </r>
  <r>
    <x v="1"/>
    <x v="2"/>
    <s v="Water"/>
    <s v="Load Allocation"/>
    <s v="All Agencies"/>
    <s v="acres"/>
    <n v="213495.00659181026"/>
    <n v="213495.00659181026"/>
    <n v="213844.08535224397"/>
    <n v="214372.23785210575"/>
    <n v="217590.74827102351"/>
    <n v="1439391.0929375992"/>
    <n v="1439391.0929375992"/>
    <n v="1441875.3125888444"/>
    <n v="1445631.3707646502"/>
    <n v="1466384.5812677487"/>
    <n v="129308.37992508542"/>
    <n v="129308.37992508542"/>
    <n v="129518.91677281742"/>
    <n v="129837.85526235549"/>
    <n v="131733.56680143802"/>
    <n v="0"/>
    <n v="0"/>
    <n v="0"/>
    <n v="0"/>
    <n v="0"/>
    <n v="1072989.0160503567"/>
    <n v="1072989.0160503567"/>
    <n v="1074669.8812884868"/>
    <n v="1077613.0173032284"/>
    <n v="1093473.2512897975"/>
    <n v="108221.05985768541"/>
    <n v="108221.05985768541"/>
    <n v="108366.77001851349"/>
    <n v="108628.55659516675"/>
    <n v="110333.11402547928"/>
    <n v="0"/>
    <n v="0"/>
    <n v="0"/>
    <n v="0"/>
    <n v="0"/>
  </r>
  <r>
    <x v="1"/>
    <x v="3"/>
    <s v="Rapid Infiltration Basin"/>
    <s v="Load Allocation"/>
    <s v="All Agencies"/>
    <s v="acres"/>
    <n v="0"/>
    <n v="0"/>
    <n v="0"/>
    <n v="0"/>
    <n v="0"/>
    <n v="14701.902468681335"/>
    <n v="14701.902468681335"/>
    <n v="14701.902468681335"/>
    <n v="14701.902468681335"/>
    <n v="14701.902468681335"/>
    <n v="2195.2586328052003"/>
    <n v="2195.2586328052003"/>
    <n v="2195.2586328052003"/>
    <n v="2195.2586328052003"/>
    <n v="2195.2586328052003"/>
    <n v="0"/>
    <n v="0"/>
    <n v="0"/>
    <n v="0"/>
    <n v="0"/>
    <n v="7813.8962746262614"/>
    <n v="7813.8962746262614"/>
    <n v="7813.8962746262614"/>
    <n v="7813.8962746262614"/>
    <n v="7813.8962746262614"/>
    <n v="1243.2339229751385"/>
    <n v="1243.2339229751385"/>
    <n v="1243.2339229751385"/>
    <n v="1243.2339229751385"/>
    <n v="1243.2339229751385"/>
    <n v="0"/>
    <n v="0"/>
    <n v="0"/>
    <n v="0"/>
    <n v="0"/>
  </r>
  <r>
    <x v="1"/>
    <x v="3"/>
    <s v="Septic"/>
    <s v="Load Allocation"/>
    <s v="All Agencies"/>
    <s v="systems"/>
    <n v="419858.1301010251"/>
    <n v="416786.89629918349"/>
    <n v="385849.9913950453"/>
    <n v="360188.18287573033"/>
    <n v="240164.38177337431"/>
    <n v="3475247.5330510139"/>
    <n v="3692332.4849729538"/>
    <n v="3425726.0815373394"/>
    <n v="3222957.9330416154"/>
    <n v="2280880.6321730055"/>
    <n v="0"/>
    <n v="0"/>
    <n v="0"/>
    <n v="0"/>
    <n v="0"/>
    <n v="0"/>
    <n v="0"/>
    <n v="0"/>
    <n v="0"/>
    <n v="0"/>
    <n v="1986573.8020828066"/>
    <n v="2109485.7892990112"/>
    <n v="1962777.3306532241"/>
    <n v="1851542.8788361817"/>
    <n v="1325605.3444017733"/>
    <n v="0"/>
    <n v="0"/>
    <n v="0"/>
    <n v="0"/>
    <n v="0"/>
    <n v="0"/>
    <n v="0"/>
    <n v="0"/>
    <n v="0"/>
    <n v="0"/>
  </r>
  <r>
    <x v="1"/>
    <x v="4"/>
    <s v="Combined Sewer Overflow"/>
    <s v="Waste Load Allocation"/>
    <s v="All Agencies"/>
    <s v="acres"/>
    <n v="0"/>
    <n v="0"/>
    <n v="0"/>
    <n v="0"/>
    <n v="0"/>
    <n v="190704.99686336503"/>
    <n v="301286.4827337265"/>
    <n v="301286.4827337265"/>
    <n v="301286.4827337265"/>
    <n v="309604.92951107025"/>
    <n v="23877.928173869805"/>
    <n v="37704.69786912197"/>
    <n v="37704.69786912197"/>
    <n v="37704.69786912197"/>
    <n v="38744.503655254783"/>
    <n v="3076798.952602386"/>
    <n v="4871474.0189132653"/>
    <n v="4871474.0189132653"/>
    <n v="4871474.0189132653"/>
    <n v="5006648.7806320153"/>
    <n v="179509.18886852221"/>
    <n v="280245.87374973251"/>
    <n v="280245.87374973251"/>
    <n v="280245.87374973251"/>
    <n v="285499.89022922469"/>
    <n v="22454.185083240245"/>
    <n v="35228.033389866396"/>
    <n v="35228.033389866396"/>
    <n v="35228.033389866396"/>
    <n v="36156.665958225771"/>
    <n v="3238676.4223213219"/>
    <n v="5222341.1856460646"/>
    <n v="5222341.1856460646"/>
    <n v="5222341.1856460646"/>
    <n v="5385895.8907241896"/>
  </r>
  <r>
    <x v="1"/>
    <x v="4"/>
    <s v="Industrial Wastewater Treatment Plant"/>
    <s v="Waste Load Allocation"/>
    <s v="All Agencies"/>
    <s v="acres"/>
    <n v="0"/>
    <n v="0"/>
    <n v="0"/>
    <n v="0"/>
    <n v="0"/>
    <n v="4972650.320038612"/>
    <n v="3174322.8873989461"/>
    <n v="4283606.8722746857"/>
    <n v="4631877.148683005"/>
    <n v="10591629.804704601"/>
    <n v="712416.63364449935"/>
    <n v="416863.24834053573"/>
    <n v="816052.00766637642"/>
    <n v="832860.02398040635"/>
    <n v="4234599.0234779371"/>
    <n v="61414007.045745149"/>
    <n v="8927214.7174151037"/>
    <n v="18572942.595449917"/>
    <n v="25231317.923819054"/>
    <n v="26867846.85263313"/>
    <n v="4019144.0404956015"/>
    <n v="2532422.5777439871"/>
    <n v="3398935.632890577"/>
    <n v="3768695.9548387467"/>
    <n v="9152802.0981294457"/>
    <n v="551859.96823657618"/>
    <n v="319535.9587591138"/>
    <n v="659424.57165285782"/>
    <n v="645016.05108672951"/>
    <n v="3504728.9806516464"/>
    <n v="24054552.520558879"/>
    <n v="3432795.8223545374"/>
    <n v="9213254.5412789639"/>
    <n v="11288948.144834379"/>
    <n v="12193471.907234371"/>
  </r>
  <r>
    <x v="1"/>
    <x v="4"/>
    <s v="Municipal Wastewater Treatment Plant"/>
    <s v="Waste Load Allocation"/>
    <s v="All Agencies"/>
    <s v="acres"/>
    <n v="0"/>
    <n v="0"/>
    <n v="0"/>
    <n v="0"/>
    <n v="0"/>
    <n v="13124695.275521519"/>
    <n v="11034690.429139601"/>
    <n v="20218834.491851691"/>
    <n v="21590496.773129482"/>
    <n v="28136620.740086433"/>
    <n v="694195.01865625416"/>
    <n v="656544.47631305514"/>
    <n v="1264577.5047163896"/>
    <n v="1698722.1244896471"/>
    <n v="4467138.1551379086"/>
    <n v="92877174.608369365"/>
    <n v="6452885.8526951009"/>
    <n v="26923150.393538415"/>
    <n v="21779649.157126773"/>
    <n v="58207224.40474277"/>
    <n v="10846120.950136384"/>
    <n v="9500369.8912490644"/>
    <n v="18094464.899464544"/>
    <n v="18983206.884202868"/>
    <n v="26153460.102577746"/>
    <n v="562599.45753338374"/>
    <n v="580755.96585569915"/>
    <n v="1079059.6356469754"/>
    <n v="1489559.8737097029"/>
    <n v="4151387.7620798172"/>
    <n v="54458670.966684692"/>
    <n v="4668228.2804932371"/>
    <n v="15928354.486764234"/>
    <n v="12644629.29593554"/>
    <n v="40796041.587312415"/>
  </r>
</pivotCacheRecords>
</file>

<file path=xl/pivotCache/pivotCacheRecords6.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96">
  <r>
    <x v="0"/>
    <s v="Charles, MD"/>
    <x v="0"/>
    <s v="Ag Open Space"/>
    <s v="Load Allocation"/>
    <s v="All Agencies"/>
    <s v="acres"/>
    <n v="832.18178772926296"/>
    <n v="567.40862888097797"/>
    <n v="321.96673321723898"/>
    <n v="202.476309448481"/>
    <n v="180.89144043624401"/>
    <n v="2127.5876269340501"/>
    <n v="1496.01396918297"/>
    <n v="841.07008337974503"/>
    <n v="529.71879416704201"/>
    <n v="488.95458281040197"/>
    <n v="758.06690049171402"/>
    <n v="533.95966964960098"/>
    <n v="299.91751536727003"/>
    <n v="188.93177406489801"/>
    <n v="175.83023467660001"/>
    <n v="37780.219501495398"/>
    <n v="26265.740501403801"/>
    <n v="15308.707697391499"/>
    <n v="9643.4493594169599"/>
    <n v="9209.0815329551697"/>
    <n v="1520.33897781372"/>
    <n v="1072.8786928653701"/>
    <n v="590.00644028186798"/>
    <n v="372.12836027145403"/>
    <n v="342.433419167995"/>
    <n v="478.71114075183903"/>
    <n v="344.02833837270703"/>
    <n v="188.04433593153999"/>
    <n v="118.54317882657099"/>
    <n v="109.33895406127"/>
    <n v="12785.4463078976"/>
    <n v="9106.9950326681101"/>
    <n v="5284.8019393682498"/>
    <n v="3329.6563439369202"/>
    <n v="3117.9157743454002"/>
  </r>
  <r>
    <x v="0"/>
    <s v="Charles, MD"/>
    <x v="0"/>
    <s v="Double Cropped Land"/>
    <s v="Load Allocation"/>
    <s v="All Agencies"/>
    <s v="acres"/>
    <n v="7391.1145007610303"/>
    <n v="5865.7021846771204"/>
    <n v="3144.1848268508902"/>
    <n v="2618.6118165254602"/>
    <n v="1288.7597423791899"/>
    <n v="109515.35058593799"/>
    <n v="93645.7004547119"/>
    <n v="52851.0319480896"/>
    <n v="53031.7458763123"/>
    <n v="26362.874002456701"/>
    <n v="6058.7614901065799"/>
    <n v="5460.74404239655"/>
    <n v="3085.87490916252"/>
    <n v="3209.7186901569398"/>
    <n v="2582.6645345687898"/>
    <n v="8734081.1473999005"/>
    <n v="5787282.9181518601"/>
    <n v="3588006.8884277302"/>
    <n v="3004614.31396484"/>
    <n v="2217031.09765625"/>
    <n v="80030.320945739702"/>
    <n v="68059.563201904297"/>
    <n v="38193.324775695801"/>
    <n v="38380.868158340498"/>
    <n v="18955.0698032379"/>
    <n v="4063.5359158515898"/>
    <n v="3632.7552204132098"/>
    <n v="2037.8219358921101"/>
    <n v="2121.8921215534201"/>
    <n v="1680.1612040996599"/>
    <n v="3224792.93603516"/>
    <n v="2098662.4818420401"/>
    <n v="1311363.4419403099"/>
    <n v="1099451.93035889"/>
    <n v="798302.18389129604"/>
  </r>
  <r>
    <x v="0"/>
    <s v="Charles, MD"/>
    <x v="0"/>
    <s v="Full Season Soybeans"/>
    <s v="Load Allocation"/>
    <s v="All Agencies"/>
    <s v="acres"/>
    <n v="2976.19296956062"/>
    <n v="3953.51037311554"/>
    <n v="5595.9928464889499"/>
    <n v="7486.0592422485397"/>
    <n v="5412.9587779045096"/>
    <n v="45774.327597618103"/>
    <n v="61528.255863189697"/>
    <n v="89154.560695648193"/>
    <n v="118774.27921295199"/>
    <n v="88295.168231964097"/>
    <n v="1825.1605949401901"/>
    <n v="2753.1390602588699"/>
    <n v="4404.6896324157697"/>
    <n v="7568.9341683387802"/>
    <n v="9253.7447228431702"/>
    <n v="2904187.92224121"/>
    <n v="3221391.1524047898"/>
    <n v="5266740.57495117"/>
    <n v="7165233.71728516"/>
    <n v="7849549.0830078097"/>
    <n v="33408.707278251597"/>
    <n v="44723.732227325403"/>
    <n v="64428.430297851599"/>
    <n v="85960.967475891099"/>
    <n v="63484.772766113303"/>
    <n v="1222.71229553223"/>
    <n v="1831.63422715664"/>
    <n v="2908.7288415431999"/>
    <n v="5003.6977634429904"/>
    <n v="6020.05511903763"/>
    <n v="1070582.0034332301"/>
    <n v="1167961.72029114"/>
    <n v="1925034.23754883"/>
    <n v="2622083.0645752"/>
    <n v="2826615.3142395001"/>
  </r>
  <r>
    <x v="0"/>
    <s v="Charles, MD"/>
    <x v="0"/>
    <s v="Grain with Manure"/>
    <s v="Load Allocation"/>
    <s v="All Agencies"/>
    <s v="acres"/>
    <n v="2468.4827152490602"/>
    <n v="2478.1981167793301"/>
    <n v="2532.88777089119"/>
    <n v="2043.2085847854601"/>
    <n v="2792.5025396347"/>
    <n v="56624.756995201104"/>
    <n v="63618.225784301801"/>
    <n v="68017.818672180205"/>
    <n v="64121.278915405303"/>
    <n v="90883.552780151396"/>
    <n v="1333.98834493756"/>
    <n v="1888.9702664613701"/>
    <n v="2058.1416513919798"/>
    <n v="2179.3136670589402"/>
    <n v="5169.0308294296301"/>
    <n v="2212518.5892639202"/>
    <n v="1855253.2576904299"/>
    <n v="2190267.5673217801"/>
    <n v="1796822.7420043901"/>
    <n v="3720591.87890625"/>
    <n v="41362.811288833604"/>
    <n v="46243.107116699197"/>
    <n v="49153.752525329597"/>
    <n v="46406.739982605002"/>
    <n v="65345.836174011201"/>
    <n v="897.69955191016197"/>
    <n v="1256.7172069549599"/>
    <n v="1359.13683438301"/>
    <n v="1440.70834863186"/>
    <n v="3362.73054838181"/>
    <n v="815314.581642151"/>
    <n v="672113.97468566895"/>
    <n v="799907.44301605201"/>
    <n v="657004.34504699695"/>
    <n v="1338724.2453765899"/>
  </r>
  <r>
    <x v="0"/>
    <s v="Charles, MD"/>
    <x v="0"/>
    <s v="Grain without Manure"/>
    <s v="Load Allocation"/>
    <s v="All Agencies"/>
    <s v="acres"/>
    <n v="6433.5625696182296"/>
    <n v="6531.1934976577804"/>
    <n v="6382.1234059333801"/>
    <n v="4968.9860846996298"/>
    <n v="4916.6673438548996"/>
    <n v="118595.70475768999"/>
    <n v="129909.38913726799"/>
    <n v="127287.471092224"/>
    <n v="112805.31967926001"/>
    <n v="117357.84803009"/>
    <n v="3886.6828725338"/>
    <n v="4523.56358075142"/>
    <n v="5018.5601544380197"/>
    <n v="5080.3934040069598"/>
    <n v="8458.6965456008893"/>
    <n v="5766593.06713867"/>
    <n v="4889507.2348632803"/>
    <n v="5518863.1389160203"/>
    <n v="4369819.5604248"/>
    <n v="6550771.86010742"/>
    <n v="86592.931070327802"/>
    <n v="94428.930244445801"/>
    <n v="91985.558490753203"/>
    <n v="81641.028869628906"/>
    <n v="84381.018966674805"/>
    <n v="2604.0456261634799"/>
    <n v="3009.4859428405798"/>
    <n v="3314.11104249954"/>
    <n v="3358.5644042491899"/>
    <n v="5502.8339281082199"/>
    <n v="2124896.6487884498"/>
    <n v="1771355.7322692899"/>
    <n v="2015543.49713135"/>
    <n v="1597814.99905396"/>
    <n v="2357065.1213073698"/>
  </r>
  <r>
    <x v="0"/>
    <s v="Charles, MD"/>
    <x v="0"/>
    <s v="Legume Hay"/>
    <s v="Load Allocation"/>
    <s v="All Agencies"/>
    <s v="acres"/>
    <n v="533.52896291017498"/>
    <n v="486.23156309127802"/>
    <n v="471.22377294301998"/>
    <n v="544.01732069253899"/>
    <n v="330.30703395605099"/>
    <n v="2904.0199089050302"/>
    <n v="2685.5369575023701"/>
    <n v="2503.69614315033"/>
    <n v="2924.3744540214502"/>
    <n v="1860.39625620842"/>
    <n v="122.511557258666"/>
    <n v="113.94869822263701"/>
    <n v="143.61282899975799"/>
    <n v="250.615102380514"/>
    <n v="344.69153326749802"/>
    <n v="78668.996322631807"/>
    <n v="73270.234235763506"/>
    <n v="71977.013093948393"/>
    <n v="83201.471282958999"/>
    <n v="80273.903861999497"/>
    <n v="2042.76731109619"/>
    <n v="1891.15647029877"/>
    <n v="1756.32996559143"/>
    <n v="2054.37730336189"/>
    <n v="1302.90562820435"/>
    <n v="76.801828578114495"/>
    <n v="71.469481773674502"/>
    <n v="90.043351605534596"/>
    <n v="157.24569892883301"/>
    <n v="214.34428575634999"/>
    <n v="26922.6410579681"/>
    <n v="25136.876054287"/>
    <n v="24967.081135749799"/>
    <n v="28858.586044311502"/>
    <n v="27272.772378444701"/>
  </r>
  <r>
    <x v="0"/>
    <s v="Charles, MD"/>
    <x v="0"/>
    <s v="Non-Permitted Feeding Space"/>
    <s v="Load Allocation"/>
    <s v="All Agencies"/>
    <s v="acres"/>
    <n v="14.9128041993827"/>
    <n v="16.1038440950215"/>
    <n v="17.5266663152725"/>
    <n v="18.904556881636399"/>
    <n v="29.3125238567591"/>
    <n v="347.32587045431097"/>
    <n v="1724.51820349693"/>
    <n v="2820.1653180122398"/>
    <n v="3096.2999992370601"/>
    <n v="7958.2132596969604"/>
    <n v="23.5359147116542"/>
    <n v="117.12619602680201"/>
    <n v="183.460067927837"/>
    <n v="198.72290435433399"/>
    <n v="608.19020009040798"/>
    <n v="15398.616448402399"/>
    <n v="20730.850428581201"/>
    <n v="23207.9875249863"/>
    <n v="27062.103580474901"/>
    <n v="51615.856380462603"/>
    <n v="250.36165541410401"/>
    <n v="1242.7028529644001"/>
    <n v="2030.4688887596101"/>
    <n v="2227.3685564994798"/>
    <n v="5664.9507989883396"/>
    <n v="15.320110116154"/>
    <n v="76.219655364751802"/>
    <n v="119.33719101548201"/>
    <n v="129.215822517872"/>
    <n v="391.54480904340699"/>
    <n v="5457.6636852026004"/>
    <n v="7351.7661149501801"/>
    <n v="8259.8419482707995"/>
    <n v="9651.9815461635608"/>
    <n v="18308.410137891799"/>
  </r>
  <r>
    <x v="0"/>
    <s v="Charles, MD"/>
    <x v="0"/>
    <s v="Other Agronomic Crops"/>
    <s v="Load Allocation"/>
    <s v="All Agencies"/>
    <s v="acres"/>
    <n v="0"/>
    <n v="754.09976559877396"/>
    <n v="3422.2713140249298"/>
    <n v="3325.5130147934001"/>
    <n v="12871.676088333101"/>
    <n v="0"/>
    <n v="7132.4432353973398"/>
    <n v="35185.217540741003"/>
    <n v="35600.4035396576"/>
    <n v="161515.61853790301"/>
    <n v="0"/>
    <n v="741.83349680900596"/>
    <n v="3901.7937421798702"/>
    <n v="3916.4473855495498"/>
    <n v="23974.346979141199"/>
    <n v="0"/>
    <n v="86633.072162628203"/>
    <n v="608700.83914184605"/>
    <n v="716016.57533264195"/>
    <n v="5295949.8607177697"/>
    <n v="0"/>
    <n v="5185.6451845169104"/>
    <n v="25426.9470062256"/>
    <n v="25765.216121673599"/>
    <n v="116130.72850036601"/>
    <n v="0"/>
    <n v="493.64767137169798"/>
    <n v="2576.6309525966599"/>
    <n v="2589.09886169434"/>
    <n v="15596.5930700302"/>
    <n v="0"/>
    <n v="31398.177943229701"/>
    <n v="222448.61189651501"/>
    <n v="261980.19451522801"/>
    <n v="1906766.7950744601"/>
  </r>
  <r>
    <x v="0"/>
    <s v="Charles, MD"/>
    <x v="0"/>
    <s v="Other Hay"/>
    <s v="Load Allocation"/>
    <s v="All Agencies"/>
    <s v="acres"/>
    <n v="5946.7525744438199"/>
    <n v="5557.4758429527301"/>
    <n v="5733.2040500640896"/>
    <n v="6216.7264103889502"/>
    <n v="3839.30307483673"/>
    <n v="42541.143299102798"/>
    <n v="40241.276203155503"/>
    <n v="41171.345783233599"/>
    <n v="46615.4070968628"/>
    <n v="29223.163173675501"/>
    <n v="2356.3992483615898"/>
    <n v="2221.4659997224799"/>
    <n v="2747.9050724506401"/>
    <n v="3204.1968255042998"/>
    <n v="2264.7175612449601"/>
    <n v="256907.79917144799"/>
    <n v="244646.082550049"/>
    <n v="255797.25105285601"/>
    <n v="277723.16352844198"/>
    <n v="191460.76393127401"/>
    <n v="29925.686206817601"/>
    <n v="28337.607429504402"/>
    <n v="28881.4875488281"/>
    <n v="32747.391868591301"/>
    <n v="20466.0834770203"/>
    <n v="1477.3404233455699"/>
    <n v="1393.33879888058"/>
    <n v="1722.9003005027801"/>
    <n v="2010.43819093704"/>
    <n v="1408.30056262016"/>
    <n v="87894.0572776794"/>
    <n v="83893.230147361799"/>
    <n v="88685.796070098906"/>
    <n v="96281.190546035796"/>
    <n v="65017.140283584602"/>
  </r>
  <r>
    <x v="0"/>
    <s v="Charles, MD"/>
    <x v="0"/>
    <s v="Pasture"/>
    <s v="Load Allocation"/>
    <s v="All Agencies"/>
    <s v="acres"/>
    <n v="3534.8449511528001"/>
    <n v="4814.35990858078"/>
    <n v="6363.1470193862897"/>
    <n v="6873.7863302230799"/>
    <n v="7124.7063522338904"/>
    <n v="22821.984233856201"/>
    <n v="31056.876049041701"/>
    <n v="40503.523700714097"/>
    <n v="44520.7434234619"/>
    <n v="50904.269180297902"/>
    <n v="2531.0242600441002"/>
    <n v="3371.5212984085101"/>
    <n v="4567.8668842315701"/>
    <n v="5343.3126678466797"/>
    <n v="6619.88095760345"/>
    <n v="251772.28872680699"/>
    <n v="363154.23862457299"/>
    <n v="492831.01103210403"/>
    <n v="544347.47953796398"/>
    <n v="631594.77966308605"/>
    <n v="16062.650279998799"/>
    <n v="21877.0481452942"/>
    <n v="28413.830577850302"/>
    <n v="31276.631702423099"/>
    <n v="35650.178634643598"/>
    <n v="1588.0226051807399"/>
    <n v="2115.13600516319"/>
    <n v="2863.9873352050799"/>
    <n v="3352.5979237556498"/>
    <n v="4116.5318012237503"/>
    <n v="86725.128309249907"/>
    <n v="125172.236095428"/>
    <n v="171726.010559082"/>
    <n v="189696.75329971299"/>
    <n v="215770.78931808501"/>
  </r>
  <r>
    <x v="0"/>
    <s v="Charles, MD"/>
    <x v="0"/>
    <s v="Permitted Feeding Space"/>
    <s v="Waste Load Allocation"/>
    <s v="All Agencies"/>
    <s v="acres"/>
    <n v="0"/>
    <n v="0"/>
    <n v="0"/>
    <n v="0"/>
    <n v="0"/>
    <n v="0"/>
    <n v="0"/>
    <n v="0"/>
    <n v="0"/>
    <n v="0"/>
    <n v="0"/>
    <n v="0"/>
    <n v="0"/>
    <n v="0"/>
    <n v="0"/>
    <n v="0"/>
    <n v="0"/>
    <n v="0"/>
    <n v="0"/>
    <n v="0"/>
    <n v="0"/>
    <n v="0"/>
    <n v="0"/>
    <n v="0"/>
    <n v="0"/>
    <n v="0"/>
    <n v="0"/>
    <n v="0"/>
    <n v="0"/>
    <n v="0"/>
    <n v="0"/>
    <n v="0"/>
    <n v="0"/>
    <n v="0"/>
    <n v="0"/>
  </r>
  <r>
    <x v="0"/>
    <s v="Charles, MD"/>
    <x v="0"/>
    <s v="Riparian Pasture Deposition"/>
    <s v="Load Allocation"/>
    <s v="All Agencies"/>
    <s v="acres"/>
    <n v="0"/>
    <n v="0"/>
    <n v="0"/>
    <n v="0"/>
    <n v="0"/>
    <n v="4383.3147716522199"/>
    <n v="7121.4062328338596"/>
    <n v="8479.0419006347693"/>
    <n v="9681.7750320434607"/>
    <n v="12904.898077011099"/>
    <n v="1386.21578550339"/>
    <n v="2255.07201600075"/>
    <n v="2674.1398305892899"/>
    <n v="3052.9266843795799"/>
    <n v="4050.4898319244398"/>
    <n v="670592.36047363305"/>
    <n v="1089486.1390380899"/>
    <n v="1297187.3903808601"/>
    <n v="1481190.5417480499"/>
    <n v="1974288.06860352"/>
    <n v="3170.01829719543"/>
    <n v="5140.3181390762302"/>
    <n v="6115.0506038665799"/>
    <n v="6976.6503458023099"/>
    <n v="9205.9280910491907"/>
    <n v="891.04316103458405"/>
    <n v="1437.0203795432999"/>
    <n v="1703.6967995166799"/>
    <n v="1944.4239706993101"/>
    <n v="2555.6423330306998"/>
    <n v="238606.569793701"/>
    <n v="384132.71215820301"/>
    <n v="459119.84341430699"/>
    <n v="525527.71374511695"/>
    <n v="698522.88781738305"/>
  </r>
  <r>
    <x v="0"/>
    <s v="Charles, MD"/>
    <x v="0"/>
    <s v="Silage with Manure"/>
    <s v="Load Allocation"/>
    <s v="All Agencies"/>
    <s v="acres"/>
    <n v="250.24116935581"/>
    <n v="229.10676561296"/>
    <n v="164.273844406009"/>
    <n v="143.32101362943601"/>
    <n v="116.23783516138801"/>
    <n v="205.885429810733"/>
    <n v="196.51487517356901"/>
    <n v="593.19520574808098"/>
    <n v="4296.4409852027902"/>
    <n v="2628.68754553795"/>
    <n v="203.58932192623601"/>
    <n v="236.17486241459801"/>
    <n v="192.777491554618"/>
    <n v="210.63373205065699"/>
    <n v="274.90404792129999"/>
    <n v="453715.21510696399"/>
    <n v="349841.314819336"/>
    <n v="295071.73824310303"/>
    <n v="263879.65983581502"/>
    <n v="324233.770858765"/>
    <n v="150.40426997095301"/>
    <n v="142.84323769807801"/>
    <n v="428.67837411165198"/>
    <n v="3109.4796218872102"/>
    <n v="1890.04256284237"/>
    <n v="137.16461765766101"/>
    <n v="157.12654932588299"/>
    <n v="127.304647669196"/>
    <n v="139.24649992585199"/>
    <n v="178.83977104723499"/>
    <n v="167655.42536640199"/>
    <n v="126823.019220352"/>
    <n v="107834.51207351701"/>
    <n v="96550.879307746902"/>
    <n v="116739.850135803"/>
  </r>
  <r>
    <x v="0"/>
    <s v="Charles, MD"/>
    <x v="0"/>
    <s v="Silage without Manure"/>
    <s v="Load Allocation"/>
    <s v="All Agencies"/>
    <s v="acres"/>
    <n v="44.1602335032076"/>
    <n v="40.4306701570749"/>
    <n v="28.989329287782301"/>
    <n v="25.2917884849012"/>
    <n v="20.512526743114002"/>
    <n v="37.294567506760401"/>
    <n v="35.239022923633499"/>
    <n v="27.420725535601399"/>
    <n v="454.34332382679003"/>
    <n v="21.5307510439306"/>
    <n v="40.519699550233803"/>
    <n v="40.442337730899503"/>
    <n v="33.6048575341702"/>
    <n v="35.921258348971598"/>
    <n v="45.744252253323801"/>
    <n v="80067.430957794204"/>
    <n v="61736.808639526404"/>
    <n v="52071.117479324297"/>
    <n v="46566.6931705475"/>
    <n v="57217.637269973799"/>
    <n v="27.232466446235801"/>
    <n v="25.614632619544899"/>
    <n v="19.815855988301301"/>
    <n v="328.82348176837002"/>
    <n v="15.480741396546399"/>
    <n v="27.1803022455424"/>
    <n v="26.906183132901798"/>
    <n v="22.191678050905502"/>
    <n v="23.7469570916146"/>
    <n v="29.759078061208101"/>
    <n v="29586.2678399086"/>
    <n v="22380.566632986101"/>
    <n v="19029.5129573345"/>
    <n v="17038.303351163901"/>
    <n v="20601.1232626438"/>
  </r>
  <r>
    <x v="0"/>
    <s v="Charles, MD"/>
    <x v="0"/>
    <s v="Small Grains and Grains"/>
    <s v="Load Allocation"/>
    <s v="All Agencies"/>
    <s v="acres"/>
    <n v="182.24768350273399"/>
    <n v="556.46399247646298"/>
    <n v="1991.7393687963499"/>
    <n v="1809.1103190183601"/>
    <n v="1851.19140326977"/>
    <n v="2739.36089169979"/>
    <n v="9177.8579807281494"/>
    <n v="33474.846910476699"/>
    <n v="34314.667655944802"/>
    <n v="36985.675075530999"/>
    <n v="138.435065470636"/>
    <n v="485.67293480038597"/>
    <n v="1950.3781214952501"/>
    <n v="2196.6387780904802"/>
    <n v="3607.18595957756"/>
    <n v="248359.20774078401"/>
    <n v="632713.92480468797"/>
    <n v="2617198.5826416002"/>
    <n v="2417600.2600097698"/>
    <n v="3747571.66650391"/>
    <n v="2000.7296254038799"/>
    <n v="6672.7646875381497"/>
    <n v="24190.930662155199"/>
    <n v="24834.686168670702"/>
    <n v="26592.9290046692"/>
    <n v="92.706683877855497"/>
    <n v="323.18750002980198"/>
    <n v="1287.9729508161499"/>
    <n v="1452.1616905927699"/>
    <n v="2346.66705822945"/>
    <n v="91480.466966628999"/>
    <n v="229312.513500214"/>
    <n v="956447.440338135"/>
    <n v="884561.85226440395"/>
    <n v="1349282.52926636"/>
  </r>
  <r>
    <x v="0"/>
    <s v="Charles, MD"/>
    <x v="0"/>
    <s v="Specialty Crop High"/>
    <s v="Load Allocation"/>
    <s v="All Agencies"/>
    <s v="acres"/>
    <n v="305.86284704506397"/>
    <n v="296.89466783404401"/>
    <n v="264.64135907590401"/>
    <n v="243.514096423984"/>
    <n v="315.89595884084702"/>
    <n v="6340.1717680916199"/>
    <n v="8692.1290583610498"/>
    <n v="7000.4982979297602"/>
    <n v="7061.3684816360501"/>
    <n v="10025.274538993801"/>
    <n v="572.91297705564602"/>
    <n v="689.05193200707402"/>
    <n v="627.99671095609699"/>
    <n v="639.36531263589904"/>
    <n v="1132.33998340368"/>
    <n v="525696.055763721"/>
    <n v="631995.93630981399"/>
    <n v="590861.349136353"/>
    <n v="544427.97760009801"/>
    <n v="881675.42767333996"/>
    <n v="4647.3754860460804"/>
    <n v="6318.4557294845599"/>
    <n v="5058.9795169830304"/>
    <n v="5110.5512239932996"/>
    <n v="7208.2344102859497"/>
    <n v="382.81908083614002"/>
    <n v="454.77381959557499"/>
    <n v="412.22184339165699"/>
    <n v="420.26657304167702"/>
    <n v="736.64762651920296"/>
    <n v="192177.07646870599"/>
    <n v="229119.22253608701"/>
    <n v="215947.81548881499"/>
    <n v="199215.25173759501"/>
    <n v="317467.01361465501"/>
  </r>
  <r>
    <x v="0"/>
    <s v="Charles, MD"/>
    <x v="0"/>
    <s v="Specialty Crop Low"/>
    <s v="Load Allocation"/>
    <s v="All Agencies"/>
    <s v="acres"/>
    <n v="0"/>
    <n v="0"/>
    <n v="105.368415538222"/>
    <n v="286.71387772262102"/>
    <n v="479.16039025783499"/>
    <n v="0"/>
    <n v="0"/>
    <n v="739.60083267092705"/>
    <n v="2121.1480538845099"/>
    <n v="4100.3810892105103"/>
    <n v="0"/>
    <n v="0"/>
    <n v="222.34016653895401"/>
    <n v="679.05332338810001"/>
    <n v="1478.08254504204"/>
    <n v="0"/>
    <n v="0"/>
    <n v="223417.48908233599"/>
    <n v="608870.14823913598"/>
    <n v="1181138.1786193801"/>
    <n v="0"/>
    <n v="0"/>
    <n v="534.47986429929699"/>
    <n v="1535.14656555653"/>
    <n v="2948.1993274688698"/>
    <n v="0"/>
    <n v="0"/>
    <n v="145.945790797472"/>
    <n v="446.354241102934"/>
    <n v="961.571627259254"/>
    <n v="0"/>
    <n v="0"/>
    <n v="81655.201454162598"/>
    <n v="222797.24413490301"/>
    <n v="425296.80915450997"/>
  </r>
  <r>
    <x v="0"/>
    <s v="Charles, MD"/>
    <x v="1"/>
    <s v="CSS Buildings and Other"/>
    <s v="Waste Load Allocation"/>
    <s v="All Agencies"/>
    <s v="acres"/>
    <n v="0"/>
    <n v="0"/>
    <n v="0"/>
    <n v="0"/>
    <n v="0"/>
    <n v="0"/>
    <n v="0"/>
    <n v="0"/>
    <n v="0"/>
    <n v="0"/>
    <n v="0"/>
    <n v="0"/>
    <n v="0"/>
    <n v="0"/>
    <n v="0"/>
    <n v="0"/>
    <n v="0"/>
    <n v="0"/>
    <n v="0"/>
    <n v="0"/>
    <n v="0"/>
    <n v="0"/>
    <n v="0"/>
    <n v="0"/>
    <n v="0"/>
    <n v="0"/>
    <n v="0"/>
    <n v="0"/>
    <n v="0"/>
    <n v="0"/>
    <n v="0"/>
    <n v="0"/>
    <n v="0"/>
    <n v="0"/>
    <n v="0"/>
  </r>
  <r>
    <x v="0"/>
    <s v="Charles, MD"/>
    <x v="1"/>
    <s v="CSS Construction"/>
    <s v="Waste Load Allocation"/>
    <s v="All Agencies"/>
    <s v="acres"/>
    <n v="0"/>
    <n v="0"/>
    <n v="0"/>
    <n v="0"/>
    <n v="0"/>
    <n v="0"/>
    <n v="0"/>
    <n v="0"/>
    <n v="0"/>
    <n v="0"/>
    <n v="0"/>
    <n v="0"/>
    <n v="0"/>
    <n v="0"/>
    <n v="0"/>
    <n v="0"/>
    <n v="0"/>
    <n v="0"/>
    <n v="0"/>
    <n v="0"/>
    <n v="0"/>
    <n v="0"/>
    <n v="0"/>
    <n v="0"/>
    <n v="0"/>
    <n v="0"/>
    <n v="0"/>
    <n v="0"/>
    <n v="0"/>
    <n v="0"/>
    <n v="0"/>
    <n v="0"/>
    <n v="0"/>
    <n v="0"/>
    <n v="0"/>
  </r>
  <r>
    <x v="0"/>
    <s v="Charles, MD"/>
    <x v="1"/>
    <s v="CSS Roads"/>
    <s v="Waste Load Allocation"/>
    <s v="All Agencies"/>
    <s v="acres"/>
    <n v="0"/>
    <n v="0"/>
    <n v="0"/>
    <n v="0"/>
    <n v="0"/>
    <n v="0"/>
    <n v="0"/>
    <n v="0"/>
    <n v="0"/>
    <n v="0"/>
    <n v="0"/>
    <n v="0"/>
    <n v="0"/>
    <n v="0"/>
    <n v="0"/>
    <n v="0"/>
    <n v="0"/>
    <n v="0"/>
    <n v="0"/>
    <n v="0"/>
    <n v="0"/>
    <n v="0"/>
    <n v="0"/>
    <n v="0"/>
    <n v="0"/>
    <n v="0"/>
    <n v="0"/>
    <n v="0"/>
    <n v="0"/>
    <n v="0"/>
    <n v="0"/>
    <n v="0"/>
    <n v="0"/>
    <n v="0"/>
    <n v="0"/>
  </r>
  <r>
    <x v="0"/>
    <s v="Charles, MD"/>
    <x v="1"/>
    <s v="CSS Tree Canopy over Impervious"/>
    <s v="Waste Load Allocation"/>
    <s v="All Agencies"/>
    <s v="acres"/>
    <n v="0"/>
    <n v="0"/>
    <n v="0"/>
    <n v="0"/>
    <n v="0"/>
    <n v="0"/>
    <n v="0"/>
    <n v="0"/>
    <n v="0"/>
    <n v="0"/>
    <n v="0"/>
    <n v="0"/>
    <n v="0"/>
    <n v="0"/>
    <n v="0"/>
    <n v="0"/>
    <n v="0"/>
    <n v="0"/>
    <n v="0"/>
    <n v="0"/>
    <n v="0"/>
    <n v="0"/>
    <n v="0"/>
    <n v="0"/>
    <n v="0"/>
    <n v="0"/>
    <n v="0"/>
    <n v="0"/>
    <n v="0"/>
    <n v="0"/>
    <n v="0"/>
    <n v="0"/>
    <n v="0"/>
    <n v="0"/>
    <n v="0"/>
  </r>
  <r>
    <x v="0"/>
    <s v="Charles, MD"/>
    <x v="1"/>
    <s v="CSS Tree Canopy over Turf Grass"/>
    <s v="Waste Load Allocation"/>
    <s v="All Agencies"/>
    <s v="acres"/>
    <n v="0"/>
    <n v="0"/>
    <n v="0"/>
    <n v="0"/>
    <n v="0"/>
    <n v="0"/>
    <n v="0"/>
    <n v="0"/>
    <n v="0"/>
    <n v="0"/>
    <n v="0"/>
    <n v="0"/>
    <n v="0"/>
    <n v="0"/>
    <n v="0"/>
    <n v="0"/>
    <n v="0"/>
    <n v="0"/>
    <n v="0"/>
    <n v="0"/>
    <n v="0"/>
    <n v="0"/>
    <n v="0"/>
    <n v="0"/>
    <n v="0"/>
    <n v="0"/>
    <n v="0"/>
    <n v="0"/>
    <n v="0"/>
    <n v="0"/>
    <n v="0"/>
    <n v="0"/>
    <n v="0"/>
    <n v="0"/>
    <n v="0"/>
  </r>
  <r>
    <x v="0"/>
    <s v="Charles, MD"/>
    <x v="1"/>
    <s v="CSS Turf Grass"/>
    <s v="Waste Load Allocation"/>
    <s v="All Agencies"/>
    <s v="acres"/>
    <n v="0"/>
    <n v="0"/>
    <n v="0"/>
    <n v="0"/>
    <n v="0"/>
    <n v="0"/>
    <n v="0"/>
    <n v="0"/>
    <n v="0"/>
    <n v="0"/>
    <n v="0"/>
    <n v="0"/>
    <n v="0"/>
    <n v="0"/>
    <n v="0"/>
    <n v="0"/>
    <n v="0"/>
    <n v="0"/>
    <n v="0"/>
    <n v="0"/>
    <n v="0"/>
    <n v="0"/>
    <n v="0"/>
    <n v="0"/>
    <n v="0"/>
    <n v="0"/>
    <n v="0"/>
    <n v="0"/>
    <n v="0"/>
    <n v="0"/>
    <n v="0"/>
    <n v="0"/>
    <n v="0"/>
    <n v="0"/>
    <n v="0"/>
  </r>
  <r>
    <x v="0"/>
    <s v="Charles, MD"/>
    <x v="1"/>
    <s v="MS4 Buildings and Other"/>
    <s v="Waste Load Allocation"/>
    <s v="All Agencies"/>
    <s v="acres"/>
    <n v="7898.3722561144996"/>
    <n v="8531.8286591799697"/>
    <n v="7937.0953736857"/>
    <n v="7402.8361158651496"/>
    <n v="3864.2536095555402"/>
    <n v="70223.947240142195"/>
    <n v="78974.996043366395"/>
    <n v="72417.221300043195"/>
    <n v="69057.5156211508"/>
    <n v="38042.120233073802"/>
    <n v="4455.4450836974402"/>
    <n v="5192.6780079752198"/>
    <n v="4713.4954840586297"/>
    <n v="4585.2774568511504"/>
    <n v="2671.88734183734"/>
    <n v="7150819.8292535497"/>
    <n v="8512464.1479116697"/>
    <n v="7641244.7954381704"/>
    <n v="7534804.9902007598"/>
    <n v="4437514.74913764"/>
    <n v="45261.1573176561"/>
    <n v="51292.458893347502"/>
    <n v="47050.651204255897"/>
    <n v="44896.179698321001"/>
    <n v="25120.670685949699"/>
    <n v="2784.9151243084302"/>
    <n v="3272.9051084848202"/>
    <n v="2975.6009620530199"/>
    <n v="2897.9867818768498"/>
    <n v="1696.12715894796"/>
    <n v="3025931.7062772498"/>
    <n v="3528047.5264188498"/>
    <n v="3180760.5042917598"/>
    <n v="3158041.32818279"/>
    <n v="1851846.8629566701"/>
  </r>
  <r>
    <x v="0"/>
    <s v="Charles, MD"/>
    <x v="1"/>
    <s v="MS4 Roads"/>
    <s v="Waste Load Allocation"/>
    <s v="All Agencies"/>
    <s v="acres"/>
    <n v="3825.58666250325"/>
    <n v="4046.61880454636"/>
    <n v="3793.0715058732899"/>
    <n v="3557.3189032893602"/>
    <n v="1978.8718917832"/>
    <n v="45005.738568061002"/>
    <n v="47726.203201645098"/>
    <n v="44423.9539459972"/>
    <n v="42173.7847702336"/>
    <n v="24601.0029355724"/>
    <n v="2892.78120869651"/>
    <n v="3118.30653689682"/>
    <n v="2886.2058279432799"/>
    <n v="2775.67929056508"/>
    <n v="1701.91391436288"/>
    <n v="3756915.6939380202"/>
    <n v="4056191.0578753902"/>
    <n v="3716116.01019037"/>
    <n v="3595979.5643073302"/>
    <n v="2222272.5269951401"/>
    <n v="29871.8829483101"/>
    <n v="31883.918959827199"/>
    <n v="29717.787057437901"/>
    <n v="28208.211535764902"/>
    <n v="16677.651049714499"/>
    <n v="1811.2729703029599"/>
    <n v="1970.48361766431"/>
    <n v="1826.70306872163"/>
    <n v="1758.5592177506601"/>
    <n v="1082.6318255634801"/>
    <n v="1506799.5348146099"/>
    <n v="1610327.19576909"/>
    <n v="1476199.2740941199"/>
    <n v="1435727.6924042299"/>
    <n v="883929.28881452198"/>
  </r>
  <r>
    <x v="0"/>
    <s v="Charles, MD"/>
    <x v="1"/>
    <s v="MS4 Tree Canopy over Impervious"/>
    <s v="Waste Load Allocation"/>
    <s v="All Agencies"/>
    <s v="acres"/>
    <n v="2449.8237653367401"/>
    <n v="2666.6506761626501"/>
    <n v="2500.2179618345999"/>
    <n v="2348.0682850490598"/>
    <n v="1315.9877786689001"/>
    <n v="24579.507887484498"/>
    <n v="28256.116715596301"/>
    <n v="26051.029948823201"/>
    <n v="24918.622399294702"/>
    <n v="14509.307292674401"/>
    <n v="1535.5748596912599"/>
    <n v="1862.9687650139999"/>
    <n v="1700.20171114862"/>
    <n v="1653.0693953556499"/>
    <n v="1015.76445028276"/>
    <n v="2177208.88915618"/>
    <n v="2719127.5217147302"/>
    <n v="2451161.5700921402"/>
    <n v="2409128.78460488"/>
    <n v="1471369.26563749"/>
    <n v="16770.385937507701"/>
    <n v="19476.630334434602"/>
    <n v="17983.633077393999"/>
    <n v="17221.329343373902"/>
    <n v="10176.4842954291"/>
    <n v="949.66024058175401"/>
    <n v="1167.5884945294499"/>
    <n v="1066.9820672434701"/>
    <n v="1038.67109417799"/>
    <n v="643.03714206695395"/>
    <n v="809026.24117941805"/>
    <n v="985975.87148939795"/>
    <n v="888973.92499372701"/>
    <n v="879018.47213242203"/>
    <n v="532270.92415652401"/>
  </r>
  <r>
    <x v="0"/>
    <s v="Charles, MD"/>
    <x v="1"/>
    <s v="MS4 Tree Canopy over Turf Grass"/>
    <s v="Waste Load Allocation"/>
    <s v="All Agencies"/>
    <s v="acres"/>
    <n v="5348.9028226144101"/>
    <n v="4839.30038275057"/>
    <n v="4354.9824784635603"/>
    <n v="4077.8882572872099"/>
    <n v="2181.8456540626898"/>
    <n v="20534.436522372998"/>
    <n v="22707.6985674426"/>
    <n v="20631.779007812998"/>
    <n v="19854.226992768199"/>
    <n v="11408.9532628094"/>
    <n v="2380.4283979777201"/>
    <n v="3189.7622649201699"/>
    <n v="3065.6730484466498"/>
    <n v="3223.2805237569801"/>
    <n v="2129.8856179046002"/>
    <n v="792784.12644469703"/>
    <n v="1242373.8327772601"/>
    <n v="1073518.4436564399"/>
    <n v="1062296.6682078801"/>
    <n v="640643.08729083801"/>
    <n v="13531.636744216999"/>
    <n v="14850.217737913101"/>
    <n v="13473.1041047075"/>
    <n v="12974.625094507801"/>
    <n v="7597.32351237885"/>
    <n v="1510.6369225569099"/>
    <n v="2052.5142284235899"/>
    <n v="1976.6235846197201"/>
    <n v="2080.95986931794"/>
    <n v="1384.27896966145"/>
    <n v="312275.09200680302"/>
    <n v="509452.36483780999"/>
    <n v="444045.51764091803"/>
    <n v="442431.53033262503"/>
    <n v="265555.99645076698"/>
  </r>
  <r>
    <x v="0"/>
    <s v="Charles, MD"/>
    <x v="1"/>
    <s v="MS4 Turf Grass"/>
    <s v="Waste Load Allocation"/>
    <s v="All Agencies"/>
    <s v="acres"/>
    <n v="24372.952716508898"/>
    <n v="23310.9270635383"/>
    <n v="21842.337273269499"/>
    <n v="20472.813848709498"/>
    <n v="11135.8225901896"/>
    <n v="131858.173871242"/>
    <n v="147803.64787975099"/>
    <n v="139701.42613889699"/>
    <n v="134204.224293615"/>
    <n v="77150.027184873397"/>
    <n v="15871.231735060799"/>
    <n v="21038.106067242599"/>
    <n v="21024.8444853816"/>
    <n v="21988.0134443836"/>
    <n v="14449.7262096837"/>
    <n v="5685344.0065213302"/>
    <n v="8498959.0186783504"/>
    <n v="7649975.3973603202"/>
    <n v="7518203.3387325304"/>
    <n v="4443408.55828615"/>
    <n v="89377.852161399103"/>
    <n v="100140.99130947"/>
    <n v="94804.584430495306"/>
    <n v="91168.230698490996"/>
    <n v="53054.675700485197"/>
    <n v="9693.8855984183301"/>
    <n v="13040.6803159556"/>
    <n v="13042.3131567889"/>
    <n v="13655.851856896899"/>
    <n v="9054.7650803509205"/>
    <n v="2030118.09710185"/>
    <n v="3153810.57656341"/>
    <n v="2837181.0440534898"/>
    <n v="2805097.0490292399"/>
    <n v="1661235.60845404"/>
  </r>
  <r>
    <x v="0"/>
    <s v="Charles, MD"/>
    <x v="1"/>
    <s v="Non-Regulated Buildings and Other"/>
    <s v="Load Allocation"/>
    <s v="All Agencies"/>
    <s v="acres"/>
    <n v="355.232133172452"/>
    <n v="357.75820783711998"/>
    <n v="354.32997244829301"/>
    <n v="349.69494558405103"/>
    <n v="313.46029426949099"/>
    <n v="2920.2321457937401"/>
    <n v="2900.8887932151601"/>
    <n v="2921.00501413643"/>
    <n v="2885.96342089772"/>
    <n v="2562.62491225451"/>
    <n v="274.30027183564403"/>
    <n v="270.731434336863"/>
    <n v="274.44879706902401"/>
    <n v="272.028403563891"/>
    <n v="243.854124603793"/>
    <n v="422779.88959979999"/>
    <n v="417529.49829292297"/>
    <n v="424019.78286457103"/>
    <n v="420901.04086303699"/>
    <n v="376210.24152660399"/>
    <n v="2588.8083426430799"/>
    <n v="2561.12316635251"/>
    <n v="2588.5905940011098"/>
    <n v="2564.5116510912799"/>
    <n v="2317.3891120366802"/>
    <n v="223.51419696258401"/>
    <n v="219.60076825739799"/>
    <n v="223.556200804887"/>
    <n v="222.26610091701099"/>
    <n v="203.73362389882101"/>
    <n v="144739.312936306"/>
    <n v="142662.43228030199"/>
    <n v="145218.09696531299"/>
    <n v="144637.19811594501"/>
    <n v="131804.639271736"/>
  </r>
  <r>
    <x v="0"/>
    <s v="Charles, MD"/>
    <x v="1"/>
    <s v="Non-Regulated Roads"/>
    <s v="Load Allocation"/>
    <s v="All Agencies"/>
    <s v="acres"/>
    <n v="136.572027834132"/>
    <n v="139.65887226909399"/>
    <n v="138.18190953042401"/>
    <n v="136.604090127163"/>
    <n v="122.284646847285"/>
    <n v="1419.6400041878201"/>
    <n v="1455.35517171025"/>
    <n v="1457.4309178143701"/>
    <n v="1444.13440489769"/>
    <n v="1286.6756734698999"/>
    <n v="124.183036704548"/>
    <n v="127.50929196085799"/>
    <n v="128.28322907909799"/>
    <n v="127.485516246408"/>
    <n v="114.832599061541"/>
    <n v="153918.77042293499"/>
    <n v="158002.59417247801"/>
    <n v="159323.15991592401"/>
    <n v="158731.070883751"/>
    <n v="142576.45145225499"/>
    <n v="1260.1959623247401"/>
    <n v="1284.59254132211"/>
    <n v="1290.7992857061299"/>
    <n v="1281.07922627777"/>
    <n v="1156.4447663798901"/>
    <n v="101.05861205724101"/>
    <n v="102.69730594963799"/>
    <n v="103.837063047336"/>
    <n v="103.363617298892"/>
    <n v="94.733367827022406"/>
    <n v="52379.117354869799"/>
    <n v="53112.597355842598"/>
    <n v="53785.1549295187"/>
    <n v="53678.603683114103"/>
    <n v="48911.809505701101"/>
  </r>
  <r>
    <x v="0"/>
    <s v="Charles, MD"/>
    <x v="1"/>
    <s v="Non-Regulated Tree Canopy over Impervious"/>
    <s v="Load Allocation"/>
    <s v="All Agencies"/>
    <s v="acres"/>
    <n v="81.181421503890306"/>
    <n v="90.464829802978798"/>
    <n v="88.169035044033095"/>
    <n v="85.698981429683002"/>
    <n v="68.218316129612504"/>
    <n v="727.14786439761497"/>
    <n v="873.48733472079005"/>
    <n v="843.22264662943803"/>
    <n v="826.39061892498296"/>
    <n v="668.21414780709904"/>
    <n v="56.071867054095499"/>
    <n v="71.575405110837906"/>
    <n v="68.838079485809402"/>
    <n v="68.042534090229296"/>
    <n v="56.5084286243073"/>
    <n v="56007.736436963103"/>
    <n v="73987.478973507896"/>
    <n v="70660.208558678598"/>
    <n v="70151.298473358198"/>
    <n v="58160.074492484302"/>
    <n v="596.03240610286605"/>
    <n v="720.05681866407394"/>
    <n v="696.89557043276704"/>
    <n v="683.63865317031696"/>
    <n v="558.99037855002098"/>
    <n v="40.174567443085799"/>
    <n v="51.9713706281036"/>
    <n v="50.1455377959646"/>
    <n v="49.592453429591799"/>
    <n v="41.736939608468703"/>
    <n v="16997.282475441702"/>
    <n v="22642.479783505201"/>
    <n v="21642.090418875199"/>
    <n v="21501.541525051001"/>
    <n v="17904.016569998101"/>
  </r>
  <r>
    <x v="0"/>
    <s v="Charles, MD"/>
    <x v="1"/>
    <s v="Non-Regulated Tree Canopy over Turf Grass"/>
    <s v="Load Allocation"/>
    <s v="All Agencies"/>
    <s v="acres"/>
    <n v="362.82655818947399"/>
    <n v="332.00014395562198"/>
    <n v="307.821445410016"/>
    <n v="301.94196151413098"/>
    <n v="248.07686058526099"/>
    <n v="1578.6490347844699"/>
    <n v="1523.37803280458"/>
    <n v="1427.1697051665701"/>
    <n v="1410.8966024848601"/>
    <n v="1152.55021021588"/>
    <n v="275.85929842830598"/>
    <n v="282.03599238729299"/>
    <n v="287.37401354544301"/>
    <n v="305.391458301765"/>
    <n v="282.56666167230998"/>
    <n v="100560.572231816"/>
    <n v="107714.860173002"/>
    <n v="99712.169152883798"/>
    <n v="99159.121103389203"/>
    <n v="82927.725951867207"/>
    <n v="1330.94723978042"/>
    <n v="1277.81733581604"/>
    <n v="1205.06868832327"/>
    <n v="1193.21171152733"/>
    <n v="994.04895398195401"/>
    <n v="206.25024697206399"/>
    <n v="207.27716306477299"/>
    <n v="215.04325799919599"/>
    <n v="228.902451235195"/>
    <n v="218.78894137592599"/>
    <n v="32485.377147597301"/>
    <n v="34611.243907561497"/>
    <n v="32512.9838165767"/>
    <n v="32341.653746718501"/>
    <n v="27596.367809541302"/>
  </r>
  <r>
    <x v="0"/>
    <s v="Charles, MD"/>
    <x v="1"/>
    <s v="Non-Regulated Turf Grass"/>
    <s v="Load Allocation"/>
    <s v="All Agencies"/>
    <s v="acres"/>
    <n v="1955.9571515719299"/>
    <n v="1987.09889210097"/>
    <n v="1940.3656340290299"/>
    <n v="1873.62548134249"/>
    <n v="1462.76426049153"/>
    <n v="11668.2598936013"/>
    <n v="12586.074005849699"/>
    <n v="12375.767517943201"/>
    <n v="12103.9951305056"/>
    <n v="9638.8888498111592"/>
    <n v="1941.11266006916"/>
    <n v="2268.0740004911199"/>
    <n v="2372.4226542945298"/>
    <n v="2495.5233263384998"/>
    <n v="2237.9880914044302"/>
    <n v="604681.58587576402"/>
    <n v="765520.95444820798"/>
    <n v="727163.66835555399"/>
    <n v="715859.74478109204"/>
    <n v="564476.843550622"/>
    <n v="9564.9892734712903"/>
    <n v="10291.301690594801"/>
    <n v="10141.0489333775"/>
    <n v="9933.5609269740507"/>
    <n v="8020.1924154097196"/>
    <n v="1360.7715282163399"/>
    <n v="1572.72117704625"/>
    <n v="1655.4989953441"/>
    <n v="1746.0939554266799"/>
    <n v="1609.57463188213"/>
    <n v="180666.43009333301"/>
    <n v="230421.07663929099"/>
    <n v="219344.39460104"/>
    <n v="215995.654260654"/>
    <n v="171186.97671328101"/>
  </r>
  <r>
    <x v="0"/>
    <s v="Charles, MD"/>
    <x v="1"/>
    <s v="Regulated Construction"/>
    <s v="Waste Load Allocation"/>
    <s v="All Agencies"/>
    <s v="acres"/>
    <n v="292.850099364296"/>
    <n v="292.84942907141499"/>
    <n v="321.40103083848999"/>
    <n v="905.02049708366405"/>
    <n v="1023.24740958214"/>
    <n v="4853.6406532376996"/>
    <n v="4853.6293118447102"/>
    <n v="5337.2846004962903"/>
    <n v="14922.5924491882"/>
    <n v="16903.377369403799"/>
    <n v="944.86962333135295"/>
    <n v="944.86758943647101"/>
    <n v="1013.9403409957901"/>
    <n v="2914.1225271224998"/>
    <n v="3232.8872367143599"/>
    <n v="445501.94208765001"/>
    <n v="391237.27981185901"/>
    <n v="568485.70603942894"/>
    <n v="1879855.1397705099"/>
    <n v="2171329.98577881"/>
    <n v="3295.6068757586199"/>
    <n v="3295.6007807552801"/>
    <n v="3236.6273611784"/>
    <n v="9575.8471298217792"/>
    <n v="10628.1926894188"/>
    <n v="600.84175480669398"/>
    <n v="600.84054957469903"/>
    <n v="640.57461953163101"/>
    <n v="1838.7369229793501"/>
    <n v="2031.7910199165301"/>
    <n v="177248.29372036501"/>
    <n v="156798.156087101"/>
    <n v="282195.01156330103"/>
    <n v="795032.92980956996"/>
    <n v="956927.47280120803"/>
  </r>
  <r>
    <x v="0"/>
    <s v="Charles, MD"/>
    <x v="2"/>
    <s v="CSS Forest"/>
    <s v="Load Allocation"/>
    <s v="All Agencies"/>
    <s v="acres"/>
    <n v="0"/>
    <n v="0"/>
    <n v="0"/>
    <n v="0"/>
    <n v="0"/>
    <n v="0"/>
    <n v="0"/>
    <n v="0"/>
    <n v="0"/>
    <n v="0"/>
    <n v="0"/>
    <n v="0"/>
    <n v="0"/>
    <n v="0"/>
    <n v="0"/>
    <n v="0"/>
    <n v="0"/>
    <n v="0"/>
    <n v="0"/>
    <n v="0"/>
    <n v="0"/>
    <n v="0"/>
    <n v="0"/>
    <n v="0"/>
    <n v="0"/>
    <n v="0"/>
    <n v="0"/>
    <n v="0"/>
    <n v="0"/>
    <n v="0"/>
    <n v="0"/>
    <n v="0"/>
    <n v="0"/>
    <n v="0"/>
    <n v="0"/>
  </r>
  <r>
    <x v="0"/>
    <s v="Charles, MD"/>
    <x v="2"/>
    <s v="CSS Mixed Open"/>
    <s v="Load Allocation"/>
    <s v="All Agencies"/>
    <s v="acres"/>
    <n v="0"/>
    <n v="0"/>
    <n v="0"/>
    <n v="0"/>
    <n v="0"/>
    <n v="0"/>
    <n v="0"/>
    <n v="0"/>
    <n v="0"/>
    <n v="0"/>
    <n v="0"/>
    <n v="0"/>
    <n v="0"/>
    <n v="0"/>
    <n v="0"/>
    <n v="0"/>
    <n v="0"/>
    <n v="0"/>
    <n v="0"/>
    <n v="0"/>
    <n v="0"/>
    <n v="0"/>
    <n v="0"/>
    <n v="0"/>
    <n v="0"/>
    <n v="0"/>
    <n v="0"/>
    <n v="0"/>
    <n v="0"/>
    <n v="0"/>
    <n v="0"/>
    <n v="0"/>
    <n v="0"/>
    <n v="0"/>
    <n v="0"/>
  </r>
  <r>
    <x v="0"/>
    <s v="Charles, MD"/>
    <x v="2"/>
    <s v="Harvested Forest"/>
    <s v="Load Allocation"/>
    <s v="All Agencies"/>
    <s v="acres"/>
    <n v="2430.8580093383798"/>
    <n v="2449.86691665649"/>
    <n v="0"/>
    <n v="0"/>
    <n v="2637.9057512283298"/>
    <n v="11163.3266544342"/>
    <n v="9535.3252449035608"/>
    <n v="0"/>
    <n v="0"/>
    <n v="18675.1384830475"/>
    <n v="348.286222368479"/>
    <n v="278.27328017354"/>
    <n v="0"/>
    <n v="0"/>
    <n v="648.41737121343601"/>
    <n v="252880.914241791"/>
    <n v="200730.26965713501"/>
    <n v="0"/>
    <n v="0"/>
    <n v="470681.568595886"/>
    <n v="7922.3665409088098"/>
    <n v="6763.6821651458704"/>
    <n v="0"/>
    <n v="0"/>
    <n v="13161.727172851601"/>
    <n v="210.23770034313199"/>
    <n v="168.58922711014699"/>
    <n v="0"/>
    <n v="0"/>
    <n v="393.59237480163603"/>
    <n v="78968.202331542998"/>
    <n v="63547.031462669402"/>
    <n v="0"/>
    <n v="0"/>
    <n v="151974.30723190299"/>
  </r>
  <r>
    <x v="0"/>
    <s v="Charles, MD"/>
    <x v="2"/>
    <s v="Headwater or Isolated Wetland"/>
    <s v="Load Allocation"/>
    <s v="All Agencies"/>
    <s v="acres"/>
    <n v="4223.6101713847302"/>
    <n v="4166.4607405658799"/>
    <n v="4186.0617899353701"/>
    <n v="4214.4216432133699"/>
    <n v="4452.5638250236798"/>
    <n v="4275.8169431170099"/>
    <n v="4214.0735846539601"/>
    <n v="4233.9954803414903"/>
    <n v="4262.99403453583"/>
    <n v="4502.3797295948798"/>
    <n v="329.078559495832"/>
    <n v="324.63173996922302"/>
    <n v="325.89073761590402"/>
    <n v="327.87703833659702"/>
    <n v="344.60703213483998"/>
    <n v="63022.111330356202"/>
    <n v="61768.552051331601"/>
    <n v="62125.203048764997"/>
    <n v="62604.947109628898"/>
    <n v="66559.179428707794"/>
    <n v="3269.1181641111002"/>
    <n v="3223.4633003866202"/>
    <n v="3233.6646530913999"/>
    <n v="3251.1734259085902"/>
    <n v="3400.0551684321799"/>
    <n v="226.15046422225399"/>
    <n v="223.399911019787"/>
    <n v="224.13865301802801"/>
    <n v="225.396820735559"/>
    <n v="236.32978707000299"/>
    <n v="21934.915250832699"/>
    <n v="21570.864516290399"/>
    <n v="21759.958040549202"/>
    <n v="21985.228722706699"/>
    <n v="23813.815485779302"/>
  </r>
  <r>
    <x v="0"/>
    <s v="Charles, MD"/>
    <x v="2"/>
    <s v="Mixed Open"/>
    <s v="Load Allocation"/>
    <s v="All Agencies"/>
    <s v="acres"/>
    <n v="14921.2681181349"/>
    <n v="14122.515151929099"/>
    <n v="11440.0239707646"/>
    <n v="11482.0305469499"/>
    <n v="12597.875319151"/>
    <n v="21578.722532556902"/>
    <n v="20406.606678638102"/>
    <n v="16473.532476492201"/>
    <n v="16549.583685373898"/>
    <n v="18101.745851653599"/>
    <n v="5979.5419711248296"/>
    <n v="5660.9699330397398"/>
    <n v="4610.53313667374"/>
    <n v="4630.4298204444303"/>
    <n v="5081.4516378038097"/>
    <n v="7849525.9737166204"/>
    <n v="7431239.1942795496"/>
    <n v="6027536.51223242"/>
    <n v="6054186.9065816402"/>
    <n v="6716111.1216222001"/>
    <n v="15009.695335111601"/>
    <n v="14206.826471423299"/>
    <n v="11586.2092856611"/>
    <n v="11667.516821876599"/>
    <n v="12791.3556810431"/>
    <n v="3777.6508854993699"/>
    <n v="3579.6950013650899"/>
    <n v="2933.2667451410098"/>
    <n v="2953.2877896899599"/>
    <n v="3211.5101175670302"/>
    <n v="2802681.3298375602"/>
    <n v="2653108.3768374901"/>
    <n v="2130183.1520872102"/>
    <n v="2144187.0493807802"/>
    <n v="2309744.6092777299"/>
  </r>
  <r>
    <x v="0"/>
    <s v="Charles, MD"/>
    <x v="2"/>
    <s v="Non-tidal Floodplain Wetland"/>
    <s v="Load Allocation"/>
    <s v="All Agencies"/>
    <s v="acres"/>
    <n v="16609.7897616267"/>
    <n v="16819.1282181895"/>
    <n v="16978.457925329702"/>
    <n v="17172.769925486999"/>
    <n v="18783.9990938794"/>
    <n v="17230.186142517399"/>
    <n v="17443.5846691976"/>
    <n v="17606.880995854601"/>
    <n v="17809.1999686616"/>
    <n v="19450.585767510802"/>
    <n v="1183.80324049867"/>
    <n v="1198.4690971212899"/>
    <n v="1209.4925396244901"/>
    <n v="1223.07437468291"/>
    <n v="1335.59974342949"/>
    <n v="301387.52613599802"/>
    <n v="304800.05414990103"/>
    <n v="307275.29194003198"/>
    <n v="310618.82669785101"/>
    <n v="337693.19723594602"/>
    <n v="10595.353162216001"/>
    <n v="10724.0690807635"/>
    <n v="10816.653609950899"/>
    <n v="10932.2531222"/>
    <n v="11890.4829765344"/>
    <n v="676.83677286005695"/>
    <n v="686.22715884490799"/>
    <n v="693.68883879026203"/>
    <n v="702.39033169484196"/>
    <n v="775.42288942466303"/>
    <n v="123536.391542342"/>
    <n v="125233.759146221"/>
    <n v="126691.71599528599"/>
    <n v="128432.17554876101"/>
    <n v="142190.96964333599"/>
  </r>
  <r>
    <x v="0"/>
    <s v="Charles, MD"/>
    <x v="2"/>
    <s v="Shoreline"/>
    <s v="Load Allocation"/>
    <s v="All Agencies"/>
    <s v="miles"/>
    <n v="247.38394875079399"/>
    <n v="247.38394875079399"/>
    <n v="247.38394875079399"/>
    <n v="247.38394875079399"/>
    <n v="247.38394875079399"/>
    <n v="0"/>
    <n v="0"/>
    <n v="0"/>
    <n v="0"/>
    <n v="0"/>
    <n v="0"/>
    <n v="0"/>
    <n v="0"/>
    <n v="0"/>
    <n v="0"/>
    <n v="0"/>
    <n v="0"/>
    <n v="0"/>
    <n v="0"/>
    <n v="0"/>
    <n v="157521.095193505"/>
    <n v="156673.575814843"/>
    <n v="157521.095193505"/>
    <n v="157521.095193505"/>
    <n v="157521.095193505"/>
    <n v="111351.117286533"/>
    <n v="110752.009116977"/>
    <n v="111351.117286533"/>
    <n v="111351.117286533"/>
    <n v="111351.117286533"/>
    <n v="543176184.41509998"/>
    <n v="540253706.16509998"/>
    <n v="543176184.41509998"/>
    <n v="543176184.41509998"/>
    <n v="543176184.41509998"/>
  </r>
  <r>
    <x v="0"/>
    <s v="Charles, MD"/>
    <x v="2"/>
    <s v="Stream Bed and Bank"/>
    <s v="Load Allocation"/>
    <s v="All Agencies"/>
    <s v="miles"/>
    <n v="531.04862703359697"/>
    <n v="531.04862703359697"/>
    <n v="531.04862703359697"/>
    <n v="531.04862703359697"/>
    <n v="531.04862703359697"/>
    <n v="179226.13498985799"/>
    <n v="187496.53831142199"/>
    <n v="190732.16702079799"/>
    <n v="198916.15370583499"/>
    <n v="199421.877868891"/>
    <n v="41770.446336478002"/>
    <n v="44913.5334579349"/>
    <n v="48086.4196688831"/>
    <n v="53333.052530288704"/>
    <n v="70316.146186590195"/>
    <n v="156758632.50097701"/>
    <n v="161147296.09350601"/>
    <n v="160809767.96875"/>
    <n v="163406923.331543"/>
    <n v="169526633.10571301"/>
    <n v="120905.09276741699"/>
    <n v="124355.796572983"/>
    <n v="126455.31101590399"/>
    <n v="133506.331711829"/>
    <n v="136336.67750710199"/>
    <n v="24060.973217979099"/>
    <n v="25575.597318783399"/>
    <n v="27410.580615371498"/>
    <n v="30638.4773080349"/>
    <n v="41610.665139019497"/>
    <n v="54083668.492431603"/>
    <n v="55419414.140930198"/>
    <n v="55383841.173461899"/>
    <n v="56536354.757568397"/>
    <n v="56713693.880249001"/>
  </r>
  <r>
    <x v="0"/>
    <s v="Charles, MD"/>
    <x v="2"/>
    <s v="True Forest"/>
    <s v="Load Allocation"/>
    <s v="All Agencies"/>
    <s v="acres"/>
    <n v="166509.12725534599"/>
    <n v="166388.611915566"/>
    <n v="169967.39556424099"/>
    <n v="171518.621613266"/>
    <n v="179068.05203936901"/>
    <n v="166006.725155066"/>
    <n v="165879.31103582599"/>
    <n v="169473.147797752"/>
    <n v="171068.56090255899"/>
    <n v="178799.203285544"/>
    <n v="12558.651660642099"/>
    <n v="12549.042629339499"/>
    <n v="12811.6452981241"/>
    <n v="12922.743765290101"/>
    <n v="13460.6408861498"/>
    <n v="3034057.9286344601"/>
    <n v="3031208.8576066801"/>
    <n v="3096187.8473745598"/>
    <n v="3125847.4123646598"/>
    <n v="3274897.19821411"/>
    <n v="118237.08395083"/>
    <n v="118154.82888817901"/>
    <n v="120580.641603934"/>
    <n v="121584.074609299"/>
    <n v="126523.775687292"/>
    <n v="7641.9726946116398"/>
    <n v="7634.8973600786403"/>
    <n v="7792.8078517725198"/>
    <n v="7859.0442613947398"/>
    <n v="8202.2518712627098"/>
    <n v="957125.54363895196"/>
    <n v="955929.11774469202"/>
    <n v="978723.76926996605"/>
    <n v="990259.82258258003"/>
    <n v="1053449.1737127199"/>
  </r>
  <r>
    <x v="0"/>
    <s v="Charles, MD"/>
    <x v="2"/>
    <s v="Water"/>
    <s v="Load Allocation"/>
    <s v="All Agencies"/>
    <s v="acres"/>
    <n v="4852.5285870344396"/>
    <n v="4852.6100338012902"/>
    <n v="4852.0726517094299"/>
    <n v="4835.9308533333196"/>
    <n v="4716.2149186506904"/>
    <n v="33273.351570610001"/>
    <n v="33273.910044197"/>
    <n v="33270.224675690799"/>
    <n v="33159.541846029497"/>
    <n v="32338.660290591401"/>
    <n v="2962.22609569412"/>
    <n v="2962.2758149085598"/>
    <n v="2961.9477640669802"/>
    <n v="2952.0939664375001"/>
    <n v="2879.01334247459"/>
    <n v="0"/>
    <n v="0"/>
    <n v="0"/>
    <n v="0"/>
    <n v="0"/>
    <n v="29928.303589288102"/>
    <n v="29928.6584720053"/>
    <n v="29950.609765624598"/>
    <n v="29863.844265662101"/>
    <n v="29111.8339364454"/>
    <n v="2938.3692309437301"/>
    <n v="2938.4305275259499"/>
    <n v="2937.8083459716299"/>
    <n v="2927.7968236859901"/>
    <n v="2854.6277403393801"/>
    <n v="0"/>
    <n v="0"/>
    <n v="0"/>
    <n v="0"/>
    <n v="0"/>
  </r>
  <r>
    <x v="0"/>
    <s v="Charles, MD"/>
    <x v="3"/>
    <s v="Rapid Infiltration Basin"/>
    <s v="Load Allocation"/>
    <s v="All Agencies"/>
    <s v="acres"/>
    <n v="0"/>
    <n v="0"/>
    <n v="0"/>
    <n v="0"/>
    <n v="0"/>
    <n v="0"/>
    <n v="0"/>
    <n v="0"/>
    <n v="0"/>
    <n v="0"/>
    <n v="0"/>
    <n v="0"/>
    <n v="0"/>
    <n v="0"/>
    <n v="0"/>
    <n v="0"/>
    <n v="0"/>
    <n v="0"/>
    <n v="0"/>
    <n v="0"/>
    <n v="0"/>
    <n v="0"/>
    <n v="0"/>
    <n v="0"/>
    <n v="0"/>
    <n v="0"/>
    <n v="0"/>
    <n v="0"/>
    <n v="0"/>
    <n v="0"/>
    <n v="0"/>
    <n v="0"/>
    <n v="0"/>
    <n v="0"/>
    <n v="0"/>
  </r>
  <r>
    <x v="0"/>
    <s v="Charles, MD"/>
    <x v="3"/>
    <s v="Septic"/>
    <s v="Load Allocation"/>
    <s v="All Agencies"/>
    <s v="systems"/>
    <n v="19997.3772170544"/>
    <n v="18323.395828962301"/>
    <n v="16932.184030532801"/>
    <n v="15753.654626846301"/>
    <n v="9215.2611527442896"/>
    <n v="130849.85958004001"/>
    <n v="169232.008842468"/>
    <n v="160806.14968490601"/>
    <n v="150819.087744713"/>
    <n v="99014.711299896197"/>
    <n v="0"/>
    <n v="0"/>
    <n v="0"/>
    <n v="0"/>
    <n v="0"/>
    <n v="0"/>
    <n v="0"/>
    <n v="0"/>
    <n v="0"/>
    <n v="0"/>
    <n v="88895.896604537993"/>
    <n v="114116.074103355"/>
    <n v="108655.260280132"/>
    <n v="102137.69700241101"/>
    <n v="67941.909637451201"/>
    <n v="0"/>
    <n v="0"/>
    <n v="0"/>
    <n v="0"/>
    <n v="0"/>
    <n v="0"/>
    <n v="0"/>
    <n v="0"/>
    <n v="0"/>
    <n v="0"/>
  </r>
  <r>
    <x v="0"/>
    <s v="Charles, MD"/>
    <x v="4"/>
    <s v="Combined Sewer Overflow"/>
    <s v="Waste Load Allocation"/>
    <s v="All Agencies"/>
    <s v="acres"/>
    <n v="0"/>
    <n v="0"/>
    <n v="0"/>
    <n v="0"/>
    <n v="0"/>
    <n v="0"/>
    <n v="0"/>
    <n v="0"/>
    <n v="0"/>
    <n v="0"/>
    <n v="0"/>
    <n v="0"/>
    <n v="0"/>
    <n v="0"/>
    <n v="0"/>
    <n v="0"/>
    <n v="0"/>
    <n v="0"/>
    <n v="0"/>
    <n v="0"/>
    <n v="0"/>
    <n v="0"/>
    <n v="0"/>
    <n v="0"/>
    <n v="0"/>
    <n v="0"/>
    <n v="0"/>
    <n v="0"/>
    <n v="0"/>
    <n v="0"/>
    <n v="0"/>
    <n v="0"/>
    <n v="0"/>
    <n v="0"/>
    <n v="0"/>
  </r>
  <r>
    <x v="0"/>
    <s v="Charles, MD"/>
    <x v="4"/>
    <s v="Industrial Wastewater Treatment Plant"/>
    <s v="Waste Load Allocation"/>
    <s v="All Agencies"/>
    <s v="acres"/>
    <n v="0"/>
    <n v="0"/>
    <n v="0"/>
    <n v="0"/>
    <n v="0"/>
    <n v="108205.501123194"/>
    <n v="11060.7680308744"/>
    <n v="15694.2627198137"/>
    <n v="13478.6903191246"/>
    <n v="263975.661894802"/>
    <n v="7134.0550085814903"/>
    <n v="2310.12380276983"/>
    <n v="2226.7755011321301"/>
    <n v="3602.9356047009401"/>
    <n v="7126.30869740259"/>
    <n v="561261.23720830702"/>
    <n v="315331.68247577501"/>
    <n v="327884.43152788299"/>
    <n v="324523.93325141101"/>
    <n v="317676.45040228998"/>
    <n v="101080.13849825801"/>
    <n v="10398.4903036579"/>
    <n v="14691.992330040801"/>
    <n v="12554.1712021492"/>
    <n v="252210.14164748401"/>
    <n v="6134.4212022451102"/>
    <n v="2013.2067707810299"/>
    <n v="1939.81240070079"/>
    <n v="3167.70376445891"/>
    <n v="6332.6644268653199"/>
    <n v="259901.63722026299"/>
    <n v="128896.161878988"/>
    <n v="133593.91646844099"/>
    <n v="132412.244328856"/>
    <n v="129624.103291869"/>
  </r>
  <r>
    <x v="0"/>
    <s v="Charles, MD"/>
    <x v="4"/>
    <s v="Municipal Wastewater Treatment Plant"/>
    <s v="Waste Load Allocation"/>
    <s v="All Agencies"/>
    <s v="acres"/>
    <n v="0"/>
    <n v="0"/>
    <n v="0"/>
    <n v="0"/>
    <n v="0"/>
    <n v="240209.118859768"/>
    <n v="133165.93279790899"/>
    <n v="70349.740293979601"/>
    <n v="477843.327569246"/>
    <n v="244349.23433733001"/>
    <n v="12878.669885933399"/>
    <n v="3336.0629614591599"/>
    <n v="4230.92557555437"/>
    <n v="9966.2180806398392"/>
    <n v="75758.136023879095"/>
    <n v="1767125.3369331399"/>
    <n v="45932.2083306313"/>
    <n v="63686.474391043201"/>
    <n v="109394.207863092"/>
    <n v="369224.47737228899"/>
    <n v="234951.178408623"/>
    <n v="131775.33223056799"/>
    <n v="66574.935003042207"/>
    <n v="471626.19899797399"/>
    <n v="232254.238675117"/>
    <n v="12020.21615237"/>
    <n v="3160.80976617336"/>
    <n v="3727.64921191335"/>
    <n v="8909.4619016051292"/>
    <n v="71292.197008609801"/>
    <n v="1596421.0507593199"/>
    <n v="38335.651813983903"/>
    <n v="41342.735700830803"/>
    <n v="82671.046647071795"/>
    <n v="318647.43988135498"/>
  </r>
  <r>
    <x v="0"/>
    <s v="Frederick, MD"/>
    <x v="0"/>
    <s v="Ag Open Space"/>
    <s v="Load Allocation"/>
    <s v="All Agencies"/>
    <s v="acres"/>
    <n v="6112.2031316757202"/>
    <n v="3393.4079337120102"/>
    <n v="2988.2937967777302"/>
    <n v="1815.4651889801"/>
    <n v="834.97250998020195"/>
    <n v="25761.329847335801"/>
    <n v="15164.496999740601"/>
    <n v="13395.0121183395"/>
    <n v="8179.2390637397802"/>
    <n v="3938.9312860965701"/>
    <n v="3885.6390960216499"/>
    <n v="2280.8180567026102"/>
    <n v="2000.50274693966"/>
    <n v="1215.46052026749"/>
    <n v="569.59886631369602"/>
    <n v="273402.86019897502"/>
    <n v="165504.72340393101"/>
    <n v="145372.74192810099"/>
    <n v="88385.564170837402"/>
    <n v="42442.054714202903"/>
    <n v="18661.474369049101"/>
    <n v="10882.4547309875"/>
    <n v="9622.9135341644305"/>
    <n v="5880.3940124511701"/>
    <n v="2837.2501225471501"/>
    <n v="2320.0531151294699"/>
    <n v="1350.73066133261"/>
    <n v="1183.94657862186"/>
    <n v="719.05538493394897"/>
    <n v="336.153213649988"/>
    <n v="127273.095809937"/>
    <n v="75693.004043579102"/>
    <n v="66469.281879425005"/>
    <n v="40396.472488403298"/>
    <n v="19336.162992477399"/>
  </r>
  <r>
    <x v="0"/>
    <s v="Frederick, MD"/>
    <x v="0"/>
    <s v="Double Cropped Land"/>
    <s v="Load Allocation"/>
    <s v="All Agencies"/>
    <s v="acres"/>
    <n v="25983.2877281904"/>
    <n v="20512.931506633799"/>
    <n v="16407.405183434501"/>
    <n v="14757.694840312"/>
    <n v="1377.78807058185"/>
    <n v="757298.92206764198"/>
    <n v="579366.49695968605"/>
    <n v="438066.91643905599"/>
    <n v="427083.73342513997"/>
    <n v="40712.203522205396"/>
    <n v="7053.7330096140504"/>
    <n v="6456.9606901705301"/>
    <n v="6366.7668025493604"/>
    <n v="8511.9566703140699"/>
    <n v="2098.14829819649"/>
    <n v="27343706.456909198"/>
    <n v="15237054.544677701"/>
    <n v="13263778.1218262"/>
    <n v="12312710.3170166"/>
    <n v="2046118.75473022"/>
    <n v="549070.94667053199"/>
    <n v="424711.96495437599"/>
    <n v="321472.05873107899"/>
    <n v="313623.98160171497"/>
    <n v="29956.1487551928"/>
    <n v="4119.60344057158"/>
    <n v="3883.5160910487202"/>
    <n v="3825.7922791689598"/>
    <n v="5113.7110645920002"/>
    <n v="1248.4631708972199"/>
    <n v="11793583.509094199"/>
    <n v="6938082.1940307599"/>
    <n v="6039934.8949584998"/>
    <n v="5606390.64770508"/>
    <n v="929378.276512146"/>
  </r>
  <r>
    <x v="0"/>
    <s v="Frederick, MD"/>
    <x v="0"/>
    <s v="Full Season Soybeans"/>
    <s v="Load Allocation"/>
    <s v="All Agencies"/>
    <s v="acres"/>
    <n v="27017.637269973799"/>
    <n v="22583.271955490101"/>
    <n v="16820.631426453601"/>
    <n v="14876.799684584101"/>
    <n v="6113.27145680785"/>
    <n v="710730.75791168201"/>
    <n v="581143.97735214198"/>
    <n v="447178.30611610401"/>
    <n v="376645.74569892901"/>
    <n v="174094.420050621"/>
    <n v="9211.1608999669606"/>
    <n v="7904.4137053489703"/>
    <n v="7000.0293700396996"/>
    <n v="8307.7671636343002"/>
    <n v="7922.2287491857996"/>
    <n v="44010925.817382798"/>
    <n v="26013196.347167999"/>
    <n v="20328228.009033199"/>
    <n v="18414016.019897498"/>
    <n v="13096249.6589355"/>
    <n v="516396.27363205003"/>
    <n v="425975.70524024998"/>
    <n v="328137.19132614101"/>
    <n v="276585.44130516099"/>
    <n v="128099.156032085"/>
    <n v="5376.7986044734698"/>
    <n v="4748.9800355285397"/>
    <n v="4202.0997340530203"/>
    <n v="4986.4736943244898"/>
    <n v="4710.8401393145296"/>
    <n v="19013515.0545654"/>
    <n v="11854844.55896"/>
    <n v="9264773.5906982403"/>
    <n v="8391669.8720703106"/>
    <n v="5953854.0925292997"/>
  </r>
  <r>
    <x v="0"/>
    <s v="Frederick, MD"/>
    <x v="0"/>
    <s v="Grain with Manure"/>
    <s v="Load Allocation"/>
    <s v="All Agencies"/>
    <s v="acres"/>
    <n v="9789.4086797237396"/>
    <n v="11094.4523997903"/>
    <n v="11508.6304285526"/>
    <n v="10395.503286957701"/>
    <n v="13755.398528695099"/>
    <n v="409190.94378471398"/>
    <n v="510695.380493164"/>
    <n v="494455.00632286101"/>
    <n v="498104.02017784101"/>
    <n v="801962.54460525501"/>
    <n v="2692.42339179292"/>
    <n v="4099.2019641995403"/>
    <n v="4818.4556493014097"/>
    <n v="5812.7496336549502"/>
    <n v="20667.674126684698"/>
    <n v="15257249.723693799"/>
    <n v="12252221.848998999"/>
    <n v="13333999.118652301"/>
    <n v="12335184.005371099"/>
    <n v="28244662.234375"/>
    <n v="296682.80847549398"/>
    <n v="374339.69965362502"/>
    <n v="362828.49284744298"/>
    <n v="365776.86844062799"/>
    <n v="590086.272163391"/>
    <n v="1556.61656558141"/>
    <n v="2463.7415945604398"/>
    <n v="2892.9602473974201"/>
    <n v="3489.2856564372801"/>
    <n v="12293.151309311401"/>
    <n v="6607191.0228271503"/>
    <n v="5588163.4983520498"/>
    <n v="6081867.87683105"/>
    <n v="5625786.0285644503"/>
    <n v="12850229.2961426"/>
  </r>
  <r>
    <x v="0"/>
    <s v="Frederick, MD"/>
    <x v="0"/>
    <s v="Grain without Manure"/>
    <s v="Load Allocation"/>
    <s v="All Agencies"/>
    <s v="acres"/>
    <n v="15182.539963364599"/>
    <n v="15863.1133937836"/>
    <n v="15619.1951140165"/>
    <n v="13665.3053444624"/>
    <n v="16483.259545981899"/>
    <n v="476064.14009666402"/>
    <n v="523136.481533051"/>
    <n v="494624.97507095302"/>
    <n v="484930.24963760399"/>
    <n v="664810.21196365403"/>
    <n v="5539.49886613339"/>
    <n v="6017.1876451969101"/>
    <n v="6439.2587112188303"/>
    <n v="7691.7041374146902"/>
    <n v="21704.515392065001"/>
    <n v="23667352.9226074"/>
    <n v="17518526.8288574"/>
    <n v="18096542.563720699"/>
    <n v="16215100.076171899"/>
    <n v="33845932.622558601"/>
    <n v="345552.37308978999"/>
    <n v="383458.94730758702"/>
    <n v="362953.22727584798"/>
    <n v="356102.86753654497"/>
    <n v="489169.16746521002"/>
    <n v="3237.1889516524998"/>
    <n v="3616.4059030860699"/>
    <n v="3865.87659361959"/>
    <n v="4617.2626208961001"/>
    <n v="12907.4032298326"/>
    <n v="10246393.7666016"/>
    <n v="7990092.5546875"/>
    <n v="8254146.4215698196"/>
    <n v="7395323.8740234403"/>
    <n v="15398590.5118408"/>
  </r>
  <r>
    <x v="0"/>
    <s v="Frederick, MD"/>
    <x v="0"/>
    <s v="Legume Hay"/>
    <s v="Load Allocation"/>
    <s v="All Agencies"/>
    <s v="acres"/>
    <n v="5882.1520042419397"/>
    <n v="8632.6964998245203"/>
    <n v="10801.1346311569"/>
    <n v="12609.9970188141"/>
    <n v="17777.207117080699"/>
    <n v="49821.726066589399"/>
    <n v="74712.9931640625"/>
    <n v="88475.535293579102"/>
    <n v="105095.141624451"/>
    <n v="179355.019348145"/>
    <n v="935.53133273124695"/>
    <n v="1492.49470925331"/>
    <n v="592.18064686655998"/>
    <n v="4333.8484463691702"/>
    <n v="15142.2387523651"/>
    <n v="1024536.34564209"/>
    <n v="1529623.4249267599"/>
    <n v="1909206.4785156299"/>
    <n v="2230969.3356933598"/>
    <n v="3427339.9206543001"/>
    <n v="35531.289047241196"/>
    <n v="53617.378334045403"/>
    <n v="63561.648818969697"/>
    <n v="75558.713043212905"/>
    <n v="129193.682128906"/>
    <n v="547.98216715455101"/>
    <n v="880.17530751228298"/>
    <n v="346.03621554374701"/>
    <n v="2559.9470163583801"/>
    <n v="8935.8289842605609"/>
    <n v="457241.49331664998"/>
    <n v="694546.72216796898"/>
    <n v="866788.17053222703"/>
    <n v="1012500.33135986"/>
    <n v="1550898.0123290999"/>
  </r>
  <r>
    <x v="0"/>
    <s v="Frederick, MD"/>
    <x v="0"/>
    <s v="Non-Permitted Feeding Space"/>
    <s v="Load Allocation"/>
    <s v="All Agencies"/>
    <s v="acres"/>
    <n v="134.73797925561701"/>
    <n v="153.465665332973"/>
    <n v="188.50672926008701"/>
    <n v="211.29943302273799"/>
    <n v="252.71828550100301"/>
    <n v="6352.5670480728104"/>
    <n v="32308.9493179321"/>
    <n v="124006.254570007"/>
    <n v="189679.99580383301"/>
    <n v="453380.57041931199"/>
    <n v="226.14936678111599"/>
    <n v="1336.36434704065"/>
    <n v="4336.7743844985998"/>
    <n v="6879.7937302589398"/>
    <n v="11786.4560046196"/>
    <n v="817724.63031005894"/>
    <n v="823965.31915283203"/>
    <n v="1370627.4416503899"/>
    <n v="1701338.95910645"/>
    <n v="2286818.7962646498"/>
    <n v="4583.9877631664303"/>
    <n v="23452.570584297198"/>
    <n v="90059.388824462905"/>
    <n v="137824.643959045"/>
    <n v="329813.00537109398"/>
    <n v="132.387317176908"/>
    <n v="790.84014278650295"/>
    <n v="2565.4382879733998"/>
    <n v="4067.9754469394702"/>
    <n v="6944.2008727788898"/>
    <n v="354347.60852050799"/>
    <n v="377786.41670227097"/>
    <n v="628150.43046569801"/>
    <n v="779482.24008178699"/>
    <n v="1044594.68453979"/>
  </r>
  <r>
    <x v="0"/>
    <s v="Frederick, MD"/>
    <x v="0"/>
    <s v="Other Agronomic Crops"/>
    <s v="Load Allocation"/>
    <s v="All Agencies"/>
    <s v="acres"/>
    <n v="9088.2874428629893"/>
    <n v="8124.5314536690703"/>
    <n v="7699.6715453267097"/>
    <n v="7628.1283125281298"/>
    <n v="8915.7633952200395"/>
    <n v="134651.473971367"/>
    <n v="120952.605071068"/>
    <n v="122812.350417614"/>
    <n v="127043.179734707"/>
    <n v="165615.622564316"/>
    <n v="6583.5944927707296"/>
    <n v="5276.4776187241096"/>
    <n v="5562.9247768819296"/>
    <n v="5948.5547895878599"/>
    <n v="10462.3850577176"/>
    <n v="4254127.2589721698"/>
    <n v="2682343.6099853502"/>
    <n v="3001554.8431396498"/>
    <n v="3300767.3503723098"/>
    <n v="2598843.8939514202"/>
    <n v="97719.741898536697"/>
    <n v="88657.364001274094"/>
    <n v="90119.081252098098"/>
    <n v="93292.684888362899"/>
    <n v="121860.43339633899"/>
    <n v="3852.06414749846"/>
    <n v="3181.9425936266798"/>
    <n v="3348.5550860762601"/>
    <n v="3577.0704824402901"/>
    <n v="6229.1474223285904"/>
    <n v="1828001.30851746"/>
    <n v="1222299.66966248"/>
    <n v="1367873.1850128199"/>
    <n v="1504101.9121856701"/>
    <n v="1181347.0749053999"/>
  </r>
  <r>
    <x v="0"/>
    <s v="Frederick, MD"/>
    <x v="0"/>
    <s v="Other Hay"/>
    <s v="Load Allocation"/>
    <s v="All Agencies"/>
    <s v="acres"/>
    <n v="27565.682025909398"/>
    <n v="28118.9978122711"/>
    <n v="30973.289421081499"/>
    <n v="33964.265937805198"/>
    <n v="30278.7754955292"/>
    <n v="314193.253723145"/>
    <n v="331379.312133789"/>
    <n v="353913.43621826201"/>
    <n v="402503.066925049"/>
    <n v="355016.80175781302"/>
    <n v="1391.2907162904701"/>
    <n v="1448.56501436234"/>
    <n v="1590.3204314708701"/>
    <n v="1820.2637349367101"/>
    <n v="10610.3001790047"/>
    <n v="1214627.8833007801"/>
    <n v="1254309.4199218799"/>
    <n v="1378233.8729248"/>
    <n v="1542252.7796630899"/>
    <n v="1451183.17614746"/>
    <n v="224145.21972656299"/>
    <n v="237812.21505737299"/>
    <n v="254256.49877929699"/>
    <n v="289383.72344970697"/>
    <n v="255728.31201171901"/>
    <n v="819.66513997316395"/>
    <n v="858.00817686319397"/>
    <n v="941.39182418584801"/>
    <n v="1067.8759250640901"/>
    <n v="6256.0579578876504"/>
    <n v="542860.34637451195"/>
    <n v="569457.09057617199"/>
    <n v="625646.29187011695"/>
    <n v="699846.609191895"/>
    <n v="656590.10470581101"/>
  </r>
  <r>
    <x v="0"/>
    <s v="Frederick, MD"/>
    <x v="0"/>
    <s v="Pasture"/>
    <s v="Load Allocation"/>
    <s v="All Agencies"/>
    <s v="acres"/>
    <n v="18246.653396606402"/>
    <n v="25686.415349960302"/>
    <n v="32385.510437011701"/>
    <n v="35941.0037460327"/>
    <n v="53622.650688171401"/>
    <n v="226496.00759887701"/>
    <n v="310923.56008911098"/>
    <n v="384879.61502075201"/>
    <n v="434576.34194946301"/>
    <n v="708969.98986816395"/>
    <n v="19313.173688888499"/>
    <n v="25865.4151535034"/>
    <n v="29281.804601669301"/>
    <n v="34456.0651512146"/>
    <n v="72223.480010986299"/>
    <n v="179430.401992798"/>
    <n v="256469.09385681199"/>
    <n v="337449.90878295898"/>
    <n v="380344.93536377"/>
    <n v="629584.14215087902"/>
    <n v="161770.20256042501"/>
    <n v="223187.343109131"/>
    <n v="276508.24374389602"/>
    <n v="312447.683227539"/>
    <n v="510689.16238403303"/>
    <n v="11348.6123590469"/>
    <n v="15327.039776802099"/>
    <n v="17337.847726821899"/>
    <n v="20393.598570823699"/>
    <n v="42647.487203598001"/>
    <n v="80291.611701965303"/>
    <n v="117441.489784241"/>
    <n v="154486.0467453"/>
    <n v="174055.794517517"/>
    <n v="287231.08837890602"/>
  </r>
  <r>
    <x v="0"/>
    <s v="Frederick, MD"/>
    <x v="0"/>
    <s v="Permitted Feeding Space"/>
    <s v="Waste Load Allocation"/>
    <s v="All Agencies"/>
    <s v="acres"/>
    <n v="9.7136100688949192"/>
    <n v="19.614475270733202"/>
    <n v="14.7766494266689"/>
    <n v="17.2687150156125"/>
    <n v="38.455588700249798"/>
    <n v="3853.8034150600402"/>
    <n v="18098.545614242601"/>
    <n v="39390.521026611299"/>
    <n v="61377.581230163603"/>
    <n v="212834.54725646999"/>
    <n v="110.566837020218"/>
    <n v="571.626655161381"/>
    <n v="1011.59654513001"/>
    <n v="1570.9098795652401"/>
    <n v="5320.2797530889502"/>
    <n v="58951.888271331802"/>
    <n v="105311.160388947"/>
    <n v="107440.625549316"/>
    <n v="139044.096977234"/>
    <n v="347980.20561981201"/>
    <n v="2780.8896019458798"/>
    <n v="13137.4560284615"/>
    <n v="28607.318093299898"/>
    <n v="44597.974037170403"/>
    <n v="154827.10584259001"/>
    <n v="64.7255680710077"/>
    <n v="338.27996468544001"/>
    <n v="598.41447064280499"/>
    <n v="928.86840823292698"/>
    <n v="3134.5377956628799"/>
    <n v="25545.837274551399"/>
    <n v="48284.951000213601"/>
    <n v="49239.402956008897"/>
    <n v="63704.179456710801"/>
    <n v="158953.68264389"/>
  </r>
  <r>
    <x v="0"/>
    <s v="Frederick, MD"/>
    <x v="0"/>
    <s v="Riparian Pasture Deposition"/>
    <s v="Load Allocation"/>
    <s v="All Agencies"/>
    <s v="acres"/>
    <n v="0"/>
    <n v="0"/>
    <n v="0"/>
    <n v="0"/>
    <n v="0"/>
    <n v="49942.315895080603"/>
    <n v="100953.023780823"/>
    <n v="127187.822357178"/>
    <n v="143159.65057373"/>
    <n v="283965.45310974098"/>
    <n v="15291.251911163299"/>
    <n v="28215.501565933198"/>
    <n v="33973.557926178"/>
    <n v="37855.631748199499"/>
    <n v="70415.763763427705"/>
    <n v="7640550.0634765597"/>
    <n v="15444550.4521484"/>
    <n v="19458146.0478516"/>
    <n v="21901637.621093798"/>
    <n v="43443164.167968802"/>
    <n v="35863.730566024802"/>
    <n v="73616.426414489702"/>
    <n v="92786.514690399199"/>
    <n v="104482.117321014"/>
    <n v="207390.08417511001"/>
    <n v="8400.0962753295898"/>
    <n v="16249.1202774048"/>
    <n v="19558.321118354801"/>
    <n v="21785.2735958099"/>
    <n v="40395.614784240701"/>
    <n v="3398076.8637695299"/>
    <n v="7208378.5776367197"/>
    <n v="9076370.5302734394"/>
    <n v="10211368.6171875"/>
    <n v="20180719.560546901"/>
  </r>
  <r>
    <x v="0"/>
    <s v="Frederick, MD"/>
    <x v="0"/>
    <s v="Silage with Manure"/>
    <s v="Load Allocation"/>
    <s v="All Agencies"/>
    <s v="acres"/>
    <n v="4053.53978103399"/>
    <n v="6710.5428856313201"/>
    <n v="10301.841082274899"/>
    <n v="12000.497301757299"/>
    <n v="26067.0940945148"/>
    <n v="159603.625341415"/>
    <n v="293672.87360763497"/>
    <n v="488884.331615448"/>
    <n v="678633.72118759202"/>
    <n v="1730929.2317123399"/>
    <n v="2219.13941304944"/>
    <n v="4250.1461804211103"/>
    <n v="7555.6699619889296"/>
    <n v="10830.962956547701"/>
    <n v="52762.575737237901"/>
    <n v="12026849.681274399"/>
    <n v="14066480.5582275"/>
    <n v="23054785.4682617"/>
    <n v="27864407.391845699"/>
    <n v="104726740.038086"/>
    <n v="115727.565802097"/>
    <n v="215262.152470589"/>
    <n v="358740.72425460798"/>
    <n v="498346.76910400402"/>
    <n v="1273622.50852203"/>
    <n v="1281.5177983176"/>
    <n v="2554.13400483131"/>
    <n v="4535.0306311100703"/>
    <n v="6498.5309827029696"/>
    <n v="31365.8853229284"/>
    <n v="5177252.5525817899"/>
    <n v="6411389.4980468797"/>
    <n v="10508776.756958"/>
    <n v="12699984.449707"/>
    <n v="47614969.705078103"/>
  </r>
  <r>
    <x v="0"/>
    <s v="Frederick, MD"/>
    <x v="0"/>
    <s v="Silage without Manure"/>
    <s v="Load Allocation"/>
    <s v="All Agencies"/>
    <s v="acres"/>
    <n v="715.33055090531695"/>
    <n v="1184.21352461725"/>
    <n v="1817.9718007296301"/>
    <n v="2117.7347902655602"/>
    <n v="4600.0754595696899"/>
    <n v="24985.675555705999"/>
    <n v="43423.669927358598"/>
    <n v="67785.725164413496"/>
    <n v="91399.472030639605"/>
    <n v="222058.25091648099"/>
    <n v="475.30582450423401"/>
    <n v="771.22193151153601"/>
    <n v="1337.7305214554101"/>
    <n v="1940.2283624783199"/>
    <n v="8336.4792634546793"/>
    <n v="2122385.1671524001"/>
    <n v="2482320.2403259301"/>
    <n v="4068491.0911254901"/>
    <n v="4917248.3348998995"/>
    <n v="18481190.0628662"/>
    <n v="18137.793743014299"/>
    <n v="31829.544194698301"/>
    <n v="49740.812625408202"/>
    <n v="67118.143746375994"/>
    <n v="163391.081364632"/>
    <n v="277.41887963842601"/>
    <n v="463.45704744011198"/>
    <n v="802.93617055006303"/>
    <n v="1164.1802500747101"/>
    <n v="4954.7017023116396"/>
    <n v="913632.77629089402"/>
    <n v="1131421.7500457801"/>
    <n v="1854489.84346008"/>
    <n v="2241173.72406006"/>
    <n v="8402642.11572266"/>
  </r>
  <r>
    <x v="0"/>
    <s v="Frederick, MD"/>
    <x v="0"/>
    <s v="Small Grains and Grains"/>
    <s v="Load Allocation"/>
    <s v="All Agencies"/>
    <s v="acres"/>
    <n v="4139.0748324096203"/>
    <n v="6735.3256482779998"/>
    <n v="9203.3266295194608"/>
    <n v="9667.5204088091905"/>
    <n v="17999.991557955698"/>
    <n v="110335.81969547299"/>
    <n v="182027.50283622701"/>
    <n v="250682.08988571199"/>
    <n v="294159.16358566302"/>
    <n v="602529.41685867298"/>
    <n v="2018.9059143550701"/>
    <n v="3307.0995017141099"/>
    <n v="5034.2450868040296"/>
    <n v="6852.4497593343303"/>
    <n v="27422.499524712599"/>
    <n v="8702394.3552246094"/>
    <n v="10018362.6848145"/>
    <n v="14359548.6986084"/>
    <n v="15446749.8685303"/>
    <n v="49755750.790527299"/>
    <n v="80029.181294441194"/>
    <n v="133437.617773056"/>
    <n v="183961.122535706"/>
    <n v="216012.362019539"/>
    <n v="443342.79796028102"/>
    <n v="1180.1099943332399"/>
    <n v="1987.91971863806"/>
    <n v="3022.3720594197498"/>
    <n v="4112.93725448847"/>
    <n v="16304.3587913513"/>
    <n v="3761205.1260070801"/>
    <n v="4561844.0793457003"/>
    <n v="6539000.7798461895"/>
    <n v="7033509.2936401404"/>
    <n v="22599879.811035201"/>
  </r>
  <r>
    <x v="0"/>
    <s v="Frederick, MD"/>
    <x v="0"/>
    <s v="Specialty Crop High"/>
    <s v="Load Allocation"/>
    <s v="All Agencies"/>
    <s v="acres"/>
    <n v="301.84125099331101"/>
    <n v="370.94163876399398"/>
    <n v="390.56768178008502"/>
    <n v="527.42541435733403"/>
    <n v="409.21088107861601"/>
    <n v="11478.687007218599"/>
    <n v="16479.689481615998"/>
    <n v="16539.1179503202"/>
    <n v="26246.487960100199"/>
    <n v="22425.473931193399"/>
    <n v="576.51754271611605"/>
    <n v="804.84685495868302"/>
    <n v="854.01538733765506"/>
    <n v="1260.9397475272399"/>
    <n v="1234.2389714568901"/>
    <n v="1057606.29319763"/>
    <n v="1356305.629776"/>
    <n v="1422801.2831115699"/>
    <n v="1928077.41009521"/>
    <n v="1773746.54760742"/>
    <n v="8337.4410800039805"/>
    <n v="12077.6458026171"/>
    <n v="12135.6670389175"/>
    <n v="19273.630107402802"/>
    <n v="16500.726072370999"/>
    <n v="340.316091741435"/>
    <n v="480.34752977825701"/>
    <n v="509.36663358658598"/>
    <n v="751.83927723579097"/>
    <n v="734.14552777633105"/>
    <n v="466406.35095596302"/>
    <n v="617942.042526245"/>
    <n v="648277.08972930897"/>
    <n v="878424.02878570603"/>
    <n v="806126.747657776"/>
  </r>
  <r>
    <x v="0"/>
    <s v="Frederick, MD"/>
    <x v="0"/>
    <s v="Specialty Crop Low"/>
    <s v="Load Allocation"/>
    <s v="All Agencies"/>
    <s v="acres"/>
    <n v="1716.91256573796"/>
    <n v="1586.35832745582"/>
    <n v="1543.9462634921099"/>
    <n v="2101.9122327566101"/>
    <n v="889.25245015323196"/>
    <n v="17300.224036634001"/>
    <n v="18429.160454869299"/>
    <n v="17405.144105315201"/>
    <n v="25625.847172141101"/>
    <n v="10962.850725054701"/>
    <n v="3362.9721913784701"/>
    <n v="3433.3844540417199"/>
    <n v="3369.9296114295698"/>
    <n v="4965.5354504138204"/>
    <n v="2417.28715012968"/>
    <n v="6193147.01025391"/>
    <n v="5804224.0885620099"/>
    <n v="5510308.5853881799"/>
    <n v="7544698.90307617"/>
    <n v="3583511.5683593801"/>
    <n v="12568.367685973601"/>
    <n v="13506.3796170354"/>
    <n v="12771.1214422584"/>
    <n v="18817.874682903301"/>
    <n v="8066.49568021297"/>
    <n v="1987.3805465810001"/>
    <n v="2049.2498841658198"/>
    <n v="2010.0923405513199"/>
    <n v="2960.81074520946"/>
    <n v="1437.79286688566"/>
    <n v="2742499.4371490502"/>
    <n v="2644693.8424377399"/>
    <n v="2510916.6873168899"/>
    <n v="3437649.1423339802"/>
    <n v="1628779.2572021501"/>
  </r>
  <r>
    <x v="0"/>
    <s v="Frederick, MD"/>
    <x v="1"/>
    <s v="CSS Buildings and Other"/>
    <s v="Waste Load Allocation"/>
    <s v="All Agencies"/>
    <s v="acres"/>
    <n v="0"/>
    <n v="0"/>
    <n v="0"/>
    <n v="0"/>
    <n v="0"/>
    <n v="0"/>
    <n v="0"/>
    <n v="0"/>
    <n v="0"/>
    <n v="0"/>
    <n v="0"/>
    <n v="0"/>
    <n v="0"/>
    <n v="0"/>
    <n v="0"/>
    <n v="0"/>
    <n v="0"/>
    <n v="0"/>
    <n v="0"/>
    <n v="0"/>
    <n v="0"/>
    <n v="0"/>
    <n v="0"/>
    <n v="0"/>
    <n v="0"/>
    <n v="0"/>
    <n v="0"/>
    <n v="0"/>
    <n v="0"/>
    <n v="0"/>
    <n v="0"/>
    <n v="0"/>
    <n v="0"/>
    <n v="0"/>
    <n v="0"/>
  </r>
  <r>
    <x v="0"/>
    <s v="Frederick, MD"/>
    <x v="1"/>
    <s v="CSS Construction"/>
    <s v="Waste Load Allocation"/>
    <s v="All Agencies"/>
    <s v="acres"/>
    <n v="0"/>
    <n v="0"/>
    <n v="0"/>
    <n v="0"/>
    <n v="0"/>
    <n v="0"/>
    <n v="0"/>
    <n v="0"/>
    <n v="0"/>
    <n v="0"/>
    <n v="0"/>
    <n v="0"/>
    <n v="0"/>
    <n v="0"/>
    <n v="0"/>
    <n v="0"/>
    <n v="0"/>
    <n v="0"/>
    <n v="0"/>
    <n v="0"/>
    <n v="0"/>
    <n v="0"/>
    <n v="0"/>
    <n v="0"/>
    <n v="0"/>
    <n v="0"/>
    <n v="0"/>
    <n v="0"/>
    <n v="0"/>
    <n v="0"/>
    <n v="0"/>
    <n v="0"/>
    <n v="0"/>
    <n v="0"/>
    <n v="0"/>
  </r>
  <r>
    <x v="0"/>
    <s v="Frederick, MD"/>
    <x v="1"/>
    <s v="CSS Roads"/>
    <s v="Waste Load Allocation"/>
    <s v="All Agencies"/>
    <s v="acres"/>
    <n v="0"/>
    <n v="0"/>
    <n v="0"/>
    <n v="0"/>
    <n v="0"/>
    <n v="0"/>
    <n v="0"/>
    <n v="0"/>
    <n v="0"/>
    <n v="0"/>
    <n v="0"/>
    <n v="0"/>
    <n v="0"/>
    <n v="0"/>
    <n v="0"/>
    <n v="0"/>
    <n v="0"/>
    <n v="0"/>
    <n v="0"/>
    <n v="0"/>
    <n v="0"/>
    <n v="0"/>
    <n v="0"/>
    <n v="0"/>
    <n v="0"/>
    <n v="0"/>
    <n v="0"/>
    <n v="0"/>
    <n v="0"/>
    <n v="0"/>
    <n v="0"/>
    <n v="0"/>
    <n v="0"/>
    <n v="0"/>
    <n v="0"/>
  </r>
  <r>
    <x v="0"/>
    <s v="Frederick, MD"/>
    <x v="1"/>
    <s v="CSS Tree Canopy over Impervious"/>
    <s v="Waste Load Allocation"/>
    <s v="All Agencies"/>
    <s v="acres"/>
    <n v="0"/>
    <n v="0"/>
    <n v="0"/>
    <n v="0"/>
    <n v="0"/>
    <n v="0"/>
    <n v="0"/>
    <n v="0"/>
    <n v="0"/>
    <n v="0"/>
    <n v="0"/>
    <n v="0"/>
    <n v="0"/>
    <n v="0"/>
    <n v="0"/>
    <n v="0"/>
    <n v="0"/>
    <n v="0"/>
    <n v="0"/>
    <n v="0"/>
    <n v="0"/>
    <n v="0"/>
    <n v="0"/>
    <n v="0"/>
    <n v="0"/>
    <n v="0"/>
    <n v="0"/>
    <n v="0"/>
    <n v="0"/>
    <n v="0"/>
    <n v="0"/>
    <n v="0"/>
    <n v="0"/>
    <n v="0"/>
    <n v="0"/>
  </r>
  <r>
    <x v="0"/>
    <s v="Frederick, MD"/>
    <x v="1"/>
    <s v="CSS Tree Canopy over Turf Grass"/>
    <s v="Waste Load Allocation"/>
    <s v="All Agencies"/>
    <s v="acres"/>
    <n v="0"/>
    <n v="0"/>
    <n v="0"/>
    <n v="0"/>
    <n v="0"/>
    <n v="0"/>
    <n v="0"/>
    <n v="0"/>
    <n v="0"/>
    <n v="0"/>
    <n v="0"/>
    <n v="0"/>
    <n v="0"/>
    <n v="0"/>
    <n v="0"/>
    <n v="0"/>
    <n v="0"/>
    <n v="0"/>
    <n v="0"/>
    <n v="0"/>
    <n v="0"/>
    <n v="0"/>
    <n v="0"/>
    <n v="0"/>
    <n v="0"/>
    <n v="0"/>
    <n v="0"/>
    <n v="0"/>
    <n v="0"/>
    <n v="0"/>
    <n v="0"/>
    <n v="0"/>
    <n v="0"/>
    <n v="0"/>
    <n v="0"/>
  </r>
  <r>
    <x v="0"/>
    <s v="Frederick, MD"/>
    <x v="1"/>
    <s v="CSS Turf Grass"/>
    <s v="Waste Load Allocation"/>
    <s v="All Agencies"/>
    <s v="acres"/>
    <n v="0"/>
    <n v="0"/>
    <n v="0"/>
    <n v="0"/>
    <n v="0"/>
    <n v="0"/>
    <n v="0"/>
    <n v="0"/>
    <n v="0"/>
    <n v="0"/>
    <n v="0"/>
    <n v="0"/>
    <n v="0"/>
    <n v="0"/>
    <n v="0"/>
    <n v="0"/>
    <n v="0"/>
    <n v="0"/>
    <n v="0"/>
    <n v="0"/>
    <n v="0"/>
    <n v="0"/>
    <n v="0"/>
    <n v="0"/>
    <n v="0"/>
    <n v="0"/>
    <n v="0"/>
    <n v="0"/>
    <n v="0"/>
    <n v="0"/>
    <n v="0"/>
    <n v="0"/>
    <n v="0"/>
    <n v="0"/>
    <n v="0"/>
  </r>
  <r>
    <x v="0"/>
    <s v="Frederick, MD"/>
    <x v="1"/>
    <s v="MS4 Buildings and Other"/>
    <s v="Waste Load Allocation"/>
    <s v="All Agencies"/>
    <s v="acres"/>
    <n v="14020.340682006699"/>
    <n v="14206.472508169099"/>
    <n v="13258.351125489"/>
    <n v="12452.1806541636"/>
    <n v="6588.8724476140897"/>
    <n v="227751.23124781999"/>
    <n v="242694.23800364899"/>
    <n v="219845.919861954"/>
    <n v="208135.06392034501"/>
    <n v="116481.276313366"/>
    <n v="7603.1885057299496"/>
    <n v="8666.3192762046201"/>
    <n v="7790.1387606480903"/>
    <n v="7430.5745106927398"/>
    <n v="4584.7739947973796"/>
    <n v="19828836.005180199"/>
    <n v="23177225.747489799"/>
    <n v="20550220.673965901"/>
    <n v="19667271.9072483"/>
    <n v="12238680.7514784"/>
    <n v="168185.60448698199"/>
    <n v="179669.651461164"/>
    <n v="162709.48111841499"/>
    <n v="154028.08478264301"/>
    <n v="86484.754823548705"/>
    <n v="4528.2535440250103"/>
    <n v="5210.9840498192898"/>
    <n v="4683.0951188910403"/>
    <n v="4473.5769379130797"/>
    <n v="2814.3956889681299"/>
    <n v="9039360.7957053203"/>
    <n v="10778876.7920432"/>
    <n v="9562836.4635986108"/>
    <n v="9158634.4129592199"/>
    <n v="5790472.76292801"/>
  </r>
  <r>
    <x v="0"/>
    <s v="Frederick, MD"/>
    <x v="1"/>
    <s v="MS4 Roads"/>
    <s v="Waste Load Allocation"/>
    <s v="All Agencies"/>
    <s v="acres"/>
    <n v="7687.6275954842604"/>
    <n v="7753.8509793877602"/>
    <n v="7317.9166070297397"/>
    <n v="6909.9938298654697"/>
    <n v="3826.8736144267"/>
    <n v="163715.729259849"/>
    <n v="164431.12705457199"/>
    <n v="152650.112446427"/>
    <n v="144402.59013629"/>
    <n v="82536.193044736996"/>
    <n v="5654.7797896042503"/>
    <n v="5839.0243453756002"/>
    <n v="5411.7467751428503"/>
    <n v="5153.8275204438296"/>
    <n v="3216.3026946354698"/>
    <n v="12457202.7030029"/>
    <n v="12871319.6952515"/>
    <n v="11819928.3872147"/>
    <n v="11254690.4982605"/>
    <n v="7000881.9893026398"/>
    <n v="120611.24828171699"/>
    <n v="121273.80330872499"/>
    <n v="112561.745568991"/>
    <n v="106454.394888572"/>
    <n v="60950.500964112602"/>
    <n v="3358.3180814348202"/>
    <n v="3490.0669108592001"/>
    <n v="3235.6331338249101"/>
    <n v="3085.2349853559899"/>
    <n v="1956.1384557373799"/>
    <n v="5747665.5349464398"/>
    <n v="5999769.5136451703"/>
    <n v="5515056.1769332904"/>
    <n v="5253884.5781838903"/>
    <n v="3307573.0152964601"/>
  </r>
  <r>
    <x v="0"/>
    <s v="Frederick, MD"/>
    <x v="1"/>
    <s v="MS4 Tree Canopy over Impervious"/>
    <s v="Waste Load Allocation"/>
    <s v="All Agencies"/>
    <s v="acres"/>
    <n v="3654.5964090733301"/>
    <n v="3697.0921078829601"/>
    <n v="3454.15034970953"/>
    <n v="3251.7362865710202"/>
    <n v="1760.4871536041601"/>
    <n v="65452.700973466002"/>
    <n v="69418.871126070604"/>
    <n v="63032.609529407702"/>
    <n v="59728.003109833197"/>
    <n v="33734.900520451403"/>
    <n v="2187.76663507801"/>
    <n v="2491.9786936985302"/>
    <n v="2247.24391578833"/>
    <n v="2145.88178100798"/>
    <n v="1342.8450372770899"/>
    <n v="5742400.9565334301"/>
    <n v="6749785.3598499298"/>
    <n v="6017640.80747128"/>
    <n v="5769904.7832252998"/>
    <n v="3671507.8194870902"/>
    <n v="47294.686352830402"/>
    <n v="50295.149155896201"/>
    <n v="45643.123413146903"/>
    <n v="43236.3726170175"/>
    <n v="24444.426157096401"/>
    <n v="1264.3690121755899"/>
    <n v="1456.26020623976"/>
    <n v="1312.89817677991"/>
    <n v="1254.9825654096201"/>
    <n v="799.49754666199397"/>
    <n v="2553159.88474011"/>
    <n v="3075534.59269071"/>
    <n v="2744119.1827055798"/>
    <n v="2632388.13215661"/>
    <n v="1703173.7767936001"/>
  </r>
  <r>
    <x v="0"/>
    <s v="Frederick, MD"/>
    <x v="1"/>
    <s v="MS4 Tree Canopy over Turf Grass"/>
    <s v="Waste Load Allocation"/>
    <s v="All Agencies"/>
    <s v="acres"/>
    <n v="8681.3641830100696"/>
    <n v="8601.4969986095093"/>
    <n v="7989.8340541545804"/>
    <n v="7531.68344071519"/>
    <n v="3983.7128046656699"/>
    <n v="65718.094711811296"/>
    <n v="72371.605903179399"/>
    <n v="67000.574988895998"/>
    <n v="64004.055738233001"/>
    <n v="36312.204111869403"/>
    <n v="4335.2327201901899"/>
    <n v="5665.6093825155403"/>
    <n v="5552.6475506799798"/>
    <n v="5721.9965843260297"/>
    <n v="3904.1807071438502"/>
    <n v="3494810.82582819"/>
    <n v="4782332.1299969004"/>
    <n v="4219117.3422839604"/>
    <n v="4057670.3459843402"/>
    <n v="2565203.3296296"/>
    <n v="47933.117697937399"/>
    <n v="53113.644081337399"/>
    <n v="49156.737764881902"/>
    <n v="46954.571132192897"/>
    <n v="26752.648927458598"/>
    <n v="2521.5089873550501"/>
    <n v="3369.6541241371301"/>
    <n v="3301.80844298081"/>
    <n v="3407.61214438261"/>
    <n v="2376.3057208344098"/>
    <n v="1538353.6498054899"/>
    <n v="2185623.7061867099"/>
    <n v="1929122.9851169901"/>
    <n v="1856983.69429877"/>
    <n v="1198761.1917345801"/>
  </r>
  <r>
    <x v="0"/>
    <s v="Frederick, MD"/>
    <x v="1"/>
    <s v="MS4 Turf Grass"/>
    <s v="Waste Load Allocation"/>
    <s v="All Agencies"/>
    <s v="acres"/>
    <n v="46550.394158523399"/>
    <n v="45800.736133735503"/>
    <n v="42741.888004896296"/>
    <n v="40125.6349898259"/>
    <n v="21630.4530988308"/>
    <n v="452809.33647571801"/>
    <n v="484295.19926677999"/>
    <n v="451763.65217464103"/>
    <n v="429434.59327290801"/>
    <n v="245302.938176617"/>
    <n v="31895.209928787801"/>
    <n v="40000.468817151603"/>
    <n v="39592.337531782199"/>
    <n v="40639.735700566802"/>
    <n v="28043.788786399102"/>
    <n v="20008399.666189"/>
    <n v="26410538.9779566"/>
    <n v="23536916.063175101"/>
    <n v="22551612.296900701"/>
    <n v="14270593.841536799"/>
    <n v="328759.74550056801"/>
    <n v="353714.18949508999"/>
    <n v="329825.43637281703"/>
    <n v="313438.14528634399"/>
    <n v="179446.11580706199"/>
    <n v="18540.521237965098"/>
    <n v="23686.653102214899"/>
    <n v="23451.928581361299"/>
    <n v="24103.269569832501"/>
    <n v="16966.4096015467"/>
    <n v="9026295.3777606804"/>
    <n v="12329231.1242512"/>
    <n v="11007451.231129499"/>
    <n v="10556772.231360899"/>
    <n v="6829205.9264886901"/>
  </r>
  <r>
    <x v="0"/>
    <s v="Frederick, MD"/>
    <x v="1"/>
    <s v="Non-Regulated Buildings and Other"/>
    <s v="Load Allocation"/>
    <s v="All Agencies"/>
    <s v="acres"/>
    <n v="792.09186053858105"/>
    <n v="792.75040277675703"/>
    <n v="731.70977653376804"/>
    <n v="665.31505436345503"/>
    <n v="341.250077349599"/>
    <n v="13917.569522284901"/>
    <n v="13205.9218644137"/>
    <n v="12305.715252962"/>
    <n v="11433.736410515399"/>
    <n v="6044.0636373627904"/>
    <n v="484.96752752235602"/>
    <n v="457.16701800620598"/>
    <n v="431.60268308455102"/>
    <n v="410.093685975764"/>
    <n v="241.67761837574699"/>
    <n v="1277913.5127141499"/>
    <n v="1217440.1400220401"/>
    <n v="1138701.4474959399"/>
    <n v="1083694.4692888299"/>
    <n v="635539.08645820594"/>
    <n v="10316.5643792469"/>
    <n v="9762.1690510827993"/>
    <n v="9105.9300055159292"/>
    <n v="8464.3697038274295"/>
    <n v="4481.7025042278701"/>
    <n v="300.48008384346002"/>
    <n v="279.61140568903602"/>
    <n v="265.624063498108"/>
    <n v="253.50015680410399"/>
    <n v="151.83256988882201"/>
    <n v="602945.82444727398"/>
    <n v="577409.11481440102"/>
    <n v="542497.05871367501"/>
    <n v="519494.77332687401"/>
    <n v="316209.58876502502"/>
  </r>
  <r>
    <x v="0"/>
    <s v="Frederick, MD"/>
    <x v="1"/>
    <s v="Non-Regulated Roads"/>
    <s v="Load Allocation"/>
    <s v="All Agencies"/>
    <s v="acres"/>
    <n v="227.41670661047101"/>
    <n v="225.75464593805401"/>
    <n v="207.692384174094"/>
    <n v="188.256001636386"/>
    <n v="95.498034188232893"/>
    <n v="5026.7198573946998"/>
    <n v="4643.9186427593204"/>
    <n v="4325.6457695066902"/>
    <n v="4018.901409477"/>
    <n v="2119.74655563943"/>
    <n v="175.84840363077799"/>
    <n v="163.12930627726001"/>
    <n v="153.358908975031"/>
    <n v="145.637528351508"/>
    <n v="84.769028086389895"/>
    <n v="374911.977994919"/>
    <n v="350896.09702110302"/>
    <n v="327166.57523345901"/>
    <n v="311682.150571823"/>
    <n v="183553.38656806899"/>
    <n v="3658.4190667718599"/>
    <n v="3361.8105292171199"/>
    <n v="3139.2197035849099"/>
    <n v="2919.59549501538"/>
    <n v="1542.4583357814699"/>
    <n v="107.703052094672"/>
    <n v="98.293690834660097"/>
    <n v="93.142971783643603"/>
    <n v="88.881498179864096"/>
    <n v="52.296135551136103"/>
    <n v="161099.43421936"/>
    <n v="148574.64671134899"/>
    <n v="140075.515976906"/>
    <n v="134573.69439601901"/>
    <n v="81627.993854820699"/>
  </r>
  <r>
    <x v="0"/>
    <s v="Frederick, MD"/>
    <x v="1"/>
    <s v="Non-Regulated Tree Canopy over Impervious"/>
    <s v="Load Allocation"/>
    <s v="All Agencies"/>
    <s v="acres"/>
    <n v="222.38093028403799"/>
    <n v="220.43998306989701"/>
    <n v="203.141140661202"/>
    <n v="186.650343541056"/>
    <n v="105.197890724987"/>
    <n v="3697.1053793579299"/>
    <n v="3835.6857442259802"/>
    <n v="3457.4504737183502"/>
    <n v="3190.9291308373199"/>
    <n v="1856.8185457736299"/>
    <n v="153.32046034187101"/>
    <n v="166.509629858658"/>
    <n v="150.13718890072801"/>
    <n v="139.48855309933401"/>
    <n v="85.898180432152003"/>
    <n v="427065.20842361503"/>
    <n v="481987.134740829"/>
    <n v="432626.49629402201"/>
    <n v="398280.21946716303"/>
    <n v="233022.320910454"/>
    <n v="2598.6530837267601"/>
    <n v="2694.1592281460798"/>
    <n v="2428.8075468689199"/>
    <n v="2250.6116478741201"/>
    <n v="1349.0420366078599"/>
    <n v="82.080895857885494"/>
    <n v="89.340489501133604"/>
    <n v="80.491020959802"/>
    <n v="75.440501838922501"/>
    <n v="49.1760414000601"/>
    <n v="173265.24315643299"/>
    <n v="197231.44235611"/>
    <n v="176995.81721878101"/>
    <n v="164184.29092788699"/>
    <n v="101894.486080647"/>
  </r>
  <r>
    <x v="0"/>
    <s v="Frederick, MD"/>
    <x v="1"/>
    <s v="Non-Regulated Tree Canopy over Turf Grass"/>
    <s v="Load Allocation"/>
    <s v="All Agencies"/>
    <s v="acres"/>
    <n v="761.50862437114097"/>
    <n v="760.18674192507797"/>
    <n v="701.97030049050204"/>
    <n v="640.36504653212603"/>
    <n v="344.86550365341799"/>
    <n v="6231.6719926800597"/>
    <n v="6678.4040727056599"/>
    <n v="6169.3498595114797"/>
    <n v="5699.8660941608296"/>
    <n v="3201.7605731375502"/>
    <n v="497.27872838405898"/>
    <n v="571.05357794975896"/>
    <n v="568.150732452748"/>
    <n v="564.29264591261699"/>
    <n v="371.03716200264199"/>
    <n v="420944.503403068"/>
    <n v="490421.187050462"/>
    <n v="444829.90050566202"/>
    <n v="409093.73629057402"/>
    <n v="231347.42370498201"/>
    <n v="4584.2532845325804"/>
    <n v="4926.2781210951498"/>
    <n v="4556.2362792435997"/>
    <n v="4220.1090375483"/>
    <n v="2422.4046847485001"/>
    <n v="282.80068310373503"/>
    <n v="329.25333996582799"/>
    <n v="328.20925745950098"/>
    <n v="328.18344229948701"/>
    <n v="225.839302439243"/>
    <n v="186185.799456954"/>
    <n v="220190.43655026"/>
    <n v="200127.67821872199"/>
    <n v="184941.81760251499"/>
    <n v="109088.626588702"/>
  </r>
  <r>
    <x v="0"/>
    <s v="Frederick, MD"/>
    <x v="1"/>
    <s v="Non-Regulated Turf Grass"/>
    <s v="Load Allocation"/>
    <s v="All Agencies"/>
    <s v="acres"/>
    <n v="3060.9137319475399"/>
    <n v="3032.5722503736602"/>
    <n v="2781.9709203839302"/>
    <n v="2545.2930851616002"/>
    <n v="1356.8145635277001"/>
    <n v="33129.309432327696"/>
    <n v="34486.6182184219"/>
    <n v="31984.679797172499"/>
    <n v="29700.866578191501"/>
    <n v="16496.8350148797"/>
    <n v="2456.94904448837"/>
    <n v="2837.2885483801401"/>
    <n v="2808.8560649529099"/>
    <n v="2823.4272009432302"/>
    <n v="1882.5403416156801"/>
    <n v="1372847.23382759"/>
    <n v="1676162.7140235901"/>
    <n v="1513342.01238441"/>
    <n v="1426142.37129879"/>
    <n v="881898.826852798"/>
    <n v="24533.4270702004"/>
    <n v="25568.113189339601"/>
    <n v="23725.872191369501"/>
    <n v="22039.871073007602"/>
    <n v="12271.543783187901"/>
    <n v="1464.7688014656301"/>
    <n v="1688.87533991039"/>
    <n v="1675.6541913598801"/>
    <n v="1688.2677353993099"/>
    <n v="1136.9035015255199"/>
    <n v="633528.61911773705"/>
    <n v="780081.86446571397"/>
    <n v="706127.50725364697"/>
    <n v="666975.30313682603"/>
    <n v="417692.09952735901"/>
  </r>
  <r>
    <x v="0"/>
    <s v="Frederick, MD"/>
    <x v="1"/>
    <s v="Regulated Construction"/>
    <s v="Waste Load Allocation"/>
    <s v="All Agencies"/>
    <s v="acres"/>
    <n v="341.92338911816501"/>
    <n v="341.92223862186103"/>
    <n v="474.25236243009601"/>
    <n v="1168.2485608607501"/>
    <n v="1933.7888677716301"/>
    <n v="9784.9152510017193"/>
    <n v="9784.8807712644302"/>
    <n v="14285.192636489901"/>
    <n v="34340.948485016801"/>
    <n v="57621.971307754502"/>
    <n v="1065.7829470327099"/>
    <n v="1065.77987007704"/>
    <n v="1436.99444079399"/>
    <n v="3664.6672313660401"/>
    <n v="5829.4382708072699"/>
    <n v="1177691.53322649"/>
    <n v="721149.17112779606"/>
    <n v="1306377.5605468799"/>
    <n v="3708058.5574741401"/>
    <n v="6886066.2817382803"/>
    <n v="7152.8159958980996"/>
    <n v="7152.7929262779699"/>
    <n v="10560.1451072693"/>
    <n v="25473.655087053801"/>
    <n v="42348.653859138503"/>
    <n v="618.60469388589297"/>
    <n v="618.60331143066298"/>
    <n v="828.45741915702797"/>
    <n v="2166.60667720437"/>
    <n v="3386.4292678832999"/>
    <n v="460180.02158021898"/>
    <n v="323192.40467214602"/>
    <n v="582519.40625"/>
    <n v="1694288.2660884899"/>
    <n v="3187270.67041016"/>
  </r>
  <r>
    <x v="0"/>
    <s v="Frederick, MD"/>
    <x v="2"/>
    <s v="CSS Forest"/>
    <s v="Load Allocation"/>
    <s v="All Agencies"/>
    <s v="acres"/>
    <n v="0"/>
    <n v="0"/>
    <n v="0"/>
    <n v="0"/>
    <n v="0"/>
    <n v="0"/>
    <n v="0"/>
    <n v="0"/>
    <n v="0"/>
    <n v="0"/>
    <n v="0"/>
    <n v="0"/>
    <n v="0"/>
    <n v="0"/>
    <n v="0"/>
    <n v="0"/>
    <n v="0"/>
    <n v="0"/>
    <n v="0"/>
    <n v="0"/>
    <n v="0"/>
    <n v="0"/>
    <n v="0"/>
    <n v="0"/>
    <n v="0"/>
    <n v="0"/>
    <n v="0"/>
    <n v="0"/>
    <n v="0"/>
    <n v="0"/>
    <n v="0"/>
    <n v="0"/>
    <n v="0"/>
    <n v="0"/>
    <n v="0"/>
  </r>
  <r>
    <x v="0"/>
    <s v="Frederick, MD"/>
    <x v="2"/>
    <s v="CSS Mixed Open"/>
    <s v="Load Allocation"/>
    <s v="All Agencies"/>
    <s v="acres"/>
    <n v="0"/>
    <n v="0"/>
    <n v="0"/>
    <n v="0"/>
    <n v="0"/>
    <n v="0"/>
    <n v="0"/>
    <n v="0"/>
    <n v="0"/>
    <n v="0"/>
    <n v="0"/>
    <n v="0"/>
    <n v="0"/>
    <n v="0"/>
    <n v="0"/>
    <n v="0"/>
    <n v="0"/>
    <n v="0"/>
    <n v="0"/>
    <n v="0"/>
    <n v="0"/>
    <n v="0"/>
    <n v="0"/>
    <n v="0"/>
    <n v="0"/>
    <n v="0"/>
    <n v="0"/>
    <n v="0"/>
    <n v="0"/>
    <n v="0"/>
    <n v="0"/>
    <n v="0"/>
    <n v="0"/>
    <n v="0"/>
    <n v="0"/>
  </r>
  <r>
    <x v="0"/>
    <s v="Frederick, MD"/>
    <x v="2"/>
    <s v="Harvested Forest"/>
    <s v="Load Allocation"/>
    <s v="All Agencies"/>
    <s v="acres"/>
    <n v="2123.1457866430301"/>
    <n v="2130.2855579853099"/>
    <n v="0"/>
    <n v="0"/>
    <n v="2153.7287662029298"/>
    <n v="17619.495164871201"/>
    <n v="15338.4703845978"/>
    <n v="0"/>
    <n v="0"/>
    <n v="24725.150264740001"/>
    <n v="239.49327135086099"/>
    <n v="208.64889997243901"/>
    <n v="0"/>
    <n v="0"/>
    <n v="377.78708547353699"/>
    <n v="678227.90623474098"/>
    <n v="584938.50199890102"/>
    <n v="0"/>
    <n v="0"/>
    <n v="1060533.2179870601"/>
    <n v="12226.264178752899"/>
    <n v="10711.7246794701"/>
    <n v="0"/>
    <n v="0"/>
    <n v="17282.961562156699"/>
    <n v="128.759470239282"/>
    <n v="114.28029252588701"/>
    <n v="0"/>
    <n v="0"/>
    <n v="206.80492442846301"/>
    <n v="294016.49531555199"/>
    <n v="258648.96194457999"/>
    <n v="0"/>
    <n v="0"/>
    <n v="468888.77038574201"/>
  </r>
  <r>
    <x v="0"/>
    <s v="Frederick, MD"/>
    <x v="2"/>
    <s v="Headwater or Isolated Wetland"/>
    <s v="Load Allocation"/>
    <s v="All Agencies"/>
    <s v="acres"/>
    <n v="3894.4264700926701"/>
    <n v="3825.0019486389901"/>
    <n v="3792.8887708717998"/>
    <n v="3790.5546939381202"/>
    <n v="3917.7310940860798"/>
    <n v="6748.4776382422997"/>
    <n v="6636.8354256576904"/>
    <n v="6584.0749825374196"/>
    <n v="6580.8934687089604"/>
    <n v="6827.4792902441704"/>
    <n v="182.32358562983401"/>
    <n v="178.86478633552201"/>
    <n v="177.275398627909"/>
    <n v="177.13461438993201"/>
    <n v="182.323752149299"/>
    <n v="177787.03352770201"/>
    <n v="174523.60540673099"/>
    <n v="172950.57118113001"/>
    <n v="172774.08434123901"/>
    <n v="178172.69236303901"/>
    <n v="4791.0512862089099"/>
    <n v="4707.5632562297396"/>
    <n v="4672.0669687604504"/>
    <n v="4671.1142338220998"/>
    <n v="4843.3652339051496"/>
    <n v="100.129916493812"/>
    <n v="97.996264259070799"/>
    <n v="97.129177770673806"/>
    <n v="97.069122715154705"/>
    <n v="99.597782992947003"/>
    <n v="76611.179126638905"/>
    <n v="74991.807201225296"/>
    <n v="74335.163774006098"/>
    <n v="74276.232999198095"/>
    <n v="76381.621954664603"/>
  </r>
  <r>
    <x v="0"/>
    <s v="Frederick, MD"/>
    <x v="2"/>
    <s v="Mixed Open"/>
    <s v="Load Allocation"/>
    <s v="All Agencies"/>
    <s v="acres"/>
    <n v="17195.815734088399"/>
    <n v="15951.418372333001"/>
    <n v="14515.416146293301"/>
    <n v="14975.562019237799"/>
    <n v="19057.561722815"/>
    <n v="43540.114173874303"/>
    <n v="40457.2734708637"/>
    <n v="36963.9135607481"/>
    <n v="38252.087505055599"/>
    <n v="49198.4839220047"/>
    <n v="5271.0806351862802"/>
    <n v="4879.5453083477896"/>
    <n v="4415.0350748151504"/>
    <n v="4541.8472476219804"/>
    <n v="5733.0124123096502"/>
    <n v="20453505.284759499"/>
    <n v="18934852.3540955"/>
    <n v="17085844.223617598"/>
    <n v="17591300.568875302"/>
    <n v="22302899.8335266"/>
    <n v="31534.214063510299"/>
    <n v="29329.093307360999"/>
    <n v="26867.690404802601"/>
    <n v="27831.727043564399"/>
    <n v="35877.870250225104"/>
    <n v="3038.7114386931098"/>
    <n v="2813.65407369286"/>
    <n v="2546.08971836418"/>
    <n v="2619.83273843094"/>
    <n v="3305.0887982100198"/>
    <n v="9800090.0482482892"/>
    <n v="9072121.2757873498"/>
    <n v="8180503.604599"/>
    <n v="8416686.6172983609"/>
    <n v="10612052.7659302"/>
  </r>
  <r>
    <x v="0"/>
    <s v="Frederick, MD"/>
    <x v="2"/>
    <s v="Non-tidal Floodplain Wetland"/>
    <s v="Load Allocation"/>
    <s v="All Agencies"/>
    <s v="acres"/>
    <n v="1848.87222974468"/>
    <n v="1854.68404632388"/>
    <n v="1844.8397445567"/>
    <n v="1846.06756528607"/>
    <n v="1893.3161763763101"/>
    <n v="3064.0557490074998"/>
    <n v="3074.3595837662001"/>
    <n v="3055.88672860526"/>
    <n v="3056.4453119179202"/>
    <n v="3136.9757119351998"/>
    <n v="92.089448107464705"/>
    <n v="92.359494002768798"/>
    <n v="91.927628200937804"/>
    <n v="92.029750199726493"/>
    <n v="94.321090989047704"/>
    <n v="82225.975778654203"/>
    <n v="82485.851070776596"/>
    <n v="81909.191044136896"/>
    <n v="81890.733158200994"/>
    <n v="83773.645770981893"/>
    <n v="2294.0566256102202"/>
    <n v="2301.7520964657901"/>
    <n v="2289.5623539816602"/>
    <n v="2290.9084348957999"/>
    <n v="2352.73151788628"/>
    <n v="54.463394441147102"/>
    <n v="54.622014420660001"/>
    <n v="54.376582794881003"/>
    <n v="54.4510057904699"/>
    <n v="55.823614658671403"/>
    <n v="36963.591769978397"/>
    <n v="37081.573250383102"/>
    <n v="36828.184019371904"/>
    <n v="36827.978178381898"/>
    <n v="37691.348962292097"/>
  </r>
  <r>
    <x v="0"/>
    <s v="Frederick, MD"/>
    <x v="2"/>
    <s v="Shoreline"/>
    <s v="Load Allocation"/>
    <s v="All Agencies"/>
    <s v="miles"/>
    <n v="0"/>
    <n v="0"/>
    <n v="0"/>
    <n v="0"/>
    <n v="0"/>
    <n v="0"/>
    <n v="0"/>
    <n v="0"/>
    <n v="0"/>
    <n v="0"/>
    <n v="0"/>
    <n v="0"/>
    <n v="0"/>
    <n v="0"/>
    <n v="0"/>
    <n v="0"/>
    <n v="0"/>
    <n v="0"/>
    <n v="0"/>
    <n v="0"/>
    <n v="0"/>
    <n v="0"/>
    <n v="0"/>
    <n v="0"/>
    <n v="0"/>
    <n v="0"/>
    <n v="0"/>
    <n v="0"/>
    <n v="0"/>
    <n v="0"/>
    <n v="0"/>
    <n v="0"/>
    <n v="0"/>
    <n v="0"/>
    <n v="0"/>
  </r>
  <r>
    <x v="0"/>
    <s v="Frederick, MD"/>
    <x v="2"/>
    <s v="Stream Bed and Bank"/>
    <s v="Load Allocation"/>
    <s v="All Agencies"/>
    <s v="miles"/>
    <n v="892.47824042756099"/>
    <n v="892.47824042756099"/>
    <n v="892.47824042756099"/>
    <n v="892.47824042756099"/>
    <n v="892.47824042756099"/>
    <n v="262500.88597166497"/>
    <n v="270256.98979306198"/>
    <n v="281746.89059543598"/>
    <n v="298953.45995306998"/>
    <n v="377796.006206989"/>
    <n v="54896.2266322672"/>
    <n v="56299.879311144403"/>
    <n v="64842.152431786097"/>
    <n v="73778.969154179096"/>
    <n v="131123.88903784801"/>
    <n v="252541663.518188"/>
    <n v="244991964.31445301"/>
    <n v="244557298.61718801"/>
    <n v="249139288.63671899"/>
    <n v="358427140.84179699"/>
    <n v="187851.58597067001"/>
    <n v="194179.960036993"/>
    <n v="202599.89607214899"/>
    <n v="215220.358350992"/>
    <n v="272512.55490732199"/>
    <n v="29678.757882535501"/>
    <n v="30982.896365344499"/>
    <n v="36038.071693778002"/>
    <n v="41001.474781811201"/>
    <n v="73595.666891694098"/>
    <n v="111381244.682373"/>
    <n v="111360788.49218801"/>
    <n v="111073091.82031301"/>
    <n v="113154315.447266"/>
    <n v="162202986.37109399"/>
  </r>
  <r>
    <x v="0"/>
    <s v="Frederick, MD"/>
    <x v="2"/>
    <s v="True Forest"/>
    <s v="Load Allocation"/>
    <s v="All Agencies"/>
    <s v="acres"/>
    <n v="152526.22670954501"/>
    <n v="149563.10676497201"/>
    <n v="150872.73110818901"/>
    <n v="150990.238632202"/>
    <n v="151277.66534996001"/>
    <n v="245407.79263830199"/>
    <n v="240363.685134411"/>
    <n v="242576.90022480499"/>
    <n v="242859.321158409"/>
    <n v="244107.50671887401"/>
    <n v="7784.46135689318"/>
    <n v="7643.8674597293102"/>
    <n v="7707.84422277659"/>
    <n v="7711.1411730796099"/>
    <n v="7701.2250334434202"/>
    <n v="7763004.9199433299"/>
    <n v="7626601.96101999"/>
    <n v="7691693.6728897104"/>
    <n v="7694761.4474716196"/>
    <n v="7691532.6654129"/>
    <n v="171288.79984465201"/>
    <n v="167494.57700148199"/>
    <n v="169054.51487219299"/>
    <n v="169283.05767989199"/>
    <n v="170255.72361493099"/>
    <n v="4259.1566798286503"/>
    <n v="4173.5020503299302"/>
    <n v="4207.45600788295"/>
    <n v="4209.4745461922103"/>
    <n v="4201.6016835086002"/>
    <n v="3409944.5172252702"/>
    <n v="3343415.7044506101"/>
    <n v="3371340.9546279898"/>
    <n v="3372618.2047538799"/>
    <n v="3370758.1687965398"/>
  </r>
  <r>
    <x v="0"/>
    <s v="Frederick, MD"/>
    <x v="2"/>
    <s v="Water"/>
    <s v="Load Allocation"/>
    <s v="All Agencies"/>
    <s v="acres"/>
    <n v="7591.2374068740801"/>
    <n v="7591.2374068740801"/>
    <n v="7565.8319000378297"/>
    <n v="7553.6816217564001"/>
    <n v="7435.5801163352999"/>
    <n v="63121.304784700304"/>
    <n v="63121.304784700304"/>
    <n v="62910.129281505899"/>
    <n v="62809.657723605596"/>
    <n v="61830.047911018097"/>
    <n v="4666.0859498633099"/>
    <n v="4666.0859498633099"/>
    <n v="4650.4793612714902"/>
    <n v="4643.0829933900404"/>
    <n v="4570.7995882537198"/>
    <n v="0"/>
    <n v="0"/>
    <n v="0"/>
    <n v="0"/>
    <n v="0"/>
    <n v="56710.850872188799"/>
    <n v="56710.850872188799"/>
    <n v="56523.8411526829"/>
    <n v="56431.093181282296"/>
    <n v="55552.842473894401"/>
    <n v="3865.0588756715902"/>
    <n v="3865.0588756715902"/>
    <n v="3852.2449192116001"/>
    <n v="3846.1523952595899"/>
    <n v="3784.4121610596799"/>
    <n v="0"/>
    <n v="0"/>
    <n v="0"/>
    <n v="0"/>
    <n v="0"/>
  </r>
  <r>
    <x v="0"/>
    <s v="Frederick, MD"/>
    <x v="3"/>
    <s v="Rapid Infiltration Basin"/>
    <s v="Load Allocation"/>
    <s v="All Agencies"/>
    <s v="acres"/>
    <n v="0"/>
    <n v="0"/>
    <n v="0"/>
    <n v="0"/>
    <n v="0"/>
    <n v="163.36361694335901"/>
    <n v="0"/>
    <n v="353.38970947265602"/>
    <n v="431.89016723632801"/>
    <n v="0"/>
    <n v="70.9835205078125"/>
    <n v="0"/>
    <n v="135.47410583496099"/>
    <n v="176.47366333007801"/>
    <n v="0"/>
    <n v="0"/>
    <n v="0"/>
    <n v="0"/>
    <n v="0"/>
    <n v="0"/>
    <n v="125.24046325683599"/>
    <n v="0"/>
    <n v="270.92135620117199"/>
    <n v="331.10269165039102"/>
    <n v="0"/>
    <n v="48.621772766113303"/>
    <n v="0"/>
    <n v="92.796051025390597"/>
    <n v="120.87962341308599"/>
    <n v="0"/>
    <n v="0"/>
    <n v="0"/>
    <n v="0"/>
    <n v="0"/>
    <n v="0"/>
  </r>
  <r>
    <x v="0"/>
    <s v="Frederick, MD"/>
    <x v="3"/>
    <s v="Septic"/>
    <s v="Load Allocation"/>
    <s v="All Agencies"/>
    <s v="systems"/>
    <n v="30828.7801837921"/>
    <n v="29102.923851013202"/>
    <n v="27716.422849655199"/>
    <n v="26604.092200279199"/>
    <n v="15549.3676176071"/>
    <n v="343594.98757171602"/>
    <n v="403139.31156158401"/>
    <n v="390301.51557159401"/>
    <n v="376134.73475647002"/>
    <n v="232942.43087005601"/>
    <n v="0"/>
    <n v="0"/>
    <n v="0"/>
    <n v="0"/>
    <n v="0"/>
    <n v="0"/>
    <n v="0"/>
    <n v="0"/>
    <n v="0"/>
    <n v="0"/>
    <n v="248027.255615234"/>
    <n v="292717.07043838501"/>
    <n v="283396.88957214402"/>
    <n v="273127.25246429403"/>
    <n v="169402.09262084999"/>
    <n v="0"/>
    <n v="0"/>
    <n v="0"/>
    <n v="0"/>
    <n v="0"/>
    <n v="0"/>
    <n v="0"/>
    <n v="0"/>
    <n v="0"/>
    <n v="0"/>
  </r>
  <r>
    <x v="0"/>
    <s v="Frederick, MD"/>
    <x v="4"/>
    <s v="Combined Sewer Overflow"/>
    <s v="Waste Load Allocation"/>
    <s v="All Agencies"/>
    <s v="acres"/>
    <n v="0"/>
    <n v="0"/>
    <n v="0"/>
    <n v="0"/>
    <n v="0"/>
    <n v="0"/>
    <n v="0"/>
    <n v="0"/>
    <n v="0"/>
    <n v="0"/>
    <n v="0"/>
    <n v="0"/>
    <n v="0"/>
    <n v="0"/>
    <n v="0"/>
    <n v="0"/>
    <n v="0"/>
    <n v="0"/>
    <n v="0"/>
    <n v="0"/>
    <n v="0"/>
    <n v="0"/>
    <n v="0"/>
    <n v="0"/>
    <n v="0"/>
    <n v="0"/>
    <n v="0"/>
    <n v="0"/>
    <n v="0"/>
    <n v="0"/>
    <n v="0"/>
    <n v="0"/>
    <n v="0"/>
    <n v="0"/>
    <n v="0"/>
  </r>
  <r>
    <x v="0"/>
    <s v="Frederick, MD"/>
    <x v="4"/>
    <s v="Industrial Wastewater Treatment Plant"/>
    <s v="Waste Load Allocation"/>
    <s v="All Agencies"/>
    <s v="acres"/>
    <n v="0"/>
    <n v="0"/>
    <n v="0"/>
    <n v="0"/>
    <n v="0"/>
    <n v="18136.028128575501"/>
    <n v="17449.724630936998"/>
    <n v="37979.063025854499"/>
    <n v="29388.901805304002"/>
    <n v="31218.1467896625"/>
    <n v="1413.7936153077801"/>
    <n v="1336.8295670254699"/>
    <n v="2168.5274028865401"/>
    <n v="1066.1669616786501"/>
    <n v="2078.7724823031999"/>
    <n v="153976.55392616201"/>
    <n v="91152.565498910801"/>
    <n v="101999.56966392"/>
    <n v="84302.238689340898"/>
    <n v="100506.76455015699"/>
    <n v="13779.919656513301"/>
    <n v="13390.941144406799"/>
    <n v="29378.2477527466"/>
    <n v="22927.323842605601"/>
    <n v="24912.671144718301"/>
    <n v="948.87078938761999"/>
    <n v="938.87901170708903"/>
    <n v="1464.8824316023699"/>
    <n v="687.65928993214004"/>
    <n v="1431.2512900982699"/>
    <n v="81617.591981936799"/>
    <n v="47833.876552555703"/>
    <n v="54678.288750277599"/>
    <n v="45889.016275988703"/>
    <n v="54903.118012603401"/>
  </r>
  <r>
    <x v="0"/>
    <s v="Frederick, MD"/>
    <x v="4"/>
    <s v="Municipal Wastewater Treatment Plant"/>
    <s v="Waste Load Allocation"/>
    <s v="All Agencies"/>
    <s v="acres"/>
    <n v="0"/>
    <n v="0"/>
    <n v="0"/>
    <n v="0"/>
    <n v="0"/>
    <n v="484443.14634704601"/>
    <n v="293224.80270910298"/>
    <n v="423423.37302350998"/>
    <n v="431926.72102802998"/>
    <n v="538742.32062768901"/>
    <n v="45956.153054714203"/>
    <n v="24371.963369488702"/>
    <n v="50694.590721637003"/>
    <n v="54805.934668369599"/>
    <n v="136798.49011611901"/>
    <n v="3034212.1487503098"/>
    <n v="85470.305043412096"/>
    <n v="179584.72018992901"/>
    <n v="155609.85151331301"/>
    <n v="638285.10155904305"/>
    <n v="403144.29633617401"/>
    <n v="246435.73417677"/>
    <n v="353020.87810301798"/>
    <n v="362693.020069569"/>
    <n v="450346.22875392402"/>
    <n v="31123.432105422002"/>
    <n v="17042.828670963601"/>
    <n v="36591.017563581503"/>
    <n v="39499.843038782499"/>
    <n v="101605.97976064699"/>
    <n v="1670154.24668312"/>
    <n v="47085.5800869417"/>
    <n v="98566.600801616907"/>
    <n v="84763.221156383894"/>
    <n v="349002.47494769102"/>
  </r>
  <r>
    <x v="0"/>
    <s v="Montgomery, MD"/>
    <x v="0"/>
    <s v="Ag Open Space"/>
    <s v="Load Allocation"/>
    <s v="All Agencies"/>
    <s v="acres"/>
    <n v="2403.0559756804701"/>
    <n v="799.456502026267"/>
    <n v="682.70876420981904"/>
    <n v="368.608486538607"/>
    <n v="642.21099064507905"/>
    <n v="8902.4017405959294"/>
    <n v="3075.5070631252602"/>
    <n v="2631.1980073007298"/>
    <n v="1423.80389357067"/>
    <n v="2518.39505438181"/>
    <n v="784.66710815428803"/>
    <n v="267.32706920419901"/>
    <n v="228.872420059924"/>
    <n v="123.646410020243"/>
    <n v="218.643213836418"/>
    <n v="144951.698692034"/>
    <n v="50382.9629044416"/>
    <n v="43933.591262350303"/>
    <n v="23808.262181153499"/>
    <n v="43445.775637266699"/>
    <n v="5582.4405655169403"/>
    <n v="1946.14266965468"/>
    <n v="1668.04519517627"/>
    <n v="903.99421815865196"/>
    <n v="1616.87362752436"/>
    <n v="390.84494446155401"/>
    <n v="129.589733889472"/>
    <n v="111.280923006314"/>
    <n v="60.224739557030297"/>
    <n v="108.49501844814201"/>
    <n v="50101.947413821697"/>
    <n v="16715.7418790753"/>
    <n v="14712.9382058093"/>
    <n v="8012.4481373303597"/>
    <n v="15288.7983827391"/>
  </r>
  <r>
    <x v="0"/>
    <s v="Montgomery, MD"/>
    <x v="0"/>
    <s v="Double Cropped Land"/>
    <s v="Load Allocation"/>
    <s v="All Agencies"/>
    <s v="acres"/>
    <n v="4239.7637911890597"/>
    <n v="2598.5593459419902"/>
    <n v="2073.4049213172402"/>
    <n v="2175.1532095156099"/>
    <n v="1568.3794449873999"/>
    <n v="103641.46290661"/>
    <n v="62446.490533303499"/>
    <n v="49760.583933025599"/>
    <n v="55135.669904541202"/>
    <n v="40631.495521044402"/>
    <n v="1353.80451679369"/>
    <n v="857.635334867751"/>
    <n v="755.79138744878605"/>
    <n v="1196.8656915420399"/>
    <n v="1940.4173378902501"/>
    <n v="4985254.7332478799"/>
    <n v="2099108.8148908"/>
    <n v="1995406.91717233"/>
    <n v="2277604.3445724002"/>
    <n v="3243925.53559893"/>
    <n v="65794.788006745293"/>
    <n v="39215.618997497499"/>
    <n v="31230.756036009599"/>
    <n v="34606.661277368701"/>
    <n v="25628.568994043399"/>
    <n v="668.67956872959599"/>
    <n v="431.11972313423797"/>
    <n v="375.97961241306598"/>
    <n v="592.66336342476995"/>
    <n v="933.44136616995104"/>
    <n v="1500637.22645855"/>
    <n v="667342.80782041"/>
    <n v="633182.377722234"/>
    <n v="724854.50013060903"/>
    <n v="1068165.2140359001"/>
  </r>
  <r>
    <x v="0"/>
    <s v="Montgomery, MD"/>
    <x v="0"/>
    <s v="Full Season Soybeans"/>
    <s v="Load Allocation"/>
    <s v="All Agencies"/>
    <s v="acres"/>
    <n v="15856.056323721101"/>
    <n v="13273.5546337664"/>
    <n v="9900.4802341526392"/>
    <n v="9686.4726344589108"/>
    <n v="6461.2614812939401"/>
    <n v="321177.51871354901"/>
    <n v="267332.66375491797"/>
    <n v="207455.23722521999"/>
    <n v="190665.90523651199"/>
    <n v="145255.49968120499"/>
    <n v="5564.4536506794402"/>
    <n v="4657.1157084112101"/>
    <n v="3934.1066973411898"/>
    <n v="5169.4799555097698"/>
    <n v="7185.7519773324002"/>
    <n v="25071994.201627299"/>
    <n v="14427242.369618"/>
    <n v="12671091.869397501"/>
    <n v="13289055.0642465"/>
    <n v="17203616.1728631"/>
    <n v="203602.25900970399"/>
    <n v="167654.81085677401"/>
    <n v="130063.069973335"/>
    <n v="119674.073601991"/>
    <n v="91620.807536572203"/>
    <n v="2749.51551856985"/>
    <n v="2341.0001617461699"/>
    <n v="1957.07953378349"/>
    <n v="2559.8206467370001"/>
    <n v="3456.7193314507599"/>
    <n v="7585443.6195297204"/>
    <n v="4608312.2573311301"/>
    <n v="4037916.8566569099"/>
    <n v="4246682.4997915002"/>
    <n v="5683157.6731303902"/>
  </r>
  <r>
    <x v="0"/>
    <s v="Montgomery, MD"/>
    <x v="0"/>
    <s v="Grain with Manure"/>
    <s v="Load Allocation"/>
    <s v="All Agencies"/>
    <s v="acres"/>
    <n v="2047.7912642726401"/>
    <n v="3158.4356151525899"/>
    <n v="4216.9484530095897"/>
    <n v="4183.2017445142801"/>
    <n v="7203.7995615419904"/>
    <n v="66544.171745296597"/>
    <n v="109740.513089739"/>
    <n v="146269.136458933"/>
    <n v="161027.62888722101"/>
    <n v="317590.90604662901"/>
    <n v="611.41582680348097"/>
    <n v="1170.38769624152"/>
    <n v="1686.2913339079801"/>
    <n v="2417.75029813743"/>
    <n v="9491.8221334144491"/>
    <n v="3060051.2950400398"/>
    <n v="3258263.6460927301"/>
    <n v="5123009.94932032"/>
    <n v="5447617.4524092097"/>
    <n v="18209041.383935001"/>
    <n v="42205.606096960597"/>
    <n v="68825.719310305998"/>
    <n v="91702.731485560493"/>
    <n v="101071.204656482"/>
    <n v="200322.43877542001"/>
    <n v="300.80778816537298"/>
    <n v="588.35882643354103"/>
    <n v="838.87055921671003"/>
    <n v="1197.2203969376901"/>
    <n v="4566.0586350141102"/>
    <n v="929759.29170981003"/>
    <n v="1040329.93998912"/>
    <n v="1631856.6822979201"/>
    <n v="1740144.41717213"/>
    <n v="6013426.9346107198"/>
  </r>
  <r>
    <x v="0"/>
    <s v="Montgomery, MD"/>
    <x v="0"/>
    <s v="Grain without Manure"/>
    <s v="Load Allocation"/>
    <s v="All Agencies"/>
    <s v="acres"/>
    <n v="3713.6739228668198"/>
    <n v="5813.6989236585796"/>
    <n v="7318.8110145228002"/>
    <n v="7065.9325762218796"/>
    <n v="10703.283101297"/>
    <n v="89675.472238600298"/>
    <n v="147367.285190411"/>
    <n v="184978.56640814201"/>
    <n v="199783.13576059"/>
    <n v="337645.99048870802"/>
    <n v="1279.9181593655401"/>
    <n v="2029.4350548062901"/>
    <n v="2861.1764436510898"/>
    <n v="3779.8308566703899"/>
    <n v="11987.6405573143"/>
    <n v="5549781.6740109902"/>
    <n v="5997459.3580827098"/>
    <n v="8891362.6961293202"/>
    <n v="9201701.9071206506"/>
    <n v="27054740.212770499"/>
    <n v="56834.625832237303"/>
    <n v="92423.968658961399"/>
    <n v="115971.42496362299"/>
    <n v="125396.629398912"/>
    <n v="212972.313568816"/>
    <n v="633.18300837004801"/>
    <n v="1020.2056213076"/>
    <n v="1423.33457239519"/>
    <n v="1871.6948565840701"/>
    <n v="5766.67657959182"/>
    <n v="1686024.42981625"/>
    <n v="1914925.8351920501"/>
    <n v="2832207.8921781201"/>
    <n v="2939319.7024421701"/>
    <n v="8934666.1094198208"/>
  </r>
  <r>
    <x v="0"/>
    <s v="Montgomery, MD"/>
    <x v="0"/>
    <s v="Legume Hay"/>
    <s v="Load Allocation"/>
    <s v="All Agencies"/>
    <s v="acres"/>
    <n v="1.61387880142593"/>
    <n v="336.41330247529498"/>
    <n v="859.90483124018601"/>
    <n v="1204.6782557276299"/>
    <n v="2001.3732173977201"/>
    <n v="15.2629284206196"/>
    <n v="2553.2751637899801"/>
    <n v="6173.4226034954199"/>
    <n v="8967.4158570217005"/>
    <n v="16649.0088269357"/>
    <n v="2.8379563787325399E-2"/>
    <n v="7.3915435189374001"/>
    <n v="19.051654762373801"/>
    <n v="26.706167966700399"/>
    <n v="943.96505307807797"/>
    <n v="562.29529952624603"/>
    <n v="74283.198208096699"/>
    <n v="194235.204181004"/>
    <n v="273340.87895092001"/>
    <n v="550597.44709070795"/>
    <n v="10.531277387330199"/>
    <n v="1615.41002665111"/>
    <n v="3913.6349330502599"/>
    <n v="5693.54596862569"/>
    <n v="10689.0870699352"/>
    <n v="3.9064514527353796E-3"/>
    <n v="3.5809858024686001"/>
    <n v="9.2631765030573696"/>
    <n v="13.007833320702"/>
    <n v="468.41382444032899"/>
    <n v="74.097957629986894"/>
    <n v="24549.323587938899"/>
    <n v="64897.819905562297"/>
    <n v="91812.340689197197"/>
    <n v="193881.37496006099"/>
  </r>
  <r>
    <x v="0"/>
    <s v="Montgomery, MD"/>
    <x v="0"/>
    <s v="Non-Permitted Feeding Space"/>
    <s v="Load Allocation"/>
    <s v="All Agencies"/>
    <s v="acres"/>
    <n v="62.312210814405297"/>
    <n v="66.214306294572495"/>
    <n v="72.779447905511901"/>
    <n v="76.882716116593699"/>
    <n v="105.484364906675"/>
    <n v="804.95375361526396"/>
    <n v="2398.8220645156698"/>
    <n v="6986.2937534907796"/>
    <n v="11988.0373107791"/>
    <n v="66404.543872371301"/>
    <n v="44.348533156822697"/>
    <n v="137.95957155519901"/>
    <n v="335.64684792666202"/>
    <n v="543.54314758395799"/>
    <n v="2948.8225643532401"/>
    <n v="278514.869605763"/>
    <n v="384768.87695208198"/>
    <n v="480188.67881279398"/>
    <n v="525595.13342210301"/>
    <n v="754716.46909606794"/>
    <n v="517.09320141494402"/>
    <n v="1533.5233799326199"/>
    <n v="4469.5062437695497"/>
    <n v="7674.22538156481"/>
    <n v="42802.413717441297"/>
    <n v="20.836581130915899"/>
    <n v="64.696846696715497"/>
    <n v="157.047407890757"/>
    <n v="253.91860875129399"/>
    <n v="1389.5934359021501"/>
    <n v="91696.823397383094"/>
    <n v="128142.807439756"/>
    <n v="159508.695937868"/>
    <n v="174319.28600127401"/>
    <n v="255343.46480843399"/>
  </r>
  <r>
    <x v="0"/>
    <s v="Montgomery, MD"/>
    <x v="0"/>
    <s v="Other Agronomic Crops"/>
    <s v="Load Allocation"/>
    <s v="All Agencies"/>
    <s v="acres"/>
    <n v="3238.9310870333602"/>
    <n v="3618.2607520185402"/>
    <n v="3807.6737864562301"/>
    <n v="4049.0197713011898"/>
    <n v="9121.7085856408794"/>
    <n v="37278.549958089403"/>
    <n v="42377.413085246502"/>
    <n v="49542.3529936634"/>
    <n v="56703.636546518697"/>
    <n v="137383.25692008401"/>
    <n v="1303.66323614505"/>
    <n v="1375.77291118994"/>
    <n v="1842.3151300387699"/>
    <n v="2371.7773096502101"/>
    <n v="8405.3730416409708"/>
    <n v="829602.26553902798"/>
    <n v="638588.69780400395"/>
    <n v="1490762.59083186"/>
    <n v="2675489.3862425098"/>
    <n v="5676116.6307477402"/>
    <n v="23637.951723001901"/>
    <n v="26577.436036348299"/>
    <n v="31060.340058918999"/>
    <n v="35590.814618520402"/>
    <n v="86655.345716618001"/>
    <n v="644.19543605670299"/>
    <n v="691.59898492315597"/>
    <n v="916.48685878631704"/>
    <n v="1174.45554449665"/>
    <n v="4043.4203593949801"/>
    <n v="250002.32487209901"/>
    <n v="203534.759574875"/>
    <n v="474098.45590706199"/>
    <n v="853305.00447337294"/>
    <n v="1872141.3044169201"/>
  </r>
  <r>
    <x v="0"/>
    <s v="Montgomery, MD"/>
    <x v="0"/>
    <s v="Other Hay"/>
    <s v="Load Allocation"/>
    <s v="All Agencies"/>
    <s v="acres"/>
    <n v="7240.1562937619201"/>
    <n v="7745.7772466964097"/>
    <n v="8425.7950766542908"/>
    <n v="9585.1751356367004"/>
    <n v="9542.1738686165809"/>
    <n v="70887.122263938203"/>
    <n v="78010.101473312796"/>
    <n v="81806.682778283997"/>
    <n v="95303.473098389804"/>
    <n v="91305.023884683804"/>
    <n v="157.49867744730699"/>
    <n v="170.19254410573899"/>
    <n v="186.67802022199601"/>
    <n v="212.49101013550501"/>
    <n v="701.87433704914304"/>
    <n v="414029.29486173601"/>
    <n v="449716.51154822903"/>
    <n v="500437.538056869"/>
    <n v="571871.98451823695"/>
    <n v="620937.45859114104"/>
    <n v="45053.3404425755"/>
    <n v="49354.771007051699"/>
    <n v="51861.258814863897"/>
    <n v="60509.593638896898"/>
    <n v="58620.149820752398"/>
    <n v="75.736440435844997"/>
    <n v="82.451690196176102"/>
    <n v="90.765417930815602"/>
    <n v="103.498479229675"/>
    <n v="348.28369575785501"/>
    <n v="134957.07598901499"/>
    <n v="148588.71002688399"/>
    <n v="167175.33152500901"/>
    <n v="192051.87175611401"/>
    <n v="218619.15051306001"/>
  </r>
  <r>
    <x v="0"/>
    <s v="Montgomery, MD"/>
    <x v="0"/>
    <s v="Pasture"/>
    <s v="Load Allocation"/>
    <s v="All Agencies"/>
    <s v="acres"/>
    <n v="2167.1693500797301"/>
    <n v="5907.6148368555596"/>
    <n v="10000.634344230401"/>
    <n v="11144.6281423084"/>
    <n v="19579.776364651501"/>
    <n v="21520.647320359902"/>
    <n v="54116.254527274497"/>
    <n v="90866.946850769207"/>
    <n v="104561.413231723"/>
    <n v="191788.390458412"/>
    <n v="1272.1920688584801"/>
    <n v="2190.83634297852"/>
    <n v="2542.9298594878101"/>
    <n v="3691.9608603105899"/>
    <n v="13444.358603000601"/>
    <n v="25550.7279032156"/>
    <n v="80799.932248579804"/>
    <n v="147155.35129309399"/>
    <n v="167198.71429967499"/>
    <n v="325211.55192439799"/>
    <n v="13634.332934968201"/>
    <n v="34243.832772072397"/>
    <n v="57614.590541474499"/>
    <n v="66395.16018603"/>
    <n v="123133.027389482"/>
    <n v="612.41239766683395"/>
    <n v="1061.49254501367"/>
    <n v="1236.5157522496299"/>
    <n v="1798.3595099351401"/>
    <n v="6671.3523539798298"/>
    <n v="8278.1744704075409"/>
    <n v="26558.1736674167"/>
    <n v="48855.458394432397"/>
    <n v="55796.098778876498"/>
    <n v="113620.133153202"/>
  </r>
  <r>
    <x v="0"/>
    <s v="Montgomery, MD"/>
    <x v="0"/>
    <s v="Permitted Feeding Space"/>
    <s v="Waste Load Allocation"/>
    <s v="All Agencies"/>
    <s v="acres"/>
    <n v="0"/>
    <n v="0"/>
    <n v="0"/>
    <n v="0"/>
    <n v="0"/>
    <n v="0"/>
    <n v="0"/>
    <n v="0"/>
    <n v="0"/>
    <n v="0"/>
    <n v="0"/>
    <n v="0"/>
    <n v="0"/>
    <n v="0"/>
    <n v="0"/>
    <n v="0"/>
    <n v="0"/>
    <n v="0"/>
    <n v="0"/>
    <n v="0"/>
    <n v="0"/>
    <n v="0"/>
    <n v="0"/>
    <n v="0"/>
    <n v="0"/>
    <n v="0"/>
    <n v="0"/>
    <n v="0"/>
    <n v="0"/>
    <n v="0"/>
    <n v="0"/>
    <n v="0"/>
    <n v="0"/>
    <n v="0"/>
    <n v="0"/>
  </r>
  <r>
    <x v="0"/>
    <s v="Montgomery, MD"/>
    <x v="0"/>
    <s v="Riparian Pasture Deposition"/>
    <s v="Load Allocation"/>
    <s v="All Agencies"/>
    <s v="acres"/>
    <n v="0"/>
    <n v="0"/>
    <n v="0"/>
    <n v="0"/>
    <n v="0"/>
    <n v="6101.9321293360599"/>
    <n v="11518.2896729112"/>
    <n v="19711.168986346602"/>
    <n v="24685.996696238399"/>
    <n v="54880.257244460299"/>
    <n v="1796.15012305148"/>
    <n v="3521.99186657788"/>
    <n v="5860.8652793196998"/>
    <n v="7292.5320816133199"/>
    <n v="15270.386467377701"/>
    <n v="933519.33282196498"/>
    <n v="1762154.33782637"/>
    <n v="3015562.3819099702"/>
    <n v="3776648.8448140598"/>
    <n v="8395993.2538156491"/>
    <n v="3964.9794013523501"/>
    <n v="7449.6328272749697"/>
    <n v="12751.6969997045"/>
    <n v="15973.820084302701"/>
    <n v="35651.111920606301"/>
    <n v="852.06667377636802"/>
    <n v="1674.6826410414701"/>
    <n v="2772.96303574392"/>
    <n v="3437.7035566517202"/>
    <n v="7218.6426398754102"/>
    <n v="319596.77575093502"/>
    <n v="614047.85409587598"/>
    <n v="1048762.3276086999"/>
    <n v="1311909.61295164"/>
    <n v="2962593.3205134901"/>
  </r>
  <r>
    <x v="0"/>
    <s v="Montgomery, MD"/>
    <x v="0"/>
    <s v="Silage with Manure"/>
    <s v="Load Allocation"/>
    <s v="All Agencies"/>
    <s v="acres"/>
    <n v="0"/>
    <n v="0"/>
    <n v="540.44208117236803"/>
    <n v="699.08109405171103"/>
    <n v="2350.7765102365502"/>
    <n v="0"/>
    <n v="0"/>
    <n v="16354.500081980599"/>
    <n v="30790.5986218955"/>
    <n v="115200.091154575"/>
    <n v="0"/>
    <n v="0"/>
    <n v="404.83974658010999"/>
    <n v="674.68515308774704"/>
    <n v="4444.6243066526904"/>
    <n v="0"/>
    <n v="0"/>
    <n v="1252994.2470221999"/>
    <n v="1751958.4058316899"/>
    <n v="11439931.6915379"/>
    <n v="0"/>
    <n v="0"/>
    <n v="10253.3755746484"/>
    <n v="19326.142183218199"/>
    <n v="72663.174940705299"/>
    <n v="0"/>
    <n v="0"/>
    <n v="201.393520344514"/>
    <n v="334.09027068098698"/>
    <n v="2138.0947099109198"/>
    <n v="0"/>
    <n v="0"/>
    <n v="398344.14983776998"/>
    <n v="558568.58521875704"/>
    <n v="3772072.0762654501"/>
  </r>
  <r>
    <x v="0"/>
    <s v="Montgomery, MD"/>
    <x v="0"/>
    <s v="Silage without Manure"/>
    <s v="Load Allocation"/>
    <s v="All Agencies"/>
    <s v="acres"/>
    <n v="0"/>
    <n v="0"/>
    <n v="95.372045841417304"/>
    <n v="123.36719830287601"/>
    <n v="414.84293230722"/>
    <n v="0"/>
    <n v="0"/>
    <n v="1452.59003947733"/>
    <n v="4030.8632367809801"/>
    <n v="14522.7969416659"/>
    <n v="0"/>
    <n v="0"/>
    <n v="70.2210915893411"/>
    <n v="112.36434586779799"/>
    <n v="691.68929940258397"/>
    <n v="0"/>
    <n v="0"/>
    <n v="221116.37587450401"/>
    <n v="309168.95409642701"/>
    <n v="2018811.6040702499"/>
    <n v="0"/>
    <n v="0"/>
    <n v="910.69442073773803"/>
    <n v="2530.0268267043898"/>
    <n v="9160.3447794988806"/>
    <n v="0"/>
    <n v="0"/>
    <n v="34.932519673770003"/>
    <n v="55.640520512934003"/>
    <n v="332.73842207359797"/>
    <n v="0"/>
    <n v="0"/>
    <n v="70295.932180134594"/>
    <n v="98570.841002959802"/>
    <n v="665659.86178044998"/>
  </r>
  <r>
    <x v="0"/>
    <s v="Montgomery, MD"/>
    <x v="0"/>
    <s v="Small Grains and Grains"/>
    <s v="Load Allocation"/>
    <s v="All Agencies"/>
    <s v="acres"/>
    <n v="1708.1951407878701"/>
    <n v="2937.25250552944"/>
    <n v="2774.2144438435798"/>
    <n v="2552.3459227453"/>
    <n v="4704.32694957685"/>
    <n v="36161.937177732601"/>
    <n v="61938.397570399597"/>
    <n v="60073.481295421698"/>
    <n v="63262.445727586703"/>
    <n v="123594.696420491"/>
    <n v="832.11581155459896"/>
    <n v="1434.05897422362"/>
    <n v="1483.6465527226701"/>
    <n v="1784.1152315884799"/>
    <n v="6321.9264680426604"/>
    <n v="3400443.4026178098"/>
    <n v="4045354.0094213202"/>
    <n v="4500646.81421939"/>
    <n v="4438768.13589299"/>
    <n v="15896447.837657901"/>
    <n v="22930.660753037799"/>
    <n v="38897.525869576297"/>
    <n v="37703.341182857803"/>
    <n v="39707.544565923497"/>
    <n v="77958.125152498498"/>
    <n v="411.606404459337"/>
    <n v="720.90596278046701"/>
    <n v="738.06191984756197"/>
    <n v="883.45732149167497"/>
    <n v="3041.1744573302599"/>
    <n v="1028971.2531805"/>
    <n v="1286212.92041457"/>
    <n v="1428144.3866759201"/>
    <n v="1412639.4534561899"/>
    <n v="5234231.2601731997"/>
  </r>
  <r>
    <x v="0"/>
    <s v="Montgomery, MD"/>
    <x v="0"/>
    <s v="Specialty Crop High"/>
    <s v="Load Allocation"/>
    <s v="All Agencies"/>
    <s v="acres"/>
    <n v="223.579061401921"/>
    <n v="245.79010315865199"/>
    <n v="271.394163125631"/>
    <n v="484.64240603661199"/>
    <n v="460.440988220478"/>
    <n v="6595.4656414773799"/>
    <n v="8908.5868954455891"/>
    <n v="9243.8599955844693"/>
    <n v="17952.4613276497"/>
    <n v="18955.0468689837"/>
    <n v="378.73223556426802"/>
    <n v="477.33444563247002"/>
    <n v="561.46982716585603"/>
    <n v="1077.49853325757"/>
    <n v="1216.6595849344701"/>
    <n v="786678.27663635497"/>
    <n v="995669.013809219"/>
    <n v="1167491.2346403899"/>
    <n v="2085843.557612"/>
    <n v="2284647.9507151698"/>
    <n v="4185.57439096295"/>
    <n v="5579.0306992672804"/>
    <n v="5793.6712414897002"/>
    <n v="11267.112271260499"/>
    <n v="11956.0141966753"/>
    <n v="179.86533378432799"/>
    <n v="228.772048814557"/>
    <n v="267.98798560467498"/>
    <n v="514.51680927775999"/>
    <n v="585.27633690607001"/>
    <n v="239772.43575965599"/>
    <n v="317164.93955136498"/>
    <n v="371128.62984704197"/>
    <n v="664965.10925437498"/>
    <n v="753284.048823833"/>
  </r>
  <r>
    <x v="0"/>
    <s v="Montgomery, MD"/>
    <x v="0"/>
    <s v="Specialty Crop Low"/>
    <s v="Load Allocation"/>
    <s v="All Agencies"/>
    <s v="acres"/>
    <n v="1300.3371098315099"/>
    <n v="1247.4771010270299"/>
    <n v="1515.2490246212101"/>
    <n v="1565.2252039873299"/>
    <n v="1512.30370128609"/>
    <n v="9812.7659608046506"/>
    <n v="11488.3510120092"/>
    <n v="13696.6105514057"/>
    <n v="15180.1358104758"/>
    <n v="15317.1897240411"/>
    <n v="2061.3175590966098"/>
    <n v="2202.0746268492699"/>
    <n v="2836.94592329441"/>
    <n v="3125.6174013044201"/>
    <n v="3527.7230867291801"/>
    <n v="4709663.5260225497"/>
    <n v="5018272.9126642598"/>
    <n v="6494698.32175529"/>
    <n v="6759279.9833515901"/>
    <n v="7435199.8430201402"/>
    <n v="6225.9430079003796"/>
    <n v="7194.6176814609198"/>
    <n v="8584.4722878811899"/>
    <n v="9527.1778710279596"/>
    <n v="9661.4128984380495"/>
    <n v="979.80633269343502"/>
    <n v="1055.3863320948999"/>
    <n v="1354.0663839834699"/>
    <n v="1492.5149428863101"/>
    <n v="1697.0176685000799"/>
    <n v="1442467.5383988901"/>
    <n v="1598725.48469868"/>
    <n v="2064791.12999672"/>
    <n v="2155075.9007024802"/>
    <n v="2451707.8912277799"/>
  </r>
  <r>
    <x v="0"/>
    <s v="Montgomery, MD"/>
    <x v="1"/>
    <s v="CSS Buildings and Other"/>
    <s v="Waste Load Allocation"/>
    <s v="All Agencies"/>
    <s v="acres"/>
    <n v="0"/>
    <n v="0"/>
    <n v="0"/>
    <n v="0"/>
    <n v="0"/>
    <n v="0"/>
    <n v="0"/>
    <n v="0"/>
    <n v="0"/>
    <n v="0"/>
    <n v="0"/>
    <n v="0"/>
    <n v="0"/>
    <n v="0"/>
    <n v="0"/>
    <n v="0"/>
    <n v="0"/>
    <n v="0"/>
    <n v="0"/>
    <n v="0"/>
    <n v="0"/>
    <n v="0"/>
    <n v="0"/>
    <n v="0"/>
    <n v="0"/>
    <n v="0"/>
    <n v="0"/>
    <n v="0"/>
    <n v="0"/>
    <n v="0"/>
    <n v="0"/>
    <n v="0"/>
    <n v="0"/>
    <n v="0"/>
    <n v="0"/>
  </r>
  <r>
    <x v="0"/>
    <s v="Montgomery, MD"/>
    <x v="1"/>
    <s v="CSS Construction"/>
    <s v="Waste Load Allocation"/>
    <s v="All Agencies"/>
    <s v="acres"/>
    <n v="0"/>
    <n v="0"/>
    <n v="0"/>
    <n v="0"/>
    <n v="0"/>
    <n v="0"/>
    <n v="0"/>
    <n v="0"/>
    <n v="0"/>
    <n v="0"/>
    <n v="0"/>
    <n v="0"/>
    <n v="0"/>
    <n v="0"/>
    <n v="0"/>
    <n v="0"/>
    <n v="0"/>
    <n v="0"/>
    <n v="0"/>
    <n v="0"/>
    <n v="0"/>
    <n v="0"/>
    <n v="0"/>
    <n v="0"/>
    <n v="0"/>
    <n v="0"/>
    <n v="0"/>
    <n v="0"/>
    <n v="0"/>
    <n v="0"/>
    <n v="0"/>
    <n v="0"/>
    <n v="0"/>
    <n v="0"/>
    <n v="0"/>
  </r>
  <r>
    <x v="0"/>
    <s v="Montgomery, MD"/>
    <x v="1"/>
    <s v="CSS Roads"/>
    <s v="Waste Load Allocation"/>
    <s v="All Agencies"/>
    <s v="acres"/>
    <n v="0"/>
    <n v="0"/>
    <n v="0"/>
    <n v="0"/>
    <n v="0"/>
    <n v="0"/>
    <n v="0"/>
    <n v="0"/>
    <n v="0"/>
    <n v="0"/>
    <n v="0"/>
    <n v="0"/>
    <n v="0"/>
    <n v="0"/>
    <n v="0"/>
    <n v="0"/>
    <n v="0"/>
    <n v="0"/>
    <n v="0"/>
    <n v="0"/>
    <n v="0"/>
    <n v="0"/>
    <n v="0"/>
    <n v="0"/>
    <n v="0"/>
    <n v="0"/>
    <n v="0"/>
    <n v="0"/>
    <n v="0"/>
    <n v="0"/>
    <n v="0"/>
    <n v="0"/>
    <n v="0"/>
    <n v="0"/>
    <n v="0"/>
  </r>
  <r>
    <x v="0"/>
    <s v="Montgomery, MD"/>
    <x v="1"/>
    <s v="CSS Tree Canopy over Impervious"/>
    <s v="Waste Load Allocation"/>
    <s v="All Agencies"/>
    <s v="acres"/>
    <n v="0"/>
    <n v="0"/>
    <n v="0"/>
    <n v="0"/>
    <n v="0"/>
    <n v="0"/>
    <n v="0"/>
    <n v="0"/>
    <n v="0"/>
    <n v="0"/>
    <n v="0"/>
    <n v="0"/>
    <n v="0"/>
    <n v="0"/>
    <n v="0"/>
    <n v="0"/>
    <n v="0"/>
    <n v="0"/>
    <n v="0"/>
    <n v="0"/>
    <n v="0"/>
    <n v="0"/>
    <n v="0"/>
    <n v="0"/>
    <n v="0"/>
    <n v="0"/>
    <n v="0"/>
    <n v="0"/>
    <n v="0"/>
    <n v="0"/>
    <n v="0"/>
    <n v="0"/>
    <n v="0"/>
    <n v="0"/>
    <n v="0"/>
  </r>
  <r>
    <x v="0"/>
    <s v="Montgomery, MD"/>
    <x v="1"/>
    <s v="CSS Tree Canopy over Turf Grass"/>
    <s v="Waste Load Allocation"/>
    <s v="All Agencies"/>
    <s v="acres"/>
    <n v="0"/>
    <n v="0"/>
    <n v="0"/>
    <n v="0"/>
    <n v="0"/>
    <n v="0"/>
    <n v="0"/>
    <n v="0"/>
    <n v="0"/>
    <n v="0"/>
    <n v="0"/>
    <n v="0"/>
    <n v="0"/>
    <n v="0"/>
    <n v="0"/>
    <n v="0"/>
    <n v="0"/>
    <n v="0"/>
    <n v="0"/>
    <n v="0"/>
    <n v="0"/>
    <n v="0"/>
    <n v="0"/>
    <n v="0"/>
    <n v="0"/>
    <n v="0"/>
    <n v="0"/>
    <n v="0"/>
    <n v="0"/>
    <n v="0"/>
    <n v="0"/>
    <n v="0"/>
    <n v="0"/>
    <n v="0"/>
    <n v="0"/>
  </r>
  <r>
    <x v="0"/>
    <s v="Montgomery, MD"/>
    <x v="1"/>
    <s v="CSS Turf Grass"/>
    <s v="Waste Load Allocation"/>
    <s v="All Agencies"/>
    <s v="acres"/>
    <n v="0"/>
    <n v="0"/>
    <n v="0"/>
    <n v="0"/>
    <n v="0"/>
    <n v="0"/>
    <n v="0"/>
    <n v="0"/>
    <n v="0"/>
    <n v="0"/>
    <n v="0"/>
    <n v="0"/>
    <n v="0"/>
    <n v="0"/>
    <n v="0"/>
    <n v="0"/>
    <n v="0"/>
    <n v="0"/>
    <n v="0"/>
    <n v="0"/>
    <n v="0"/>
    <n v="0"/>
    <n v="0"/>
    <n v="0"/>
    <n v="0"/>
    <n v="0"/>
    <n v="0"/>
    <n v="0"/>
    <n v="0"/>
    <n v="0"/>
    <n v="0"/>
    <n v="0"/>
    <n v="0"/>
    <n v="0"/>
    <n v="0"/>
  </r>
  <r>
    <x v="0"/>
    <s v="Montgomery, MD"/>
    <x v="1"/>
    <s v="MS4 Buildings and Other"/>
    <s v="Waste Load Allocation"/>
    <s v="All Agencies"/>
    <s v="acres"/>
    <n v="27909.539019037598"/>
    <n v="28752.111106206299"/>
    <n v="27127.156274735"/>
    <n v="26013.209683696299"/>
    <n v="16498.775604898001"/>
    <n v="284616.36918977799"/>
    <n v="309789.97617572697"/>
    <n v="293579.58347883902"/>
    <n v="283618.176212769"/>
    <n v="192864.29656102901"/>
    <n v="12942.9166244877"/>
    <n v="14071.6862010198"/>
    <n v="13373.620447998301"/>
    <n v="12950.512361445801"/>
    <n v="9515.9598626558"/>
    <n v="43176862.268175296"/>
    <n v="46747378.750318699"/>
    <n v="44367918.167653598"/>
    <n v="43054636.309955098"/>
    <n v="33119511.556483801"/>
    <n v="183446.05280844399"/>
    <n v="199749.53201837599"/>
    <n v="188837.80180587701"/>
    <n v="182309.88644102099"/>
    <n v="121794.226764822"/>
    <n v="7928.5325904982501"/>
    <n v="8672.2925720596395"/>
    <n v="8254.4157208632805"/>
    <n v="8026.9492115323101"/>
    <n v="6067.0457202539101"/>
    <n v="20801223.912117101"/>
    <n v="22519458.4428185"/>
    <n v="21265229.389947198"/>
    <n v="20736281.261501301"/>
    <n v="16346867.0836167"/>
  </r>
  <r>
    <x v="0"/>
    <s v="Montgomery, MD"/>
    <x v="1"/>
    <s v="MS4 Roads"/>
    <s v="Waste Load Allocation"/>
    <s v="All Agencies"/>
    <s v="acres"/>
    <n v="11081.3734778708"/>
    <n v="11327.646307165"/>
    <n v="10703.341807540501"/>
    <n v="10252.566582187201"/>
    <n v="6587.6553722720701"/>
    <n v="150957.19793640301"/>
    <n v="157143.309332134"/>
    <n v="148823.61280022899"/>
    <n v="142990.264051612"/>
    <n v="98939.115777421699"/>
    <n v="6822.4928254031702"/>
    <n v="7010.1735968108396"/>
    <n v="6649.2954657117698"/>
    <n v="6395.1570213918203"/>
    <n v="4745.7400971243896"/>
    <n v="18500368.615852099"/>
    <n v="18644757.646148399"/>
    <n v="17660293.035370599"/>
    <n v="16960778.195504799"/>
    <n v="13177269.8193276"/>
    <n v="97785.7869673315"/>
    <n v="101913.717460254"/>
    <n v="96367.078548033707"/>
    <n v="92573.648791041196"/>
    <n v="63358.356220493602"/>
    <n v="4265.5084559484503"/>
    <n v="4409.1422399796002"/>
    <n v="4186.4720106704299"/>
    <n v="4040.1569818281801"/>
    <n v="3082.9150071348399"/>
    <n v="9110000.0037268698"/>
    <n v="9178947.7369955499"/>
    <n v="8656607.0818928909"/>
    <n v="8346231.6907920204"/>
    <n v="6647582.3655676702"/>
  </r>
  <r>
    <x v="0"/>
    <s v="Montgomery, MD"/>
    <x v="1"/>
    <s v="MS4 Tree Canopy over Impervious"/>
    <s v="Waste Load Allocation"/>
    <s v="All Agencies"/>
    <s v="acres"/>
    <n v="9559.4949019397609"/>
    <n v="9847.9701907779108"/>
    <n v="9298.5197533201408"/>
    <n v="8937.8187516978905"/>
    <n v="5956.2379766446502"/>
    <n v="109162.759262875"/>
    <n v="119633.351659358"/>
    <n v="113561.131738499"/>
    <n v="109820.402955279"/>
    <n v="77899.084711231306"/>
    <n v="4859.2566378130596"/>
    <n v="5348.9363494692398"/>
    <n v="5094.3558938638298"/>
    <n v="4935.8528822315902"/>
    <n v="3747.7815067931101"/>
    <n v="14584058.559937499"/>
    <n v="16115275.3745813"/>
    <n v="15334538.031393999"/>
    <n v="14874778.2257748"/>
    <n v="11746920.8262749"/>
    <n v="69031.087283551693"/>
    <n v="75798.393816359297"/>
    <n v="71809.081851106093"/>
    <n v="69398.458887118803"/>
    <n v="48669.6896594465"/>
    <n v="3068.8474849856002"/>
    <n v="3400.8449975554799"/>
    <n v="3244.2545334768902"/>
    <n v="3154.5957800638898"/>
    <n v="2456.0562885674899"/>
    <n v="7133574.0697598504"/>
    <n v="7902682.8222121"/>
    <n v="7490374.0103899203"/>
    <n v="7294641.5055998601"/>
    <n v="5883385.81851363"/>
  </r>
  <r>
    <x v="0"/>
    <s v="Montgomery, MD"/>
    <x v="1"/>
    <s v="MS4 Tree Canopy over Turf Grass"/>
    <s v="Waste Load Allocation"/>
    <s v="All Agencies"/>
    <s v="acres"/>
    <n v="30890.953773501798"/>
    <n v="30557.614972415799"/>
    <n v="28973.7197476332"/>
    <n v="27834.936083545399"/>
    <n v="18734.973713637799"/>
    <n v="128624.42051738501"/>
    <n v="163258.76320847101"/>
    <n v="159340.71146324999"/>
    <n v="154737.950579572"/>
    <n v="112491.707665186"/>
    <n v="11245.849103234699"/>
    <n v="16439.009716189499"/>
    <n v="17225.1970267547"/>
    <n v="17944.632617454499"/>
    <n v="15203.6987874201"/>
    <n v="7874051.5492134104"/>
    <n v="12890643.353456501"/>
    <n v="12301008.4701645"/>
    <n v="11934094.902150599"/>
    <n v="9603053.1433329601"/>
    <n v="81146.016309715793"/>
    <n v="104049.247244317"/>
    <n v="101303.689787433"/>
    <n v="98304.822989780499"/>
    <n v="70479.715330218896"/>
    <n v="6851.2852185422098"/>
    <n v="10387.900397069099"/>
    <n v="10904.748614686499"/>
    <n v="11401.005846480401"/>
    <n v="9925.4762144328597"/>
    <n v="3714329.9427861101"/>
    <n v="6463685.2905666996"/>
    <n v="6144902.7870367104"/>
    <n v="5987262.4062562399"/>
    <n v="4933935.6602842901"/>
  </r>
  <r>
    <x v="0"/>
    <s v="Montgomery, MD"/>
    <x v="1"/>
    <s v="MS4 Turf Grass"/>
    <s v="Waste Load Allocation"/>
    <s v="All Agencies"/>
    <s v="acres"/>
    <n v="52341.120314906402"/>
    <n v="52594.642615894802"/>
    <n v="49318.071640260801"/>
    <n v="47038.6715497556"/>
    <n v="29060.890137823098"/>
    <n v="354843.67400488799"/>
    <n v="401024.34822834801"/>
    <n v="386133.95317215502"/>
    <n v="371930.20511843299"/>
    <n v="249832.67970758301"/>
    <n v="29705.0277234893"/>
    <n v="37304.8238580045"/>
    <n v="38660.109366213401"/>
    <n v="40048.529477192598"/>
    <n v="31414.484249925201"/>
    <n v="23301959.530954201"/>
    <n v="30277634.383813702"/>
    <n v="28455167.102177899"/>
    <n v="27370926.0670701"/>
    <n v="20294107.8056469"/>
    <n v="222362.08981703201"/>
    <n v="253665.921548087"/>
    <n v="243631.129947498"/>
    <n v="234470.61928708901"/>
    <n v="155685.16746636099"/>
    <n v="15109.682523736299"/>
    <n v="20407.509244426401"/>
    <n v="21316.4131568103"/>
    <n v="22243.526886009"/>
    <n v="18084.048734791799"/>
    <n v="8409398.1999386698"/>
    <n v="12437069.488583"/>
    <n v="11733467.353475099"/>
    <n v="11383753.1307506"/>
    <n v="8718186.8399519194"/>
  </r>
  <r>
    <x v="0"/>
    <s v="Montgomery, MD"/>
    <x v="1"/>
    <s v="Non-Regulated Buildings and Other"/>
    <s v="Load Allocation"/>
    <s v="All Agencies"/>
    <s v="acres"/>
    <n v="742.09358223550998"/>
    <n v="747.47703812806901"/>
    <n v="694.48893390246701"/>
    <n v="644.18361627834395"/>
    <n v="456.24453943490499"/>
    <n v="8421.9099621120804"/>
    <n v="8355.3527817316408"/>
    <n v="7912.7887632176298"/>
    <n v="7394.2252379600004"/>
    <n v="5330.7031307071402"/>
    <n v="411.08515340718401"/>
    <n v="401.86875484930403"/>
    <n v="384.11079062835802"/>
    <n v="359.24063929577801"/>
    <n v="263.49063664057797"/>
    <n v="1370482.1675472299"/>
    <n v="1325848.0866282"/>
    <n v="1279264.94272923"/>
    <n v="1204838.57478642"/>
    <n v="891020.22563624405"/>
    <n v="5887.5765703618499"/>
    <n v="5816.22125318088"/>
    <n v="5521.42812290043"/>
    <n v="5171.2704882174703"/>
    <n v="3732.84962992184"/>
    <n v="245.208885652828"/>
    <n v="236.690061293892"/>
    <n v="228.19540453387901"/>
    <n v="213.86882874486"/>
    <n v="159.631812798092"/>
    <n v="657006.652819157"/>
    <n v="613812.99555754696"/>
    <n v="606629.19157266605"/>
    <n v="577042.48382568394"/>
    <n v="433632.52933418797"/>
  </r>
  <r>
    <x v="0"/>
    <s v="Montgomery, MD"/>
    <x v="1"/>
    <s v="Non-Regulated Roads"/>
    <s v="Load Allocation"/>
    <s v="All Agencies"/>
    <s v="acres"/>
    <n v="202.28695655410399"/>
    <n v="205.68360741046499"/>
    <n v="188.770836351177"/>
    <n v="174.156098054023"/>
    <n v="118.879986104366"/>
    <n v="2839.7371803931901"/>
    <n v="2928.8432693295199"/>
    <n v="2729.5726677877801"/>
    <n v="2543.06849040929"/>
    <n v="1797.33840816468"/>
    <n v="126.09274955964101"/>
    <n v="127.944407989591"/>
    <n v="120.312720999063"/>
    <n v="112.114165288629"/>
    <n v="82.599443949809896"/>
    <n v="352928.37187844497"/>
    <n v="354677.21836548997"/>
    <n v="336432.01354706299"/>
    <n v="315431.32807391899"/>
    <n v="238531.42567512399"/>
    <n v="1964.4406906724901"/>
    <n v="2010.96493557701"/>
    <n v="1871.12050508475"/>
    <n v="1739.1246915250099"/>
    <n v="1222.4512891520301"/>
    <n v="76.076260420770296"/>
    <n v="75.933285966791999"/>
    <n v="71.983813146391199"/>
    <n v="67.2905222328409"/>
    <n v="50.187734486593399"/>
    <n v="180707.84555599099"/>
    <n v="173518.516141325"/>
    <n v="167469.06543767499"/>
    <n v="157637.131156713"/>
    <n v="119877.860973045"/>
  </r>
  <r>
    <x v="0"/>
    <s v="Montgomery, MD"/>
    <x v="1"/>
    <s v="Non-Regulated Tree Canopy over Impervious"/>
    <s v="Load Allocation"/>
    <s v="All Agencies"/>
    <s v="acres"/>
    <n v="162.09045171365099"/>
    <n v="163.19008326530499"/>
    <n v="152.61587918503199"/>
    <n v="142.41867926064899"/>
    <n v="111.30648989649499"/>
    <n v="2160.8500081971301"/>
    <n v="2170.5843640714902"/>
    <n v="2053.6459336765101"/>
    <n v="1925.6965634450301"/>
    <n v="1516.74505716562"/>
    <n v="101.504683673847"/>
    <n v="100.92975549539599"/>
    <n v="95.981721432879596"/>
    <n v="89.910025005927295"/>
    <n v="72.8745446074754"/>
    <n v="217649.42383575399"/>
    <n v="214206.40733814199"/>
    <n v="205227.82347011601"/>
    <n v="192964.301506519"/>
    <n v="157480.590528011"/>
    <n v="1495.5867178086201"/>
    <n v="1489.7262242603999"/>
    <n v="1408.48537406232"/>
    <n v="1318.5771812098101"/>
    <n v="1043.6910249861"/>
    <n v="57.023555028834402"/>
    <n v="55.924888967187101"/>
    <n v="53.517841076478398"/>
    <n v="50.171337481122499"/>
    <n v="40.8378634889377"/>
    <n v="98876.220522642107"/>
    <n v="93916.230308771104"/>
    <n v="91696.686852216706"/>
    <n v="86603.419667005495"/>
    <n v="71107.986415028601"/>
  </r>
  <r>
    <x v="0"/>
    <s v="Montgomery, MD"/>
    <x v="1"/>
    <s v="Non-Regulated Tree Canopy over Turf Grass"/>
    <s v="Load Allocation"/>
    <s v="All Agencies"/>
    <s v="acres"/>
    <n v="1081.27738568839"/>
    <n v="1077.7217349078601"/>
    <n v="995.20147772505902"/>
    <n v="924.05408276338096"/>
    <n v="579.69393165456097"/>
    <n v="5657.3586986213904"/>
    <n v="6279.90046195591"/>
    <n v="5959.77765293419"/>
    <n v="5632.1066686809099"/>
    <n v="3767.6209263578098"/>
    <n v="544.07760734436999"/>
    <n v="628.55597260227603"/>
    <n v="640.69821649231005"/>
    <n v="646.223755821586"/>
    <n v="504.061855859123"/>
    <n v="375468.38901090599"/>
    <n v="448057.926810415"/>
    <n v="420951.075052261"/>
    <n v="399720.98970174801"/>
    <n v="298336.26065778697"/>
    <n v="3934.39223627001"/>
    <n v="4390.3182381244296"/>
    <n v="4153.7060150504103"/>
    <n v="3917.9288722053202"/>
    <n v="2592.1393467271701"/>
    <n v="302.82530947076202"/>
    <n v="357.391048526742"/>
    <n v="361.85766038577998"/>
    <n v="362.97166071413102"/>
    <n v="281.67513932241098"/>
    <n v="169259.79980730999"/>
    <n v="211625.8395994"/>
    <n v="195923.07119143"/>
    <n v="184397.39222562301"/>
    <n v="135213.144764066"/>
  </r>
  <r>
    <x v="0"/>
    <s v="Montgomery, MD"/>
    <x v="1"/>
    <s v="Non-Regulated Turf Grass"/>
    <s v="Load Allocation"/>
    <s v="All Agencies"/>
    <s v="acres"/>
    <n v="2559.3264656777301"/>
    <n v="2580.9194267125299"/>
    <n v="2445.6337404190599"/>
    <n v="2337.3567633059602"/>
    <n v="1667.0127796889301"/>
    <n v="19758.415322278401"/>
    <n v="21144.000001857101"/>
    <n v="20553.522151684701"/>
    <n v="19836.925286793699"/>
    <n v="14895.7740387991"/>
    <n v="2021.9557547122099"/>
    <n v="2237.6264505665699"/>
    <n v="2332.4202895813401"/>
    <n v="2404.6115088538099"/>
    <n v="2146.8538092840499"/>
    <n v="1242033.9064165"/>
    <n v="1425435.6294030701"/>
    <n v="1368142.34532314"/>
    <n v="1321558.9331289399"/>
    <n v="1054287.0448694199"/>
    <n v="12480.174832320199"/>
    <n v="13401.0018394534"/>
    <n v="12951.952794262599"/>
    <n v="12465.503144088399"/>
    <n v="9242.4236995261199"/>
    <n v="1062.7307987960801"/>
    <n v="1172.9703137183201"/>
    <n v="1221.79127013126"/>
    <n v="1257.39081706556"/>
    <n v="1116.15672205994"/>
    <n v="471738.75690449798"/>
    <n v="535813.30268484401"/>
    <n v="517239.63023639203"/>
    <n v="499388.20623645099"/>
    <n v="390061.48321151698"/>
  </r>
  <r>
    <x v="0"/>
    <s v="Montgomery, MD"/>
    <x v="1"/>
    <s v="Regulated Construction"/>
    <s v="Waste Load Allocation"/>
    <s v="All Agencies"/>
    <s v="acres"/>
    <n v="177.22541158838399"/>
    <n v="177.225800947344"/>
    <n v="1613.7569172307799"/>
    <n v="1235.6438133716599"/>
    <n v="4540.25078132004"/>
    <n v="3936.9318011179598"/>
    <n v="3936.94583380222"/>
    <n v="31917.226722359701"/>
    <n v="24824.143844604499"/>
    <n v="87760.318471670194"/>
    <n v="469.55128573626303"/>
    <n v="469.55201608664402"/>
    <n v="4317.8838911205503"/>
    <n v="3269.6199855804398"/>
    <n v="12165.5315178037"/>
    <n v="624391.75223553204"/>
    <n v="421248.92817890598"/>
    <n v="4801027.3802642804"/>
    <n v="4419839.66943359"/>
    <n v="16670340.3037415"/>
    <n v="2481.7405930804098"/>
    <n v="2481.7544517610199"/>
    <n v="20501.985489368399"/>
    <n v="16013.497180938701"/>
    <n v="60107.403359174699"/>
    <n v="227.150211569155"/>
    <n v="227.151217048522"/>
    <n v="2667.3848708793498"/>
    <n v="1829.06405824423"/>
    <n v="7391.2903982102898"/>
    <n v="192417.116337538"/>
    <n v="155511.14775764901"/>
    <n v="2386715.1019601799"/>
    <n v="1968303.3403167699"/>
    <n v="8436935.84448242"/>
  </r>
  <r>
    <x v="0"/>
    <s v="Montgomery, MD"/>
    <x v="2"/>
    <s v="CSS Forest"/>
    <s v="Load Allocation"/>
    <s v="All Agencies"/>
    <s v="acres"/>
    <n v="0"/>
    <n v="0"/>
    <n v="0"/>
    <n v="0"/>
    <n v="0"/>
    <n v="0"/>
    <n v="0"/>
    <n v="0"/>
    <n v="0"/>
    <n v="0"/>
    <n v="0"/>
    <n v="0"/>
    <n v="0"/>
    <n v="0"/>
    <n v="0"/>
    <n v="0"/>
    <n v="0"/>
    <n v="0"/>
    <n v="0"/>
    <n v="0"/>
    <n v="0"/>
    <n v="0"/>
    <n v="0"/>
    <n v="0"/>
    <n v="0"/>
    <n v="0"/>
    <n v="0"/>
    <n v="0"/>
    <n v="0"/>
    <n v="0"/>
    <n v="0"/>
    <n v="0"/>
    <n v="0"/>
    <n v="0"/>
    <n v="0"/>
  </r>
  <r>
    <x v="0"/>
    <s v="Montgomery, MD"/>
    <x v="2"/>
    <s v="CSS Mixed Open"/>
    <s v="Load Allocation"/>
    <s v="All Agencies"/>
    <s v="acres"/>
    <n v="0"/>
    <n v="0"/>
    <n v="0"/>
    <n v="0"/>
    <n v="0"/>
    <n v="0"/>
    <n v="0"/>
    <n v="0"/>
    <n v="0"/>
    <n v="0"/>
    <n v="0"/>
    <n v="0"/>
    <n v="0"/>
    <n v="0"/>
    <n v="0"/>
    <n v="0"/>
    <n v="0"/>
    <n v="0"/>
    <n v="0"/>
    <n v="0"/>
    <n v="0"/>
    <n v="0"/>
    <n v="0"/>
    <n v="0"/>
    <n v="0"/>
    <n v="0"/>
    <n v="0"/>
    <n v="0"/>
    <n v="0"/>
    <n v="0"/>
    <n v="0"/>
    <n v="0"/>
    <n v="0"/>
    <n v="0"/>
    <n v="0"/>
  </r>
  <r>
    <x v="0"/>
    <s v="Montgomery, MD"/>
    <x v="2"/>
    <s v="Harvested Forest"/>
    <s v="Load Allocation"/>
    <s v="All Agencies"/>
    <s v="acres"/>
    <n v="1022.81806050241"/>
    <n v="1029.0828800872"/>
    <n v="62.500000351807103"/>
    <n v="49.500000448431798"/>
    <n v="1121.54925581813"/>
    <n v="5499.9588625133001"/>
    <n v="9668.4965058565103"/>
    <n v="585.33647042512905"/>
    <n v="462.30581437423803"/>
    <n v="10324.6443119347"/>
    <n v="27.904720015125299"/>
    <n v="59.279962343163803"/>
    <n v="3.5926909488334799"/>
    <n v="2.84028299395868"/>
    <n v="63.921819952316604"/>
    <n v="171609.44065999999"/>
    <n v="355592.32387399703"/>
    <n v="21718.648481011402"/>
    <n v="17284.269844383001"/>
    <n v="399593.08851337398"/>
    <n v="3397.6355766356"/>
    <n v="6054.9124886989603"/>
    <n v="366.90082836337399"/>
    <n v="289.958274334669"/>
    <n v="6478.3273878991604"/>
    <n v="13.892506303032899"/>
    <n v="30.624507670756401"/>
    <n v="1.8629920184612301"/>
    <n v="1.4787349624239099"/>
    <n v="33.897508490364999"/>
    <n v="61560.840840578101"/>
    <n v="133982.90630006799"/>
    <n v="8281.1180598437804"/>
    <n v="6664.8257655501402"/>
    <n v="161449.90569686901"/>
  </r>
  <r>
    <x v="0"/>
    <s v="Montgomery, MD"/>
    <x v="2"/>
    <s v="Headwater or Isolated Wetland"/>
    <s v="Load Allocation"/>
    <s v="All Agencies"/>
    <s v="acres"/>
    <n v="4645.2297324203"/>
    <n v="4605.5361718945196"/>
    <n v="4656.0821282230299"/>
    <n v="4706.3708590567103"/>
    <n v="4887.0374115332997"/>
    <n v="5603.9142492190003"/>
    <n v="5549.0391805320996"/>
    <n v="5608.5880346037402"/>
    <n v="5668.4362797029298"/>
    <n v="5893.2720403000703"/>
    <n v="123.38779999548601"/>
    <n v="122.44188645039701"/>
    <n v="123.61367877433101"/>
    <n v="124.816771458136"/>
    <n v="128.878700302797"/>
    <n v="139046.65897357499"/>
    <n v="137676.02171242199"/>
    <n v="139563.10977256301"/>
    <n v="141347.35743200799"/>
    <n v="148356.27653288801"/>
    <n v="3879.7822602279498"/>
    <n v="3845.3232694938802"/>
    <n v="3888.1490123420999"/>
    <n v="3930.68887959421"/>
    <n v="4076.4452042430598"/>
    <n v="66.729833665071098"/>
    <n v="66.235801890143193"/>
    <n v="66.900633874931401"/>
    <n v="67.594232156756306"/>
    <n v="69.775906634808095"/>
    <n v="50203.99789536"/>
    <n v="49721.284727141297"/>
    <n v="50590.368105039001"/>
    <n v="51406.679612874999"/>
    <n v="54316.870998084501"/>
  </r>
  <r>
    <x v="0"/>
    <s v="Montgomery, MD"/>
    <x v="2"/>
    <s v="Mixed Open"/>
    <s v="Load Allocation"/>
    <s v="All Agencies"/>
    <s v="acres"/>
    <n v="23525.593516770801"/>
    <n v="21757.569548551"/>
    <n v="22064.546948080901"/>
    <n v="24018.1438852889"/>
    <n v="38583.809347931303"/>
    <n v="43982.753246187203"/>
    <n v="40471.711802362501"/>
    <n v="40753.2797230496"/>
    <n v="44123.259000063903"/>
    <n v="68847.911058090205"/>
    <n v="3441.2275774429399"/>
    <n v="3181.37481992942"/>
    <n v="3241.6322525881701"/>
    <n v="3526.94847593247"/>
    <n v="5657.7169343556698"/>
    <n v="25804535.768519901"/>
    <n v="23885629.921840198"/>
    <n v="24156369.5275218"/>
    <n v="26346631.3241634"/>
    <n v="42846875.949977599"/>
    <n v="27618.739082168999"/>
    <n v="25474.728106331298"/>
    <n v="25841.974236263301"/>
    <n v="28139.080135677599"/>
    <n v="44916.966220241098"/>
    <n v="1848.9052378608601"/>
    <n v="1726.88051346678"/>
    <n v="1781.3528773488099"/>
    <n v="1947.3647059590401"/>
    <n v="3249.0226688382099"/>
    <n v="10578557.098779"/>
    <n v="9942083.2684566993"/>
    <n v="10222181.134962199"/>
    <n v="11242111.791029699"/>
    <n v="19674262.782236699"/>
  </r>
  <r>
    <x v="0"/>
    <s v="Montgomery, MD"/>
    <x v="2"/>
    <s v="Non-tidal Floodplain Wetland"/>
    <s v="Load Allocation"/>
    <s v="All Agencies"/>
    <s v="acres"/>
    <n v="3786.9166656921702"/>
    <n v="3799.6496240329002"/>
    <n v="3858.2690476993998"/>
    <n v="3913.0495703083002"/>
    <n v="4132.5632499091998"/>
    <n v="5030.2374146652901"/>
    <n v="5047.8875085544996"/>
    <n v="5118.0910173844304"/>
    <n v="5184.7873210819698"/>
    <n v="5452.78304986074"/>
    <n v="84.099856516966597"/>
    <n v="84.366710188212906"/>
    <n v="85.667609757485494"/>
    <n v="86.882642386724896"/>
    <n v="91.749957025192998"/>
    <n v="141347.247963103"/>
    <n v="141854.00464676099"/>
    <n v="144131.95673306999"/>
    <n v="146260.58104648101"/>
    <n v="155035.41586574199"/>
    <n v="3342.1357080222801"/>
    <n v="3353.4497666519001"/>
    <n v="3401.5104130761501"/>
    <n v="3446.18882194976"/>
    <n v="3615.11808478087"/>
    <n v="46.235265330789801"/>
    <n v="46.3569115005157"/>
    <n v="47.151932425332198"/>
    <n v="47.895485735813097"/>
    <n v="50.659608496596803"/>
    <n v="60357.0913780556"/>
    <n v="60540.803966362102"/>
    <n v="61702.882287690198"/>
    <n v="62797.2902644188"/>
    <n v="66823.594017709795"/>
  </r>
  <r>
    <x v="0"/>
    <s v="Montgomery, MD"/>
    <x v="2"/>
    <s v="Shoreline"/>
    <s v="Load Allocation"/>
    <s v="All Agencies"/>
    <s v="miles"/>
    <n v="11.974576208740499"/>
    <n v="11.974576208740499"/>
    <n v="11.974576208740499"/>
    <n v="11.974576208740499"/>
    <n v="11.974576208740499"/>
    <n v="0"/>
    <n v="0"/>
    <n v="0"/>
    <n v="0"/>
    <n v="0"/>
    <n v="0"/>
    <n v="0"/>
    <n v="0"/>
    <n v="0"/>
    <n v="0"/>
    <n v="0"/>
    <n v="0"/>
    <n v="0"/>
    <n v="0"/>
    <n v="0"/>
    <n v="0"/>
    <n v="0"/>
    <n v="0"/>
    <n v="0"/>
    <n v="0"/>
    <n v="0"/>
    <n v="0"/>
    <n v="0"/>
    <n v="0"/>
    <n v="0"/>
    <n v="0"/>
    <n v="0"/>
    <n v="0"/>
    <n v="0"/>
    <n v="0"/>
  </r>
  <r>
    <x v="0"/>
    <s v="Montgomery, MD"/>
    <x v="2"/>
    <s v="Stream Bed and Bank"/>
    <s v="Load Allocation"/>
    <s v="All Agencies"/>
    <s v="miles"/>
    <n v="634.61118748458102"/>
    <n v="634.61118748458102"/>
    <n v="634.61118748458102"/>
    <n v="634.61118748458102"/>
    <n v="634.61118748458102"/>
    <n v="206760.05710506401"/>
    <n v="202602.10892486601"/>
    <n v="218808.03824996899"/>
    <n v="229587.37782299501"/>
    <n v="243105.51142203799"/>
    <n v="54030.272440865599"/>
    <n v="49838.481909245304"/>
    <n v="59647.901124358199"/>
    <n v="63128.877770245097"/>
    <n v="93068.608935266704"/>
    <n v="239400071.79101601"/>
    <n v="231647784.47705099"/>
    <n v="243203228.87402299"/>
    <n v="244605536.02002001"/>
    <n v="293955897.040039"/>
    <n v="134301.30094295699"/>
    <n v="128885.171526194"/>
    <n v="140765.64227837301"/>
    <n v="148413.869895518"/>
    <n v="156186.32096636301"/>
    <n v="28262.093592986501"/>
    <n v="26142.075714066599"/>
    <n v="32524.3391135335"/>
    <n v="33544.253987506003"/>
    <n v="48325.841062068903"/>
    <n v="101975181.759598"/>
    <n v="100267571.069107"/>
    <n v="105803223.61476099"/>
    <n v="105906656.419449"/>
    <n v="123222564.298042"/>
  </r>
  <r>
    <x v="0"/>
    <s v="Montgomery, MD"/>
    <x v="2"/>
    <s v="True Forest"/>
    <s v="Load Allocation"/>
    <s v="All Agencies"/>
    <s v="acres"/>
    <n v="100414.819736987"/>
    <n v="97332.246756583496"/>
    <n v="99564.827227264599"/>
    <n v="101063.79574239301"/>
    <n v="104898.53982079"/>
    <n v="132398.11661350701"/>
    <n v="128548.56042015601"/>
    <n v="131180.109676719"/>
    <n v="132864.37557268099"/>
    <n v="136397.25056660199"/>
    <n v="2261.9099861853801"/>
    <n v="2192.4761414849199"/>
    <n v="2239.9045282099401"/>
    <n v="2270.88909750618"/>
    <n v="2346.2429774440802"/>
    <n v="3765186.4955349001"/>
    <n v="3646592.72749901"/>
    <n v="3743211.1486616102"/>
    <n v="3811541.8041677498"/>
    <n v="4011403.63573837"/>
    <n v="84199.660189509406"/>
    <n v="81732.339438319206"/>
    <n v="83419.175121635199"/>
    <n v="84506.518724739595"/>
    <n v="86791.692515611605"/>
    <n v="1198.0507587899899"/>
    <n v="1156.45605615876"/>
    <n v="1184.17192785512"/>
    <n v="1204.0238912301099"/>
    <n v="1262.0191264580901"/>
    <n v="1515530.7116773699"/>
    <n v="1460324.1994588999"/>
    <n v="1508578.8284294601"/>
    <n v="1546820.40245026"/>
    <n v="1680807.5488591201"/>
  </r>
  <r>
    <x v="0"/>
    <s v="Montgomery, MD"/>
    <x v="2"/>
    <s v="Water"/>
    <s v="Load Allocation"/>
    <s v="All Agencies"/>
    <s v="acres"/>
    <n v="9202.6617096047794"/>
    <n v="9202.6617096047794"/>
    <n v="9234.1395725589191"/>
    <n v="9257.1678504049796"/>
    <n v="9199.8924435954505"/>
    <n v="77678.747405156493"/>
    <n v="77678.747405156493"/>
    <n v="77944.448266267806"/>
    <n v="78138.828797668204"/>
    <n v="77655.373665422201"/>
    <n v="5522.8854512898297"/>
    <n v="5522.8854512898297"/>
    <n v="5541.7766178613501"/>
    <n v="5555.5967910429499"/>
    <n v="5521.2235180595899"/>
    <n v="0"/>
    <n v="0"/>
    <n v="0"/>
    <n v="0"/>
    <n v="0"/>
    <n v="64422.4366771895"/>
    <n v="64422.4366771895"/>
    <n v="64659.095887491501"/>
    <n v="64814.913387700901"/>
    <n v="64328.9822495505"/>
    <n v="4291.4306203448205"/>
    <n v="4291.4306203448205"/>
    <n v="4307.1609335283301"/>
    <n v="4319.1015403398796"/>
    <n v="4290.0155135097402"/>
    <n v="0"/>
    <n v="0"/>
    <n v="0"/>
    <n v="0"/>
    <n v="0"/>
  </r>
  <r>
    <x v="0"/>
    <s v="Montgomery, MD"/>
    <x v="3"/>
    <s v="Rapid Infiltration Basin"/>
    <s v="Load Allocation"/>
    <s v="All Agencies"/>
    <s v="acres"/>
    <n v="0"/>
    <n v="0"/>
    <n v="0"/>
    <n v="0"/>
    <n v="0"/>
    <n v="1.64443175494671"/>
    <n v="2678.9606190919899"/>
    <n v="5.6432440280914298"/>
    <n v="7.4764897823333696"/>
    <n v="0"/>
    <n v="5.7995396740734604"/>
    <n v="725.45291668176696"/>
    <n v="6.80448293685913"/>
    <n v="18.067050158977501"/>
    <n v="0"/>
    <n v="0"/>
    <n v="0"/>
    <n v="0"/>
    <n v="0"/>
    <n v="0"/>
    <n v="1.10528222471476"/>
    <n v="1962.54154238105"/>
    <n v="2.6185008883476302"/>
    <n v="4.7109650671482104"/>
    <n v="0"/>
    <n v="3.0638781618326898"/>
    <n v="384.55306643247599"/>
    <n v="3.4397005587816198"/>
    <n v="9.4941219389438594"/>
    <n v="0"/>
    <n v="0"/>
    <n v="0"/>
    <n v="0"/>
    <n v="0"/>
    <n v="0"/>
  </r>
  <r>
    <x v="0"/>
    <s v="Montgomery, MD"/>
    <x v="3"/>
    <s v="Septic"/>
    <s v="Load Allocation"/>
    <s v="All Agencies"/>
    <s v="systems"/>
    <n v="19337.1639633179"/>
    <n v="18663.7087554932"/>
    <n v="17847.199115753199"/>
    <n v="17005.571529388399"/>
    <n v="10372.588182449301"/>
    <n v="195558.25567627"/>
    <n v="253756.42636108401"/>
    <n v="244049.50100707999"/>
    <n v="231728.60055542001"/>
    <n v="142713.35140991199"/>
    <n v="0"/>
    <n v="0"/>
    <n v="0"/>
    <n v="0"/>
    <n v="0"/>
    <n v="0"/>
    <n v="0"/>
    <n v="0"/>
    <n v="0"/>
    <n v="0"/>
    <n v="119183.067199707"/>
    <n v="159280.92379760701"/>
    <n v="153439.36441040001"/>
    <n v="146029.300506592"/>
    <n v="88978.188232421904"/>
    <n v="0"/>
    <n v="0"/>
    <n v="0"/>
    <n v="0"/>
    <n v="0"/>
    <n v="0"/>
    <n v="0"/>
    <n v="0"/>
    <n v="0"/>
    <n v="0"/>
  </r>
  <r>
    <x v="0"/>
    <s v="Montgomery, MD"/>
    <x v="4"/>
    <s v="Combined Sewer Overflow"/>
    <s v="Waste Load Allocation"/>
    <s v="All Agencies"/>
    <s v="acres"/>
    <n v="0"/>
    <n v="0"/>
    <n v="0"/>
    <n v="0"/>
    <n v="0"/>
    <n v="0"/>
    <n v="0"/>
    <n v="0"/>
    <n v="0"/>
    <n v="0"/>
    <n v="0"/>
    <n v="0"/>
    <n v="0"/>
    <n v="0"/>
    <n v="0"/>
    <n v="0"/>
    <n v="0"/>
    <n v="0"/>
    <n v="0"/>
    <n v="0"/>
    <n v="0"/>
    <n v="0"/>
    <n v="0"/>
    <n v="0"/>
    <n v="0"/>
    <n v="0"/>
    <n v="0"/>
    <n v="0"/>
    <n v="0"/>
    <n v="0"/>
    <n v="0"/>
    <n v="0"/>
    <n v="0"/>
    <n v="0"/>
    <n v="0"/>
  </r>
  <r>
    <x v="0"/>
    <s v="Montgomery, MD"/>
    <x v="4"/>
    <s v="Industrial Wastewater Treatment Plant"/>
    <s v="Waste Load Allocation"/>
    <s v="All Agencies"/>
    <s v="acres"/>
    <n v="0"/>
    <n v="0"/>
    <n v="0"/>
    <n v="0"/>
    <n v="0"/>
    <n v="13890.5524635166"/>
    <n v="7378.9958396926504"/>
    <n v="45403.212282593398"/>
    <n v="12589.555545891601"/>
    <n v="12159.6255443096"/>
    <n v="2518.7832542424999"/>
    <n v="241.39566051517599"/>
    <n v="19813.051078971701"/>
    <n v="2087.56953294715"/>
    <n v="662.67225614783797"/>
    <n v="243306.89378739501"/>
    <n v="122739.5317179"/>
    <n v="109593.40664405"/>
    <n v="104566.444529716"/>
    <n v="51615.197285711802"/>
    <n v="11409.3572715316"/>
    <n v="6336.6438043247899"/>
    <n v="38096.945063907697"/>
    <n v="10021.3573822863"/>
    <n v="9490.5415381044095"/>
    <n v="1762.5942253958201"/>
    <n v="88.807462859083898"/>
    <n v="14760.4146721218"/>
    <n v="1358.48948593822"/>
    <n v="299.534523665265"/>
    <n v="113308.91850345"/>
    <n v="57161.502091483198"/>
    <n v="48002.520752886099"/>
    <n v="45558.965984562201"/>
    <n v="23335.931754540699"/>
  </r>
  <r>
    <x v="0"/>
    <s v="Montgomery, MD"/>
    <x v="4"/>
    <s v="Municipal Wastewater Treatment Plant"/>
    <s v="Waste Load Allocation"/>
    <s v="All Agencies"/>
    <s v="acres"/>
    <n v="0"/>
    <n v="0"/>
    <n v="0"/>
    <n v="0"/>
    <n v="0"/>
    <n v="1584281.24036741"/>
    <n v="807544.57484436"/>
    <n v="1498030.7824847701"/>
    <n v="1702431.3233020301"/>
    <n v="3700899.8283243198"/>
    <n v="83394.255450189099"/>
    <n v="28163.335070609999"/>
    <n v="20715.835195034699"/>
    <n v="46697.273279786103"/>
    <n v="80056.911030948206"/>
    <n v="7584471.7654037504"/>
    <n v="219418.179082394"/>
    <n v="211671.60226276499"/>
    <n v="491158.28845065797"/>
    <n v="479795.46603560401"/>
    <n v="1500291.26715779"/>
    <n v="783203.34496688796"/>
    <n v="1448260.3028142501"/>
    <n v="1621108.91994464"/>
    <n v="3633517.8473186502"/>
    <n v="71447.027705788598"/>
    <n v="24994.092195510901"/>
    <n v="17296.788091644601"/>
    <n v="40105.199736356699"/>
    <n v="63062.336990654498"/>
    <n v="5017752.0482487697"/>
    <n v="196568.55193615"/>
    <n v="183235.21544144099"/>
    <n v="440482.641974503"/>
    <n v="441990.91410935699"/>
  </r>
  <r>
    <x v="0"/>
    <s v="Prince Georges, MD"/>
    <x v="0"/>
    <s v="Ag Open Space"/>
    <s v="Load Allocation"/>
    <s v="All Agencies"/>
    <s v="acres"/>
    <n v="519.81894892081596"/>
    <n v="852.11412546038605"/>
    <n v="266.20704127103102"/>
    <n v="121.353117864579"/>
    <n v="412.45415546372499"/>
    <n v="1482.71994914114"/>
    <n v="2388.9870877861999"/>
    <n v="770.34113449603296"/>
    <n v="353.30817759409501"/>
    <n v="1260.47849282622"/>
    <n v="310.10427332483198"/>
    <n v="496.01866412535298"/>
    <n v="163.37136251106901"/>
    <n v="74.798596167936907"/>
    <n v="265.89093579165598"/>
    <n v="22612.669334173199"/>
    <n v="36007.094499111197"/>
    <n v="11973.0222599506"/>
    <n v="5474.8062731027603"/>
    <n v="20017.705608367902"/>
    <n v="1033.2305121347299"/>
    <n v="1670.33865921199"/>
    <n v="527.06873603165104"/>
    <n v="241.47556327283399"/>
    <n v="831.30578067898796"/>
    <n v="211.98901803977799"/>
    <n v="335.327280120924"/>
    <n v="113.590163609013"/>
    <n v="52.068916644901002"/>
    <n v="185.30061246454699"/>
    <n v="8798.2672339677792"/>
    <n v="13947.147077858401"/>
    <n v="4727.3474189043"/>
    <n v="2164.50705468655"/>
    <n v="7904.34018415213"/>
  </r>
  <r>
    <x v="0"/>
    <s v="Prince Georges, MD"/>
    <x v="0"/>
    <s v="Double Cropped Land"/>
    <s v="Load Allocation"/>
    <s v="All Agencies"/>
    <s v="acres"/>
    <n v="1736.75055402517"/>
    <n v="1042.1011479198901"/>
    <n v="479.491313699633"/>
    <n v="837.28823313117005"/>
    <n v="653.69499572739005"/>
    <n v="28105.954254150402"/>
    <n v="15779.3803735971"/>
    <n v="7938.6117041707002"/>
    <n v="16487.8496673107"/>
    <n v="13324.544149041199"/>
    <n v="727.73762221634399"/>
    <n v="543.15206861589104"/>
    <n v="356.70272343419498"/>
    <n v="779.87238259240996"/>
    <n v="1196.03902015835"/>
    <n v="1990932.65036011"/>
    <n v="581514.74355316197"/>
    <n v="500362.08988952602"/>
    <n v="1003633.5791015601"/>
    <n v="1526532.9415130599"/>
    <n v="20340.9683148861"/>
    <n v="11146.948421806101"/>
    <n v="5571.91942553222"/>
    <n v="11560.189277231701"/>
    <n v="9044.0791396498698"/>
    <n v="481.48045961558802"/>
    <n v="363.17837558593601"/>
    <n v="239.592830611393"/>
    <n v="524.41810904443298"/>
    <n v="810.11233590357006"/>
    <n v="762726.86999511695"/>
    <n v="223282.33724498699"/>
    <n v="192708.68185520201"/>
    <n v="387007.945415497"/>
    <n v="591065.316640854"/>
  </r>
  <r>
    <x v="0"/>
    <s v="Prince Georges, MD"/>
    <x v="0"/>
    <s v="Full Season Soybeans"/>
    <s v="Load Allocation"/>
    <s v="All Agencies"/>
    <s v="acres"/>
    <n v="456.38825775310403"/>
    <n v="1165.2523502111401"/>
    <n v="2075.6358853280499"/>
    <n v="2675.0054692029998"/>
    <n v="2804.8191657513398"/>
    <n v="6504.7939455509204"/>
    <n v="16189.7386467457"/>
    <n v="32219.308717727701"/>
    <n v="41546.8689506054"/>
    <n v="46956.364059448199"/>
    <n v="139.04041669517801"/>
    <n v="470.23253193404503"/>
    <n v="1396.69579423964"/>
    <n v="2240.0818617865398"/>
    <n v="4495.2376179397097"/>
    <n v="455227.35597228998"/>
    <n v="566701.41897582996"/>
    <n v="2135106.7548217801"/>
    <n v="3237984.0971984901"/>
    <n v="6237351.60754395"/>
    <n v="4681.5553426146498"/>
    <n v="11427.1827736497"/>
    <n v="22613.953440487399"/>
    <n v="29129.914404153798"/>
    <n v="31871.7893143892"/>
    <n v="92.275866075418904"/>
    <n v="314.68061413196801"/>
    <n v="938.14340905845199"/>
    <n v="1506.32272546738"/>
    <n v="3044.7563947215699"/>
    <n v="174726.340053558"/>
    <n v="217927.80469751399"/>
    <n v="822829.02932739304"/>
    <n v="1249402.37477112"/>
    <n v="2416638.0576248202"/>
  </r>
  <r>
    <x v="0"/>
    <s v="Prince Georges, MD"/>
    <x v="0"/>
    <s v="Grain with Manure"/>
    <s v="Load Allocation"/>
    <s v="All Agencies"/>
    <s v="acres"/>
    <n v="1013.05242175609"/>
    <n v="1684.1953099221"/>
    <n v="2350.56443238258"/>
    <n v="2150.8229924738398"/>
    <n v="3026.4422233700798"/>
    <n v="23187.176142692599"/>
    <n v="42661.846323967002"/>
    <n v="65470.103962898298"/>
    <n v="68696.496339321093"/>
    <n v="99924.482864379897"/>
    <n v="241.211394712329"/>
    <n v="699.83174107596301"/>
    <n v="1575.55381445587"/>
    <n v="1869.3428488224699"/>
    <n v="5342.54761749506"/>
    <n v="921808.34414672898"/>
    <n v="747278.66335296596"/>
    <n v="2206340.6408081101"/>
    <n v="2375695.6811828599"/>
    <n v="6143140.3264770498"/>
    <n v="16716.262786388401"/>
    <n v="30111.806482672699"/>
    <n v="45951.881512165099"/>
    <n v="48165.435729503602"/>
    <n v="67824.077933549896"/>
    <n v="159.51848199777299"/>
    <n v="468.29985086712998"/>
    <n v="1058.2801321074401"/>
    <n v="1257.02262344211"/>
    <n v="3618.6642509400799"/>
    <n v="353363.10669708299"/>
    <n v="287380.188609123"/>
    <n v="850352.31394958496"/>
    <n v="916758.82052612305"/>
    <n v="2380352.64916992"/>
  </r>
  <r>
    <x v="0"/>
    <s v="Prince Georges, MD"/>
    <x v="0"/>
    <s v="Grain without Manure"/>
    <s v="Load Allocation"/>
    <s v="All Agencies"/>
    <s v="acres"/>
    <n v="688.33543842658401"/>
    <n v="1466.5824473351199"/>
    <n v="2170.6142621338399"/>
    <n v="2240.6937865763898"/>
    <n v="5006.5812559127799"/>
    <n v="12091.624598145499"/>
    <n v="27183.861240267801"/>
    <n v="42936.988408327103"/>
    <n v="50566.599480152101"/>
    <n v="122256.22805404699"/>
    <n v="198.87601722404401"/>
    <n v="575.67313659936201"/>
    <n v="1446.4359182640901"/>
    <n v="1876.6174076944601"/>
    <n v="7968.8522416055202"/>
    <n v="626314.50411987305"/>
    <n v="650730.66956329299"/>
    <n v="2037454.1564941399"/>
    <n v="2474989.8693542499"/>
    <n v="10162583.0965576"/>
    <n v="8709.8139026165009"/>
    <n v="19189.754806160901"/>
    <n v="30136.433374524098"/>
    <n v="35453.952144265197"/>
    <n v="82981.827342033401"/>
    <n v="131.97553690336599"/>
    <n v="385.21358046913502"/>
    <n v="971.55322217196203"/>
    <n v="1261.9143382534401"/>
    <n v="5397.53730034828"/>
    <n v="240378.816955566"/>
    <n v="250248.22020864501"/>
    <n v="785261.28106498695"/>
    <n v="955075.52678680397"/>
    <n v="3937811.9326477102"/>
  </r>
  <r>
    <x v="0"/>
    <s v="Prince Georges, MD"/>
    <x v="0"/>
    <s v="Legume Hay"/>
    <s v="Load Allocation"/>
    <s v="All Agencies"/>
    <s v="acres"/>
    <n v="272.90483037009801"/>
    <n v="275.61443919688497"/>
    <n v="230.46443130821001"/>
    <n v="265.34585473686502"/>
    <n v="347.32974721491303"/>
    <n v="1389.5664164871"/>
    <n v="1359.8093213587999"/>
    <n v="1216.4411656111499"/>
    <n v="1507.72433057427"/>
    <n v="2055.98601251841"/>
    <n v="28.5629764748737"/>
    <n v="27.799104026984399"/>
    <n v="9.5498972607310897"/>
    <n v="47.4823115998879"/>
    <n v="288.56946837902098"/>
    <n v="43534.397875785799"/>
    <n v="41925.260017394998"/>
    <n v="37069.928424835198"/>
    <n v="42791.526639938398"/>
    <n v="87572.363458633394"/>
    <n v="964.05147579312302"/>
    <n v="935.26167385280098"/>
    <n v="832.29081983864296"/>
    <n v="1030.48366481066"/>
    <n v="1355.95555904508"/>
    <n v="19.709432630566901"/>
    <n v="19.214935280382601"/>
    <n v="6.6399297658354"/>
    <n v="33.053456327412299"/>
    <n v="201.10537898354201"/>
    <n v="17066.305862546"/>
    <n v="16427.5335273743"/>
    <n v="14584.9414125681"/>
    <n v="16858.8711361885"/>
    <n v="34483.251159906402"/>
  </r>
  <r>
    <x v="0"/>
    <s v="Prince Georges, MD"/>
    <x v="0"/>
    <s v="Non-Permitted Feeding Space"/>
    <s v="Load Allocation"/>
    <s v="All Agencies"/>
    <s v="acres"/>
    <n v="54.687046226113999"/>
    <n v="56.275731974281399"/>
    <n v="58.539971522055602"/>
    <n v="56.155275262892197"/>
    <n v="39.602397561539"/>
    <n v="1045.6421280950301"/>
    <n v="5630.5949643850299"/>
    <n v="7690.8899859189996"/>
    <n v="6459.4848613738995"/>
    <n v="8277.5034186243993"/>
    <n v="100.02658059727401"/>
    <n v="562.60033096373104"/>
    <n v="711.41763671487604"/>
    <n v="586.52506444603205"/>
    <n v="797.20235584303703"/>
    <n v="623589.59017181396"/>
    <n v="641719.60250091599"/>
    <n v="789930.82347869896"/>
    <n v="753147.11717224098"/>
    <n v="625864.83325958299"/>
    <n v="723.05789238959596"/>
    <n v="3896.3144243955599"/>
    <n v="5313.40192860365"/>
    <n v="4454.1978850066698"/>
    <n v="5531.36160990596"/>
    <n v="67.507760934531703"/>
    <n v="379.666823156178"/>
    <n v="480.54724001139402"/>
    <n v="396.47944121435302"/>
    <n v="541.240358922631"/>
    <n v="241907.54131984699"/>
    <n v="248047.19406318699"/>
    <n v="305483.73934078199"/>
    <n v="291353.36800003098"/>
    <n v="242063.38276100199"/>
  </r>
  <r>
    <x v="0"/>
    <s v="Prince Georges, MD"/>
    <x v="0"/>
    <s v="Other Agronomic Crops"/>
    <s v="Load Allocation"/>
    <s v="All Agencies"/>
    <s v="acres"/>
    <n v="0"/>
    <n v="0"/>
    <n v="1271.5578551143401"/>
    <n v="1974.16483788192"/>
    <n v="7890.9015067815799"/>
    <n v="0"/>
    <n v="0"/>
    <n v="12331.0820727348"/>
    <n v="20317.658667325999"/>
    <n v="101802.9098773"/>
    <n v="0"/>
    <n v="0"/>
    <n v="1064.6415758952501"/>
    <n v="1936.7955028414699"/>
    <n v="13494.5660770535"/>
    <n v="0"/>
    <n v="0"/>
    <n v="80859.553784370393"/>
    <n v="285918.68178939802"/>
    <n v="4580872.2351684598"/>
    <n v="0"/>
    <n v="0"/>
    <n v="8654.8877180814707"/>
    <n v="14245.397497117499"/>
    <n v="69099.066734790802"/>
    <n v="0"/>
    <n v="0"/>
    <n v="715.106645112857"/>
    <n v="1302.3805622756499"/>
    <n v="9140.2656563520395"/>
    <n v="0"/>
    <n v="0"/>
    <n v="31159.867365002599"/>
    <n v="110317.221197128"/>
    <n v="1774735.8218650799"/>
  </r>
  <r>
    <x v="0"/>
    <s v="Prince Georges, MD"/>
    <x v="0"/>
    <s v="Other Hay"/>
    <s v="Load Allocation"/>
    <s v="All Agencies"/>
    <s v="acres"/>
    <n v="2356.2732117474102"/>
    <n v="2945.7109889686099"/>
    <n v="3382.8422579169301"/>
    <n v="3798.5965514182999"/>
    <n v="4265.3803521394702"/>
    <n v="17366.487594723701"/>
    <n v="21083.016119718599"/>
    <n v="25255.005881786299"/>
    <n v="29691.807134151499"/>
    <n v="32378.096048116699"/>
    <n v="220.56279248464901"/>
    <n v="117.263732790947"/>
    <n v="242.55322336033001"/>
    <n v="206.69050766900199"/>
    <n v="1364.4933564811899"/>
    <n v="100678.84259057"/>
    <n v="123016.375608444"/>
    <n v="149375.815792084"/>
    <n v="177301.66828536999"/>
    <n v="211550.55408096299"/>
    <n v="12035.5934424102"/>
    <n v="14500.3680071831"/>
    <n v="17279.513240099001"/>
    <n v="20293.446068286899"/>
    <n v="21353.870505571402"/>
    <n v="152.55878180265401"/>
    <n v="81.042750060558305"/>
    <n v="168.644364565611"/>
    <n v="143.881702886894"/>
    <n v="950.92163155973003"/>
    <n v="39583.662152171099"/>
    <n v="48194.7471151352"/>
    <n v="58773.837809562698"/>
    <n v="69856.212909698501"/>
    <n v="83305.972687721296"/>
  </r>
  <r>
    <x v="0"/>
    <s v="Prince Georges, MD"/>
    <x v="0"/>
    <s v="Pasture"/>
    <s v="Load Allocation"/>
    <s v="All Agencies"/>
    <s v="acres"/>
    <n v="3377.7146599888802"/>
    <n v="4705.4522235989598"/>
    <n v="4966.4137845039404"/>
    <n v="5323.7384452819797"/>
    <n v="8406.5935565233194"/>
    <n v="23517.206553220702"/>
    <n v="31142.487558841702"/>
    <n v="35161.380841255203"/>
    <n v="39045.8220624924"/>
    <n v="61251.392178535498"/>
    <n v="2204.1116572916499"/>
    <n v="2661.6441962122899"/>
    <n v="3444.2488135695498"/>
    <n v="3831.9276067614601"/>
    <n v="8189.8266193866702"/>
    <n v="231782.87819671599"/>
    <n v="315595.57790756202"/>
    <n v="384218.63718414301"/>
    <n v="417358.83695983898"/>
    <n v="740986.230232239"/>
    <n v="16352.1257202625"/>
    <n v="21527.676564931899"/>
    <n v="24057.536919116999"/>
    <n v="26686.690074443799"/>
    <n v="40396.270818710298"/>
    <n v="1516.5525515675499"/>
    <n v="1828.17940202355"/>
    <n v="2394.7474936246899"/>
    <n v="2667.4885686337898"/>
    <n v="5707.5274362564096"/>
    <n v="90431.470233440399"/>
    <n v="122928.14233875299"/>
    <n v="150883.99237823501"/>
    <n v="164100.58590507499"/>
    <n v="291189.46024513198"/>
  </r>
  <r>
    <x v="0"/>
    <s v="Prince Georges, MD"/>
    <x v="0"/>
    <s v="Permitted Feeding Space"/>
    <s v="Waste Load Allocation"/>
    <s v="All Agencies"/>
    <s v="acres"/>
    <n v="0"/>
    <n v="0"/>
    <n v="0"/>
    <n v="0"/>
    <n v="0"/>
    <n v="0"/>
    <n v="0"/>
    <n v="0"/>
    <n v="0"/>
    <n v="0"/>
    <n v="0"/>
    <n v="0"/>
    <n v="0"/>
    <n v="0"/>
    <n v="0"/>
    <n v="0"/>
    <n v="0"/>
    <n v="0"/>
    <n v="0"/>
    <n v="0"/>
    <n v="0"/>
    <n v="0"/>
    <n v="0"/>
    <n v="0"/>
    <n v="0"/>
    <n v="0"/>
    <n v="0"/>
    <n v="0"/>
    <n v="0"/>
    <n v="0"/>
    <n v="0"/>
    <n v="0"/>
    <n v="0"/>
    <n v="0"/>
    <n v="0"/>
  </r>
  <r>
    <x v="0"/>
    <s v="Prince Georges, MD"/>
    <x v="0"/>
    <s v="Riparian Pasture Deposition"/>
    <s v="Load Allocation"/>
    <s v="All Agencies"/>
    <s v="acres"/>
    <n v="0"/>
    <n v="0"/>
    <n v="0"/>
    <n v="0"/>
    <n v="0"/>
    <n v="6946.04349851608"/>
    <n v="9519.8466550111807"/>
    <n v="11647.199624896"/>
    <n v="12751.268043637299"/>
    <n v="15432.646921396299"/>
    <n v="2015.6571209132701"/>
    <n v="2811.0689418017901"/>
    <n v="3487.0921914577498"/>
    <n v="3890.8383481502501"/>
    <n v="4748.1184781789798"/>
    <n v="1062657.78996277"/>
    <n v="1456417.5385131801"/>
    <n v="1781875.9297180199"/>
    <n v="1950784.5654296901"/>
    <n v="2361002.0637206999"/>
    <n v="4771.1716333925697"/>
    <n v="6550.3014049530002"/>
    <n v="8001.3193971514702"/>
    <n v="8743.6853369474393"/>
    <n v="10255.1030604839"/>
    <n v="1363.99492309988"/>
    <n v="1902.0235382020501"/>
    <n v="2361.4070377647899"/>
    <n v="2636.6742623448399"/>
    <n v="3226.4067133069002"/>
    <n v="425488.03325843799"/>
    <n v="582048.70419693005"/>
    <n v="712479.76380348206"/>
    <n v="780219.67675208999"/>
    <n v="939377.19866561901"/>
  </r>
  <r>
    <x v="0"/>
    <s v="Prince Georges, MD"/>
    <x v="0"/>
    <s v="Silage with Manure"/>
    <s v="Load Allocation"/>
    <s v="All Agencies"/>
    <s v="acres"/>
    <n v="168.54081200528901"/>
    <n v="204.67401804309301"/>
    <n v="162.66015577968199"/>
    <n v="164.88953343872001"/>
    <n v="315.52507165260602"/>
    <n v="131.615243440494"/>
    <n v="631.54398920759604"/>
    <n v="4865.9921295046797"/>
    <n v="5910.10807490349"/>
    <n v="9922.3298687934894"/>
    <n v="98.342690275981994"/>
    <n v="149.48869287036399"/>
    <n v="178.451512347907"/>
    <n v="222.69469959288801"/>
    <n v="779.61417920887504"/>
    <n v="315060.39977264398"/>
    <n v="191571.610937119"/>
    <n v="325500.370445251"/>
    <n v="391365.62409210199"/>
    <n v="1375510.8596191399"/>
    <n v="94.938576511107399"/>
    <n v="445.82310293987399"/>
    <n v="3415.3219522386798"/>
    <n v="4143.7764268517503"/>
    <n v="6734.8147040903596"/>
    <n v="64.957819053903194"/>
    <n v="100.030534982448"/>
    <n v="119.86367336846899"/>
    <n v="149.749029090162"/>
    <n v="528.05556373670697"/>
    <n v="120616.009870529"/>
    <n v="73641.999189853697"/>
    <n v="125399.223889828"/>
    <n v="150959.03582191499"/>
    <n v="532753.35936355602"/>
  </r>
  <r>
    <x v="0"/>
    <s v="Prince Georges, MD"/>
    <x v="0"/>
    <s v="Silage without Manure"/>
    <s v="Load Allocation"/>
    <s v="All Agencies"/>
    <s v="acres"/>
    <n v="29.742478353204199"/>
    <n v="36.118936298880698"/>
    <n v="28.704572848742799"/>
    <n v="29.098025709623499"/>
    <n v="55.680873807286801"/>
    <n v="23.8875103960745"/>
    <n v="28.786388419801401"/>
    <n v="707.26884070783899"/>
    <n v="807.13806026428904"/>
    <n v="778.92697788775001"/>
    <n v="18.316875738091799"/>
    <n v="24.936149602930499"/>
    <n v="31.2113358472707"/>
    <n v="38.093111782334702"/>
    <n v="126.45462111197401"/>
    <n v="55598.855472564697"/>
    <n v="33806.722831726103"/>
    <n v="57440.883543968201"/>
    <n v="69064.170131683306"/>
    <n v="242737.109607697"/>
    <n v="17.218072032555899"/>
    <n v="20.3210505859461"/>
    <n v="496.41466808132799"/>
    <n v="565.91148893162597"/>
    <n v="528.69925722666096"/>
    <n v="12.126149712130401"/>
    <n v="16.686048127070499"/>
    <n v="20.9642647823202"/>
    <n v="25.615354229928901"/>
    <n v="85.651418794412194"/>
    <n v="21285.164032459299"/>
    <n v="12995.633424699299"/>
    <n v="22129.145102143299"/>
    <n v="26639.687314629598"/>
    <n v="94015.255161523804"/>
  </r>
  <r>
    <x v="0"/>
    <s v="Prince Georges, MD"/>
    <x v="0"/>
    <s v="Small Grains and Grains"/>
    <s v="Load Allocation"/>
    <s v="All Agencies"/>
    <s v="acres"/>
    <n v="89.296045999508394"/>
    <n v="469.400797944516"/>
    <n v="907.63844204693999"/>
    <n v="658.59411856532097"/>
    <n v="851.27476193755899"/>
    <n v="1265.6297778487201"/>
    <n v="6552.9378500580797"/>
    <n v="14043.933041095701"/>
    <n v="12389.8215727806"/>
    <n v="17285.843527913101"/>
    <n v="39.030326911248302"/>
    <n v="254.34063204098501"/>
    <n v="780.38543141260698"/>
    <n v="692.47185074165498"/>
    <n v="1613.4679349139301"/>
    <n v="124354.938047409"/>
    <n v="318245.66011428798"/>
    <n v="1303478.01652527"/>
    <n v="1112994.4139404299"/>
    <n v="2642395.3282775902"/>
    <n v="911.08228850364696"/>
    <n v="4631.1782395690698"/>
    <n v="9857.0968360304796"/>
    <n v="8686.9229220151901"/>
    <n v="11732.824484467499"/>
    <n v="25.916105586569799"/>
    <n v="170.065360407811"/>
    <n v="524.17531424853996"/>
    <n v="465.64640592224902"/>
    <n v="1092.8491569794701"/>
    <n v="47724.803881645203"/>
    <n v="122240.81871008901"/>
    <n v="502031.855649948"/>
    <n v="429188.94722747803"/>
    <n v="1023145.95513535"/>
  </r>
  <r>
    <x v="0"/>
    <s v="Prince Georges, MD"/>
    <x v="0"/>
    <s v="Specialty Crop High"/>
    <s v="Load Allocation"/>
    <s v="All Agencies"/>
    <s v="acres"/>
    <n v="154.75425734184699"/>
    <n v="262.49784243293101"/>
    <n v="341.58524665609002"/>
    <n v="483.37555282563"/>
    <n v="1031.9117367640099"/>
    <n v="3107.38053750992"/>
    <n v="7147.0455971360198"/>
    <n v="9694.49444234371"/>
    <n v="14788.5818258524"/>
    <n v="31702.718672990799"/>
    <n v="297.18143727257802"/>
    <n v="582.53884261287703"/>
    <n v="856.71852678805601"/>
    <n v="1315.5682607293099"/>
    <n v="3553.6933049559598"/>
    <n v="353911.94718170201"/>
    <n v="763321.66324615502"/>
    <n v="1188800.1376495401"/>
    <n v="1671464.2842865"/>
    <n v="3961401.5057067899"/>
    <n v="2260.5359800458"/>
    <n v="5050.7633393406904"/>
    <n v="6804.3232687413702"/>
    <n v="10368.765882313301"/>
    <n v="21518.326635718298"/>
    <n v="195.96372497640601"/>
    <n v="389.90008310508"/>
    <n v="575.94702543504502"/>
    <n v="885.256406586617"/>
    <n v="2407.0207275077701"/>
    <n v="134793.22843551601"/>
    <n v="293233.62342548399"/>
    <n v="458012.15738296497"/>
    <n v="644759.36923027004"/>
    <n v="1534369.2397346499"/>
  </r>
  <r>
    <x v="0"/>
    <s v="Prince Georges, MD"/>
    <x v="0"/>
    <s v="Specialty Crop Low"/>
    <s v="Load Allocation"/>
    <s v="All Agencies"/>
    <s v="acres"/>
    <n v="280.40568930841999"/>
    <n v="419.18094358220702"/>
    <n v="639.88881004601706"/>
    <n v="776.12013861909497"/>
    <n v="763.76221439987398"/>
    <n v="1472.8312345296099"/>
    <n v="2882.1065762937101"/>
    <n v="4451.6926701664897"/>
    <n v="5768.93955570459"/>
    <n v="6075.1597226560098"/>
    <n v="525.66121692210402"/>
    <n v="866.316024847329"/>
    <n v="1469.19096561521"/>
    <n v="1905.64975123107"/>
    <n v="2381.9769257605099"/>
    <n v="649407.98857116699"/>
    <n v="1181900.8060455299"/>
    <n v="2112596.35083008"/>
    <n v="2568880.6000366202"/>
    <n v="2928526.9818115202"/>
    <n v="1071.25586767495"/>
    <n v="2036.7633602544699"/>
    <n v="3124.5318285375802"/>
    <n v="4044.7950831353701"/>
    <n v="4123.5350291430996"/>
    <n v="346.81044430658199"/>
    <n v="579.83207220211602"/>
    <n v="987.69451526552405"/>
    <n v="1282.3269758671499"/>
    <n v="1613.38288915157"/>
    <n v="247342.17210006699"/>
    <n v="454038.194571495"/>
    <n v="813942.94089508103"/>
    <n v="990954.96363830601"/>
    <n v="1134329.8434371899"/>
  </r>
  <r>
    <x v="0"/>
    <s v="Prince Georges, MD"/>
    <x v="1"/>
    <s v="CSS Buildings and Other"/>
    <s v="Waste Load Allocation"/>
    <s v="All Agencies"/>
    <s v="acres"/>
    <n v="0"/>
    <n v="0"/>
    <n v="0"/>
    <n v="0"/>
    <n v="0"/>
    <n v="0"/>
    <n v="0"/>
    <n v="0"/>
    <n v="0"/>
    <n v="0"/>
    <n v="0"/>
    <n v="0"/>
    <n v="0"/>
    <n v="0"/>
    <n v="0"/>
    <n v="0"/>
    <n v="0"/>
    <n v="0"/>
    <n v="0"/>
    <n v="0"/>
    <n v="0"/>
    <n v="0"/>
    <n v="0"/>
    <n v="0"/>
    <n v="0"/>
    <n v="0"/>
    <n v="0"/>
    <n v="0"/>
    <n v="0"/>
    <n v="0"/>
    <n v="0"/>
    <n v="0"/>
    <n v="0"/>
    <n v="0"/>
    <n v="0"/>
  </r>
  <r>
    <x v="0"/>
    <s v="Prince Georges, MD"/>
    <x v="1"/>
    <s v="CSS Construction"/>
    <s v="Waste Load Allocation"/>
    <s v="All Agencies"/>
    <s v="acres"/>
    <n v="0"/>
    <n v="0"/>
    <n v="0"/>
    <n v="0"/>
    <n v="0"/>
    <n v="0"/>
    <n v="0"/>
    <n v="0"/>
    <n v="0"/>
    <n v="0"/>
    <n v="0"/>
    <n v="0"/>
    <n v="0"/>
    <n v="0"/>
    <n v="0"/>
    <n v="0"/>
    <n v="0"/>
    <n v="0"/>
    <n v="0"/>
    <n v="0"/>
    <n v="0"/>
    <n v="0"/>
    <n v="0"/>
    <n v="0"/>
    <n v="0"/>
    <n v="0"/>
    <n v="0"/>
    <n v="0"/>
    <n v="0"/>
    <n v="0"/>
    <n v="0"/>
    <n v="0"/>
    <n v="0"/>
    <n v="0"/>
    <n v="0"/>
  </r>
  <r>
    <x v="0"/>
    <s v="Prince Georges, MD"/>
    <x v="1"/>
    <s v="CSS Roads"/>
    <s v="Waste Load Allocation"/>
    <s v="All Agencies"/>
    <s v="acres"/>
    <n v="0"/>
    <n v="0"/>
    <n v="0"/>
    <n v="0"/>
    <n v="0"/>
    <n v="0"/>
    <n v="0"/>
    <n v="0"/>
    <n v="0"/>
    <n v="0"/>
    <n v="0"/>
    <n v="0"/>
    <n v="0"/>
    <n v="0"/>
    <n v="0"/>
    <n v="0"/>
    <n v="0"/>
    <n v="0"/>
    <n v="0"/>
    <n v="0"/>
    <n v="0"/>
    <n v="0"/>
    <n v="0"/>
    <n v="0"/>
    <n v="0"/>
    <n v="0"/>
    <n v="0"/>
    <n v="0"/>
    <n v="0"/>
    <n v="0"/>
    <n v="0"/>
    <n v="0"/>
    <n v="0"/>
    <n v="0"/>
    <n v="0"/>
  </r>
  <r>
    <x v="0"/>
    <s v="Prince Georges, MD"/>
    <x v="1"/>
    <s v="CSS Tree Canopy over Impervious"/>
    <s v="Waste Load Allocation"/>
    <s v="All Agencies"/>
    <s v="acres"/>
    <n v="0"/>
    <n v="0"/>
    <n v="0"/>
    <n v="0"/>
    <n v="0"/>
    <n v="0"/>
    <n v="0"/>
    <n v="0"/>
    <n v="0"/>
    <n v="0"/>
    <n v="0"/>
    <n v="0"/>
    <n v="0"/>
    <n v="0"/>
    <n v="0"/>
    <n v="0"/>
    <n v="0"/>
    <n v="0"/>
    <n v="0"/>
    <n v="0"/>
    <n v="0"/>
    <n v="0"/>
    <n v="0"/>
    <n v="0"/>
    <n v="0"/>
    <n v="0"/>
    <n v="0"/>
    <n v="0"/>
    <n v="0"/>
    <n v="0"/>
    <n v="0"/>
    <n v="0"/>
    <n v="0"/>
    <n v="0"/>
    <n v="0"/>
  </r>
  <r>
    <x v="0"/>
    <s v="Prince Georges, MD"/>
    <x v="1"/>
    <s v="CSS Tree Canopy over Turf Grass"/>
    <s v="Waste Load Allocation"/>
    <s v="All Agencies"/>
    <s v="acres"/>
    <n v="0"/>
    <n v="0"/>
    <n v="0"/>
    <n v="0"/>
    <n v="0"/>
    <n v="0"/>
    <n v="0"/>
    <n v="0"/>
    <n v="0"/>
    <n v="0"/>
    <n v="0"/>
    <n v="0"/>
    <n v="0"/>
    <n v="0"/>
    <n v="0"/>
    <n v="0"/>
    <n v="0"/>
    <n v="0"/>
    <n v="0"/>
    <n v="0"/>
    <n v="0"/>
    <n v="0"/>
    <n v="0"/>
    <n v="0"/>
    <n v="0"/>
    <n v="0"/>
    <n v="0"/>
    <n v="0"/>
    <n v="0"/>
    <n v="0"/>
    <n v="0"/>
    <n v="0"/>
    <n v="0"/>
    <n v="0"/>
    <n v="0"/>
  </r>
  <r>
    <x v="0"/>
    <s v="Prince Georges, MD"/>
    <x v="1"/>
    <s v="CSS Turf Grass"/>
    <s v="Waste Load Allocation"/>
    <s v="All Agencies"/>
    <s v="acres"/>
    <n v="0"/>
    <n v="0"/>
    <n v="0"/>
    <n v="0"/>
    <n v="0"/>
    <n v="0"/>
    <n v="0"/>
    <n v="0"/>
    <n v="0"/>
    <n v="0"/>
    <n v="0"/>
    <n v="0"/>
    <n v="0"/>
    <n v="0"/>
    <n v="0"/>
    <n v="0"/>
    <n v="0"/>
    <n v="0"/>
    <n v="0"/>
    <n v="0"/>
    <n v="0"/>
    <n v="0"/>
    <n v="0"/>
    <n v="0"/>
    <n v="0"/>
    <n v="0"/>
    <n v="0"/>
    <n v="0"/>
    <n v="0"/>
    <n v="0"/>
    <n v="0"/>
    <n v="0"/>
    <n v="0"/>
    <n v="0"/>
    <n v="0"/>
  </r>
  <r>
    <x v="0"/>
    <s v="Prince Georges, MD"/>
    <x v="1"/>
    <s v="MS4 Buildings and Other"/>
    <s v="Waste Load Allocation"/>
    <s v="All Agencies"/>
    <s v="acres"/>
    <n v="24267.763032447401"/>
    <n v="27228.155284430701"/>
    <n v="26058.1449129953"/>
    <n v="25058.817432206601"/>
    <n v="17438.2370289317"/>
    <n v="211248.412299424"/>
    <n v="275553.35076642002"/>
    <n v="259509.49878877599"/>
    <n v="249259.15881704001"/>
    <n v="184957.82360722599"/>
    <n v="12460.524246380501"/>
    <n v="17695.219539637299"/>
    <n v="16421.390443661301"/>
    <n v="15836.004937961699"/>
    <n v="12583.766115657199"/>
    <n v="25090114.172233801"/>
    <n v="38833787.338833101"/>
    <n v="35748824.686691999"/>
    <n v="34658702.275183797"/>
    <n v="29286459.497917701"/>
    <n v="145037.853296104"/>
    <n v="189879.97495185101"/>
    <n v="179608.304048527"/>
    <n v="173368.14651870399"/>
    <n v="134425.90037354999"/>
    <n v="9732.8667188913696"/>
    <n v="13758.5297750757"/>
    <n v="12810.4912380039"/>
    <n v="12363.9420213798"/>
    <n v="10112.003967881899"/>
    <n v="11775979.4497576"/>
    <n v="18272022.0254567"/>
    <n v="17021962.1416573"/>
    <n v="16551698.747052399"/>
    <n v="14687904.673410101"/>
  </r>
  <r>
    <x v="0"/>
    <s v="Prince Georges, MD"/>
    <x v="1"/>
    <s v="MS4 Roads"/>
    <s v="Waste Load Allocation"/>
    <s v="All Agencies"/>
    <s v="acres"/>
    <n v="10802.585848778501"/>
    <n v="11656.152355733801"/>
    <n v="11233.828091961601"/>
    <n v="10837.494869878199"/>
    <n v="7534.4658311329504"/>
    <n v="130383.788657721"/>
    <n v="144656.75747532799"/>
    <n v="137797.76082638701"/>
    <n v="132785.27764399699"/>
    <n v="101848.27821415701"/>
    <n v="7910.5625085919201"/>
    <n v="8995.2930066434201"/>
    <n v="8478.0369831016305"/>
    <n v="8199.1174339753306"/>
    <n v="6703.0734804973499"/>
    <n v="13348768.4632864"/>
    <n v="15697779.958596701"/>
    <n v="14720590.1754272"/>
    <n v="14309206.5369217"/>
    <n v="12369463.0591521"/>
    <n v="89459.058823332205"/>
    <n v="100877.78593236201"/>
    <n v="96514.353317143396"/>
    <n v="93556.107778489604"/>
    <n v="73794.847935697093"/>
    <n v="6158.8807502350501"/>
    <n v="7001.5532436991298"/>
    <n v="6620.4049961832397"/>
    <n v="6413.88060333661"/>
    <n v="5365.35230728448"/>
    <n v="6301817.31521165"/>
    <n v="7439169.97528899"/>
    <n v="7049301.5488089304"/>
    <n v="6884748.8180532502"/>
    <n v="6177904.2962490898"/>
  </r>
  <r>
    <x v="0"/>
    <s v="Prince Georges, MD"/>
    <x v="1"/>
    <s v="MS4 Tree Canopy over Impervious"/>
    <s v="Waste Load Allocation"/>
    <s v="All Agencies"/>
    <s v="acres"/>
    <n v="7683.4998771673399"/>
    <n v="8623.3148313885904"/>
    <n v="8245.5455352248391"/>
    <n v="7934.9146509410602"/>
    <n v="5652.43220212904"/>
    <n v="76086.673883710799"/>
    <n v="98931.164502172993"/>
    <n v="93151.884777682804"/>
    <n v="89520.919722166596"/>
    <n v="68294.1736826368"/>
    <n v="4280.1012641289099"/>
    <n v="6059.5489688518901"/>
    <n v="5622.5490601984902"/>
    <n v="5428.1945707253899"/>
    <n v="4416.9634578203004"/>
    <n v="7963351.0285201101"/>
    <n v="12278281.435517499"/>
    <n v="11301089.4366854"/>
    <n v="10965318.731062001"/>
    <n v="9442423.8964755796"/>
    <n v="53492.981003545603"/>
    <n v="69974.868327333505"/>
    <n v="66120.071435330799"/>
    <n v="63867.0465449572"/>
    <n v="50479.701078761602"/>
    <n v="3369.1242599639399"/>
    <n v="4758.6394980476498"/>
    <n v="4430.8821863253797"/>
    <n v="4284.0756334687003"/>
    <n v="3595.4607337276302"/>
    <n v="3772707.2040226199"/>
    <n v="5855457.4126982698"/>
    <n v="5454332.4292639503"/>
    <n v="5314103.0172033198"/>
    <n v="4836140.9264612095"/>
  </r>
  <r>
    <x v="0"/>
    <s v="Prince Georges, MD"/>
    <x v="1"/>
    <s v="MS4 Tree Canopy over Turf Grass"/>
    <s v="Waste Load Allocation"/>
    <s v="All Agencies"/>
    <s v="acres"/>
    <n v="30345.4282556213"/>
    <n v="29406.818523023201"/>
    <n v="27762.783756414199"/>
    <n v="26676.552171214698"/>
    <n v="17776.953107974601"/>
    <n v="107114.759120912"/>
    <n v="148846.678584301"/>
    <n v="141630.47415186599"/>
    <n v="136769.20312879499"/>
    <n v="98138.614280278794"/>
    <n v="11338.8520800194"/>
    <n v="20728.6472717092"/>
    <n v="20831.8980722911"/>
    <n v="21626.667558458001"/>
    <n v="17976.296195451501"/>
    <n v="4510394.3446032396"/>
    <n v="10946837.9666852"/>
    <n v="9971966.9286004901"/>
    <n v="9671445.26128917"/>
    <n v="7800498.0424210997"/>
    <n v="73684.599049284094"/>
    <n v="101759.943621895"/>
    <n v="97184.5888349093"/>
    <n v="94314.125371997507"/>
    <n v="70393.275420625898"/>
    <n v="8554.04324251039"/>
    <n v="15629.0837111114"/>
    <n v="15749.8103145447"/>
    <n v="16368.151225837801"/>
    <n v="13942.362812220001"/>
    <n v="2016275.4139818901"/>
    <n v="4859212.5029747197"/>
    <n v="4471212.1741098296"/>
    <n v="4351369.1953180796"/>
    <n v="3658485.15610298"/>
  </r>
  <r>
    <x v="0"/>
    <s v="Prince Georges, MD"/>
    <x v="1"/>
    <s v="MS4 Turf Grass"/>
    <s v="Waste Load Allocation"/>
    <s v="All Agencies"/>
    <s v="acres"/>
    <n v="38190.150415320299"/>
    <n v="37252.845597326203"/>
    <n v="36061.660745633599"/>
    <n v="34060.978708421098"/>
    <n v="22365.172092670098"/>
    <n v="185210.429956862"/>
    <n v="249257.40152157901"/>
    <n v="243600.08816799099"/>
    <n v="231397.79347873299"/>
    <n v="163681.452882335"/>
    <n v="19745.332281354498"/>
    <n v="33998.310333059802"/>
    <n v="35103.604051157497"/>
    <n v="35850.383674172997"/>
    <n v="29265.778216552"/>
    <n v="8070692.3682883102"/>
    <n v="17589021.397877999"/>
    <n v="16441769.968565101"/>
    <n v="15692780.5967867"/>
    <n v="12232919.2581382"/>
    <n v="127022.925560541"/>
    <n v="169016.824171021"/>
    <n v="165992.72845683599"/>
    <n v="158721.87996164101"/>
    <n v="116274.003869487"/>
    <n v="14299.894260973"/>
    <n v="24803.5631912381"/>
    <n v="25658.964489025599"/>
    <n v="26247.751174855301"/>
    <n v="21946.1234528522"/>
    <n v="3407074.8810627898"/>
    <n v="7468680.27653985"/>
    <n v="7036769.4068097603"/>
    <n v="6747364.4999752296"/>
    <n v="5490417.7888495298"/>
  </r>
  <r>
    <x v="0"/>
    <s v="Prince Georges, MD"/>
    <x v="1"/>
    <s v="Non-Regulated Buildings and Other"/>
    <s v="Load Allocation"/>
    <s v="All Agencies"/>
    <s v="acres"/>
    <n v="2293.1677526162198"/>
    <n v="2359.1939271495198"/>
    <n v="2300.5123324824399"/>
    <n v="2223.2583736370102"/>
    <n v="1610.51520174144"/>
    <n v="22809.3067804733"/>
    <n v="23304.431305029"/>
    <n v="22529.354966871"/>
    <n v="21803.2521793919"/>
    <n v="16135.297672594401"/>
    <n v="1470.1031643338599"/>
    <n v="1478.22136575794"/>
    <n v="1417.8889472974699"/>
    <n v="1376.675089526"/>
    <n v="1044.7308661862301"/>
    <n v="3148824.2925320002"/>
    <n v="3132259.2885107398"/>
    <n v="2981824.8165092501"/>
    <n v="2894996.1143723698"/>
    <n v="2223419.73769528"/>
    <n v="16264.5465319757"/>
    <n v="16578.950279723002"/>
    <n v="16019.5840558168"/>
    <n v="15466.079055881501"/>
    <n v="11581.2809632466"/>
    <n v="1054.63293352808"/>
    <n v="1059.1705919804899"/>
    <n v="1015.88864026345"/>
    <n v="983.66620855377198"/>
    <n v="722.87735783884602"/>
    <n v="1375402.92995452"/>
    <n v="1358056.36045278"/>
    <n v="1296296.68379619"/>
    <n v="1255269.7200420201"/>
    <n v="930620.29006889998"/>
  </r>
  <r>
    <x v="0"/>
    <s v="Prince Georges, MD"/>
    <x v="1"/>
    <s v="Non-Regulated Roads"/>
    <s v="Load Allocation"/>
    <s v="All Agencies"/>
    <s v="acres"/>
    <n v="405.10440917220001"/>
    <n v="409.83295144792601"/>
    <n v="402.22800688305898"/>
    <n v="390.16537699056801"/>
    <n v="302.72090210556098"/>
    <n v="5331.3240534439701"/>
    <n v="5254.2657771781096"/>
    <n v="5142.2059476897102"/>
    <n v="5003.7445954978502"/>
    <n v="3928.4856045618699"/>
    <n v="328.59723138809198"/>
    <n v="314.44840834476099"/>
    <n v="306.53370685270102"/>
    <n v="299.23887626593898"/>
    <n v="238.18091253237799"/>
    <n v="592488.84022331203"/>
    <n v="551318.86574745202"/>
    <n v="538485.11672306096"/>
    <n v="526385.91302394902"/>
    <n v="421695.619648933"/>
    <n v="3995.8303100988301"/>
    <n v="3928.8288299515798"/>
    <n v="3845.50516827404"/>
    <n v="3736.0049616843498"/>
    <n v="2962.3085714131598"/>
    <n v="264.43740536994301"/>
    <n v="250.51525108702501"/>
    <n v="244.55415572132901"/>
    <n v="238.08753766003099"/>
    <n v="184.82798382476901"/>
    <n v="323950.21531939501"/>
    <n v="296137.600059986"/>
    <n v="289381.10076689703"/>
    <n v="281522.215068936"/>
    <n v="219618.39817524"/>
  </r>
  <r>
    <x v="0"/>
    <s v="Prince Georges, MD"/>
    <x v="1"/>
    <s v="Non-Regulated Tree Canopy over Impervious"/>
    <s v="Load Allocation"/>
    <s v="All Agencies"/>
    <s v="acres"/>
    <n v="273.94281781278602"/>
    <n v="282.88976292917499"/>
    <n v="276.14739261497698"/>
    <n v="266.92535353172599"/>
    <n v="181.67206341260999"/>
    <n v="3199.3965097833402"/>
    <n v="3352.6432708371399"/>
    <n v="3260.99967940338"/>
    <n v="3157.8109990563198"/>
    <n v="2184.3069952279302"/>
    <n v="195.432002064306"/>
    <n v="204.42184788081801"/>
    <n v="198.17036323796501"/>
    <n v="192.51661338179801"/>
    <n v="135.45734282233801"/>
    <n v="276444.09817123401"/>
    <n v="285823.86340641999"/>
    <n v="276397.52866864199"/>
    <n v="268139.85018014902"/>
    <n v="189400.330338478"/>
    <n v="2312.52294105291"/>
    <n v="2413.8938905969299"/>
    <n v="2349.4272544011501"/>
    <n v="2272.4245764352399"/>
    <n v="1602.6236839406199"/>
    <n v="149.01731719437501"/>
    <n v="153.894595083664"/>
    <n v="149.48497292422701"/>
    <n v="144.99728616804401"/>
    <n v="101.225273423712"/>
    <n v="136347.520969748"/>
    <n v="137623.83711314201"/>
    <n v="133498.51080805101"/>
    <n v="129003.920055807"/>
    <n v="90942.260184049606"/>
  </r>
  <r>
    <x v="0"/>
    <s v="Prince Georges, MD"/>
    <x v="1"/>
    <s v="Non-Regulated Tree Canopy over Turf Grass"/>
    <s v="Load Allocation"/>
    <s v="All Agencies"/>
    <s v="acres"/>
    <n v="4686.3714927533902"/>
    <n v="4586.2558859568098"/>
    <n v="4333.0737548444904"/>
    <n v="4106.89338895737"/>
    <n v="2208.2873877642"/>
    <n v="17032.177801187201"/>
    <n v="23133.600937502499"/>
    <n v="22128.869344144099"/>
    <n v="20925.643743988101"/>
    <n v="12276.3749153186"/>
    <n v="1917.6054714888701"/>
    <n v="3295.27522606199"/>
    <n v="3317.9808045706"/>
    <n v="3358.5336521222498"/>
    <n v="2305.0098894932298"/>
    <n v="676198.90430803597"/>
    <n v="1515258.2901343701"/>
    <n v="1391278.6874643001"/>
    <n v="1316911.14503515"/>
    <n v="879593.72995901096"/>
    <n v="12714.9739018993"/>
    <n v="17367.703005118801"/>
    <n v="16661.086972453901"/>
    <n v="15750.718333709499"/>
    <n v="9357.2433841005004"/>
    <n v="1550.85173462227"/>
    <n v="2717.1806787605701"/>
    <n v="2754.7710370114701"/>
    <n v="2782.8567754220599"/>
    <n v="1912.68470808386"/>
    <n v="358768.51311389398"/>
    <n v="838011.14660187101"/>
    <n v="786347.68798600102"/>
    <n v="744421.78929157602"/>
    <n v="507169.16384027502"/>
  </r>
  <r>
    <x v="0"/>
    <s v="Prince Georges, MD"/>
    <x v="1"/>
    <s v="Non-Regulated Turf Grass"/>
    <s v="Load Allocation"/>
    <s v="All Agencies"/>
    <s v="acres"/>
    <n v="6010.9252253024597"/>
    <n v="6127.3779417881897"/>
    <n v="5983.7569601640598"/>
    <n v="5712.7022674605296"/>
    <n v="3905.1635203557098"/>
    <n v="37800.721425516102"/>
    <n v="42812.664801490399"/>
    <n v="41980.630926227197"/>
    <n v="40084.188996803001"/>
    <n v="28296.584579918501"/>
    <n v="5083.9869611703898"/>
    <n v="6119.3098128728998"/>
    <n v="6403.0963486067503"/>
    <n v="6542.6995014171098"/>
    <n v="5230.7965220243204"/>
    <n v="2180785.8934509801"/>
    <n v="2744470.24627815"/>
    <n v="2625266.8661959199"/>
    <n v="2510063.41010857"/>
    <n v="1876266.4792865501"/>
    <n v="28274.6367371995"/>
    <n v="31901.967544389699"/>
    <n v="31313.4967233036"/>
    <n v="29894.271011927201"/>
    <n v="21199.9908493818"/>
    <n v="4047.7023360265898"/>
    <n v="4938.1427426342298"/>
    <n v="5179.0390746390904"/>
    <n v="5282.9799824996699"/>
    <n v="4187.5432856693496"/>
    <n v="1152702.5665694701"/>
    <n v="1475644.2677041299"/>
    <n v="1424145.4810170501"/>
    <n v="1361204.05966434"/>
    <n v="1020580.82020719"/>
  </r>
  <r>
    <x v="0"/>
    <s v="Prince Georges, MD"/>
    <x v="1"/>
    <s v="Regulated Construction"/>
    <s v="Waste Load Allocation"/>
    <s v="All Agencies"/>
    <s v="acres"/>
    <n v="204.289188162074"/>
    <n v="204.286650731869"/>
    <n v="2045.1715577421701"/>
    <n v="3876.7903841733901"/>
    <n v="5030.3693586215404"/>
    <n v="3532.29717630101"/>
    <n v="3532.2543208550201"/>
    <n v="34505.067009925799"/>
    <n v="68633.734466552705"/>
    <n v="92446.099954366699"/>
    <n v="668.634371958266"/>
    <n v="668.625526496558"/>
    <n v="6987.7160316556701"/>
    <n v="13144.504635572401"/>
    <n v="17146.089557975502"/>
    <n v="376307.19133043301"/>
    <n v="337019.00146168499"/>
    <n v="4784693.8934774399"/>
    <n v="10061628.2697754"/>
    <n v="13899172.405990601"/>
    <n v="2274.5941141417702"/>
    <n v="2274.5688398678299"/>
    <n v="22790.357597753398"/>
    <n v="41507.145398139997"/>
    <n v="64036.033686041803"/>
    <n v="478.37943083228299"/>
    <n v="478.37308540346601"/>
    <n v="5139.0093218572401"/>
    <n v="9603.9520256519299"/>
    <n v="13601.949521958801"/>
    <n v="152814.97489380799"/>
    <n v="136494.759083927"/>
    <n v="2078109.6362278501"/>
    <n v="4063600.7398071298"/>
    <n v="5815806.0609855698"/>
  </r>
  <r>
    <x v="0"/>
    <s v="Prince Georges, MD"/>
    <x v="2"/>
    <s v="CSS Forest"/>
    <s v="Load Allocation"/>
    <s v="All Agencies"/>
    <s v="acres"/>
    <n v="0"/>
    <n v="0"/>
    <n v="0"/>
    <n v="0"/>
    <n v="0"/>
    <n v="0"/>
    <n v="0"/>
    <n v="0"/>
    <n v="0"/>
    <n v="0"/>
    <n v="0"/>
    <n v="0"/>
    <n v="0"/>
    <n v="0"/>
    <n v="0"/>
    <n v="0"/>
    <n v="0"/>
    <n v="0"/>
    <n v="0"/>
    <n v="0"/>
    <n v="0"/>
    <n v="0"/>
    <n v="0"/>
    <n v="0"/>
    <n v="0"/>
    <n v="0"/>
    <n v="0"/>
    <n v="0"/>
    <n v="0"/>
    <n v="0"/>
    <n v="0"/>
    <n v="0"/>
    <n v="0"/>
    <n v="0"/>
    <n v="0"/>
  </r>
  <r>
    <x v="0"/>
    <s v="Prince Georges, MD"/>
    <x v="2"/>
    <s v="CSS Mixed Open"/>
    <s v="Load Allocation"/>
    <s v="All Agencies"/>
    <s v="acres"/>
    <n v="0"/>
    <n v="0"/>
    <n v="0"/>
    <n v="0"/>
    <n v="0"/>
    <n v="0"/>
    <n v="0"/>
    <n v="0"/>
    <n v="0"/>
    <n v="0"/>
    <n v="0"/>
    <n v="0"/>
    <n v="0"/>
    <n v="0"/>
    <n v="0"/>
    <n v="0"/>
    <n v="0"/>
    <n v="0"/>
    <n v="0"/>
    <n v="0"/>
    <n v="0"/>
    <n v="0"/>
    <n v="0"/>
    <n v="0"/>
    <n v="0"/>
    <n v="0"/>
    <n v="0"/>
    <n v="0"/>
    <n v="0"/>
    <n v="0"/>
    <n v="0"/>
    <n v="0"/>
    <n v="0"/>
    <n v="0"/>
    <n v="0"/>
  </r>
  <r>
    <x v="0"/>
    <s v="Prince Georges, MD"/>
    <x v="2"/>
    <s v="Harvested Forest"/>
    <s v="Load Allocation"/>
    <s v="All Agencies"/>
    <s v="acres"/>
    <n v="1326.2590676546099"/>
    <n v="1337.3055759072299"/>
    <n v="169.99999988824101"/>
    <n v="1047.0000045895599"/>
    <n v="1553.2030509710301"/>
    <n v="6332.3641061782801"/>
    <n v="9618.5099000930804"/>
    <n v="1307.4693146348"/>
    <n v="8046.6486496925399"/>
    <n v="11912.276771545399"/>
    <n v="104.22306899726399"/>
    <n v="176.118312172592"/>
    <n v="24.291749906726199"/>
    <n v="149.666662067175"/>
    <n v="223.14671148359801"/>
    <n v="153791.686813354"/>
    <n v="256645.68630981399"/>
    <n v="35244.261703491196"/>
    <n v="216182.83285522499"/>
    <n v="315982.21109008801"/>
    <n v="4383.9362215995798"/>
    <n v="6687.2754907607996"/>
    <n v="906.90262770652805"/>
    <n v="5570.5696327686301"/>
    <n v="8186.1266908645603"/>
    <n v="70.880959775298805"/>
    <n v="120.13922690600199"/>
    <n v="16.5835304250941"/>
    <n v="102.32359996437999"/>
    <n v="154.66762065142399"/>
    <n v="57361.322922706597"/>
    <n v="95600.447948455796"/>
    <n v="13138.709227562"/>
    <n v="80722.931812286406"/>
    <n v="119521.87055587801"/>
  </r>
  <r>
    <x v="0"/>
    <s v="Prince Georges, MD"/>
    <x v="2"/>
    <s v="Headwater or Isolated Wetland"/>
    <s v="Load Allocation"/>
    <s v="All Agencies"/>
    <s v="acres"/>
    <n v="1686.28894559946"/>
    <n v="1670.2721312521001"/>
    <n v="1705.8067307695701"/>
    <n v="1744.3546090945599"/>
    <n v="2040.53346618265"/>
    <n v="1828.5614474993199"/>
    <n v="1810.24812292866"/>
    <n v="1846.9366693720201"/>
    <n v="1886.7234931998"/>
    <n v="2208.4774044007099"/>
    <n v="70.146688293025406"/>
    <n v="69.434736848284999"/>
    <n v="70.8818927953253"/>
    <n v="72.494845872977706"/>
    <n v="85.277891688165298"/>
    <n v="18895.565407514601"/>
    <n v="18512.3598075509"/>
    <n v="18789.012076526898"/>
    <n v="19130.3554794788"/>
    <n v="22670.1627927423"/>
    <n v="1170.2666289005399"/>
    <n v="1156.16712290328"/>
    <n v="1176.48409512546"/>
    <n v="1199.45537357125"/>
    <n v="1402.2378808921201"/>
    <n v="49.948952795035403"/>
    <n v="49.498549077106901"/>
    <n v="50.554273674351897"/>
    <n v="51.756885668320997"/>
    <n v="61.425001903145997"/>
    <n v="7759.6290796287403"/>
    <n v="7620.8034701980696"/>
    <n v="7742.3775039128996"/>
    <n v="7899.7233523875502"/>
    <n v="9474.9273084625602"/>
  </r>
  <r>
    <x v="0"/>
    <s v="Prince Georges, MD"/>
    <x v="2"/>
    <s v="Mixed Open"/>
    <s v="Load Allocation"/>
    <s v="All Agencies"/>
    <s v="acres"/>
    <n v="24828.9475226961"/>
    <n v="22555.171011771999"/>
    <n v="21499.178270942499"/>
    <n v="21397.481766872101"/>
    <n v="26633.590645263001"/>
    <n v="38738.6921566194"/>
    <n v="35142.050085521303"/>
    <n v="33497.395468147501"/>
    <n v="33373.715720954402"/>
    <n v="41631.0157579035"/>
    <n v="6191.2641742114201"/>
    <n v="5633.2615117315399"/>
    <n v="5383.0964501121798"/>
    <n v="5364.9811466053397"/>
    <n v="6690.3053907602998"/>
    <n v="16903094.304238301"/>
    <n v="15396348.850922599"/>
    <n v="14753301.7969303"/>
    <n v="14704838.0169983"/>
    <n v="18829261.4113741"/>
    <n v="26450.096695380798"/>
    <n v="24019.854381906302"/>
    <n v="22904.217475914898"/>
    <n v="22824.8670162833"/>
    <n v="27584.986124492301"/>
    <n v="4556.1951732014704"/>
    <n v="4173.7558414371197"/>
    <n v="4014.3123288253"/>
    <n v="4010.7649666449302"/>
    <n v="4968.1688172183904"/>
    <n v="7280969.9751530001"/>
    <n v="6680918.4572773296"/>
    <n v="6436787.1003141096"/>
    <n v="6423658.6413508104"/>
    <n v="8097081.4776695399"/>
  </r>
  <r>
    <x v="0"/>
    <s v="Prince Georges, MD"/>
    <x v="2"/>
    <s v="Non-tidal Floodplain Wetland"/>
    <s v="Load Allocation"/>
    <s v="All Agencies"/>
    <s v="acres"/>
    <n v="12790.420162209301"/>
    <n v="12885.2134267731"/>
    <n v="13105.4185867776"/>
    <n v="13351.9490061877"/>
    <n v="15383.0713785398"/>
    <n v="14151.9103376768"/>
    <n v="14255.716612922501"/>
    <n v="14490.0240843274"/>
    <n v="14752.1633893453"/>
    <n v="17005.031295013101"/>
    <n v="556.46696833238798"/>
    <n v="560.56552468262998"/>
    <n v="569.87287713676596"/>
    <n v="580.51727305775205"/>
    <n v="670.57417921752506"/>
    <n v="166521.913891442"/>
    <n v="167672.86152874801"/>
    <n v="169868.013596542"/>
    <n v="172540.772450861"/>
    <n v="198322.60840833199"/>
    <n v="9192.0711055658794"/>
    <n v="9255.0795160547805"/>
    <n v="9386.5608637503101"/>
    <n v="9538.9572101835693"/>
    <n v="10919.704627741599"/>
    <n v="406.83919305847701"/>
    <n v="409.85833881960599"/>
    <n v="416.71236752649099"/>
    <n v="424.77460517525702"/>
    <n v="492.649198615356"/>
    <n v="66175.834199957506"/>
    <n v="66633.393592183798"/>
    <n v="67544.348157280707"/>
    <n v="68749.863864635001"/>
    <n v="79351.605589095503"/>
  </r>
  <r>
    <x v="0"/>
    <s v="Prince Georges, MD"/>
    <x v="2"/>
    <s v="Shoreline"/>
    <s v="Load Allocation"/>
    <s v="All Agencies"/>
    <s v="miles"/>
    <n v="62.278400777722702"/>
    <n v="62.278400777722702"/>
    <n v="62.278400777722702"/>
    <n v="62.278400777722702"/>
    <n v="62.278400777722702"/>
    <n v="0"/>
    <n v="0"/>
    <n v="0"/>
    <n v="0"/>
    <n v="0"/>
    <n v="0"/>
    <n v="0"/>
    <n v="0"/>
    <n v="0"/>
    <n v="0"/>
    <n v="0"/>
    <n v="0"/>
    <n v="0"/>
    <n v="0"/>
    <n v="0"/>
    <n v="17564.555973053"/>
    <n v="17564.555973053"/>
    <n v="17564.555973053"/>
    <n v="17564.555973053"/>
    <n v="17564.555973053"/>
    <n v="12416.323682785"/>
    <n v="12416.323682785"/>
    <n v="12416.323682785"/>
    <n v="12416.323682785"/>
    <n v="12416.323682785"/>
    <n v="60567435.138671897"/>
    <n v="60567435.138671897"/>
    <n v="60567435.138671897"/>
    <n v="60567435.138671897"/>
    <n v="60567435.138671897"/>
  </r>
  <r>
    <x v="0"/>
    <s v="Prince Georges, MD"/>
    <x v="2"/>
    <s v="Stream Bed and Bank"/>
    <s v="Load Allocation"/>
    <s v="All Agencies"/>
    <s v="miles"/>
    <n v="569.94501661195"/>
    <n v="569.94501661195"/>
    <n v="569.94501661195"/>
    <n v="569.94501661195"/>
    <n v="569.94501661195"/>
    <n v="134629.05881279701"/>
    <n v="167205.50850954701"/>
    <n v="185823.841030568"/>
    <n v="188777.55895802399"/>
    <n v="244778.37739631499"/>
    <n v="27630.7019565552"/>
    <n v="45845.449653059201"/>
    <n v="53461.830957189202"/>
    <n v="58598.905490845398"/>
    <n v="91666.006618276195"/>
    <n v="106381273.509766"/>
    <n v="201180119.56054699"/>
    <n v="208456675.01171899"/>
    <n v="213991717.12695301"/>
    <n v="229026173.58984399"/>
    <n v="94017.282113790498"/>
    <n v="113410.906756103"/>
    <n v="127518.276941448"/>
    <n v="128985.45902627701"/>
    <n v="174555.84961610299"/>
    <n v="20149.307067342099"/>
    <n v="33639.167027872099"/>
    <n v="39199.863720390902"/>
    <n v="42949.385007824698"/>
    <n v="69075.688526447906"/>
    <n v="46024690.055786103"/>
    <n v="88969405.362792999"/>
    <n v="93258076.486938506"/>
    <n v="95061745.062744096"/>
    <n v="101576546.388062"/>
  </r>
  <r>
    <x v="0"/>
    <s v="Prince Georges, MD"/>
    <x v="2"/>
    <s v="True Forest"/>
    <s v="Load Allocation"/>
    <s v="All Agencies"/>
    <s v="acres"/>
    <n v="124979.151327007"/>
    <n v="119802.70302443999"/>
    <n v="121470.598732233"/>
    <n v="121787.223446976"/>
    <n v="136677.75520031899"/>
    <n v="136102.49419409799"/>
    <n v="130491.575994439"/>
    <n v="132244.39862050899"/>
    <n v="132509.739918999"/>
    <n v="148486.64319409401"/>
    <n v="5445.7138315213397"/>
    <n v="5215.9940125381099"/>
    <n v="5288.1698931227402"/>
    <n v="5304.0585236689103"/>
    <n v="5977.9724052054798"/>
    <n v="2059242.09942925"/>
    <n v="1974250.64206517"/>
    <n v="1995459.3485300499"/>
    <n v="1993619.5043158501"/>
    <n v="2213635.5790490499"/>
    <n v="95263.0494395196"/>
    <n v="91396.178620427803"/>
    <n v="92447.903407074496"/>
    <n v="92491.021479815201"/>
    <n v="102918.12821842"/>
    <n v="3846.7126133519901"/>
    <n v="3674.8125974949198"/>
    <n v="3725.04376666388"/>
    <n v="3741.4813112895899"/>
    <n v="4259.1715987441103"/>
    <n v="799651.80953258299"/>
    <n v="762827.78331035399"/>
    <n v="770767.47382909094"/>
    <n v="771532.28289532696"/>
    <n v="866079.27276778198"/>
  </r>
  <r>
    <x v="0"/>
    <s v="Prince Georges, MD"/>
    <x v="2"/>
    <s v="Water"/>
    <s v="Load Allocation"/>
    <s v="All Agencies"/>
    <s v="acres"/>
    <n v="4622.1249121436804"/>
    <n v="4622.1249121436804"/>
    <n v="4608.4217324275496"/>
    <n v="4566.3407994904601"/>
    <n v="4428.9892502818302"/>
    <n v="40057.412928439699"/>
    <n v="40057.412928439699"/>
    <n v="39938.6548760757"/>
    <n v="39573.9637664072"/>
    <n v="38383.612893283404"/>
    <n v="2719.10365983984"/>
    <n v="2719.10365983984"/>
    <n v="2711.04235746316"/>
    <n v="2686.2869994172402"/>
    <n v="2605.4858583263099"/>
    <n v="0"/>
    <n v="0"/>
    <n v="0"/>
    <n v="0"/>
    <n v="0"/>
    <n v="34023.202118329697"/>
    <n v="34023.202118329697"/>
    <n v="33956.166730828598"/>
    <n v="33704.8114477657"/>
    <n v="32856.912176087499"/>
    <n v="2942.3205738258498"/>
    <n v="2942.3205738258498"/>
    <n v="2931.6044459284699"/>
    <n v="2902.5463622591901"/>
    <n v="2809.4329567984701"/>
    <n v="0"/>
    <n v="0"/>
    <n v="0"/>
    <n v="0"/>
    <n v="0"/>
  </r>
  <r>
    <x v="0"/>
    <s v="Prince Georges, MD"/>
    <x v="3"/>
    <s v="Rapid Infiltration Basin"/>
    <s v="Load Allocation"/>
    <s v="All Agencies"/>
    <s v="acres"/>
    <n v="0"/>
    <n v="0"/>
    <n v="0"/>
    <n v="0"/>
    <n v="0"/>
    <n v="0"/>
    <n v="0"/>
    <n v="0"/>
    <n v="0"/>
    <n v="0"/>
    <n v="0"/>
    <n v="0"/>
    <n v="0"/>
    <n v="0"/>
    <n v="0"/>
    <n v="0"/>
    <n v="0"/>
    <n v="0"/>
    <n v="0"/>
    <n v="0"/>
    <n v="0"/>
    <n v="0"/>
    <n v="0"/>
    <n v="0"/>
    <n v="0"/>
    <n v="0"/>
    <n v="0"/>
    <n v="0"/>
    <n v="0"/>
    <n v="0"/>
    <n v="0"/>
    <n v="0"/>
    <n v="0"/>
    <n v="0"/>
    <n v="0"/>
  </r>
  <r>
    <x v="0"/>
    <s v="Prince Georges, MD"/>
    <x v="3"/>
    <s v="Septic"/>
    <s v="Load Allocation"/>
    <s v="All Agencies"/>
    <s v="systems"/>
    <n v="8158.7849414348602"/>
    <n v="7549.3655014038104"/>
    <n v="7365.3740465641004"/>
    <n v="7359.1533880233801"/>
    <n v="5219.7207752466202"/>
    <n v="45672.3786563873"/>
    <n v="71797.520849227905"/>
    <n v="72279.653285026594"/>
    <n v="72437.794214248701"/>
    <n v="52276.877864837603"/>
    <n v="0"/>
    <n v="0"/>
    <n v="0"/>
    <n v="0"/>
    <n v="0"/>
    <n v="0"/>
    <n v="0"/>
    <n v="0"/>
    <n v="0"/>
    <n v="0"/>
    <n v="31588.339407444"/>
    <n v="47915.089618682898"/>
    <n v="48061.288134574897"/>
    <n v="47786.827981948903"/>
    <n v="34936.753486633301"/>
    <n v="0"/>
    <n v="0"/>
    <n v="0"/>
    <n v="0"/>
    <n v="0"/>
    <n v="0"/>
    <n v="0"/>
    <n v="0"/>
    <n v="0"/>
    <n v="0"/>
  </r>
  <r>
    <x v="0"/>
    <s v="Prince Georges, MD"/>
    <x v="4"/>
    <s v="Combined Sewer Overflow"/>
    <s v="Waste Load Allocation"/>
    <s v="All Agencies"/>
    <s v="acres"/>
    <n v="0"/>
    <n v="0"/>
    <n v="0"/>
    <n v="0"/>
    <n v="0"/>
    <n v="0"/>
    <n v="0"/>
    <n v="0"/>
    <n v="0"/>
    <n v="0"/>
    <n v="0"/>
    <n v="0"/>
    <n v="0"/>
    <n v="0"/>
    <n v="0"/>
    <n v="0"/>
    <n v="0"/>
    <n v="0"/>
    <n v="0"/>
    <n v="0"/>
    <n v="0"/>
    <n v="0"/>
    <n v="0"/>
    <n v="0"/>
    <n v="0"/>
    <n v="0"/>
    <n v="0"/>
    <n v="0"/>
    <n v="0"/>
    <n v="0"/>
    <n v="0"/>
    <n v="0"/>
    <n v="0"/>
    <n v="0"/>
    <n v="0"/>
  </r>
  <r>
    <x v="0"/>
    <s v="Prince Georges, MD"/>
    <x v="4"/>
    <s v="Industrial Wastewater Treatment Plant"/>
    <s v="Waste Load Allocation"/>
    <s v="All Agencies"/>
    <s v="acres"/>
    <n v="0"/>
    <n v="0"/>
    <n v="0"/>
    <n v="0"/>
    <n v="0"/>
    <n v="4180.6158272254997"/>
    <n v="17705.5750795044"/>
    <n v="5084.2371290363399"/>
    <n v="5173.0896917022801"/>
    <n v="208365.18970698499"/>
    <n v="6172.8747528152298"/>
    <n v="3960.8448653628402"/>
    <n v="570.64346420363302"/>
    <n v="561.58285971888097"/>
    <n v="5416.4546894390996"/>
    <n v="138921.14290544001"/>
    <n v="78132.724731564507"/>
    <n v="66369.265061719096"/>
    <n v="64385.602757675297"/>
    <n v="36209.512563586199"/>
    <n v="3265.6473394950099"/>
    <n v="13694.605725795"/>
    <n v="3962.8055568560999"/>
    <n v="4052.1276008710302"/>
    <n v="159186.170312248"/>
    <n v="4081.90279395366"/>
    <n v="4331.2427546930703"/>
    <n v="528.58919139026"/>
    <n v="521.56406844226899"/>
    <n v="5286.6520851981504"/>
    <n v="65865.874896643596"/>
    <n v="44418.219112575098"/>
    <n v="40851.242732970903"/>
    <n v="39976.092516153098"/>
    <n v="15468.6463417411"/>
  </r>
  <r>
    <x v="0"/>
    <s v="Prince Georges, MD"/>
    <x v="4"/>
    <s v="Municipal Wastewater Treatment Plant"/>
    <s v="Waste Load Allocation"/>
    <s v="All Agencies"/>
    <s v="acres"/>
    <n v="0"/>
    <n v="0"/>
    <n v="0"/>
    <n v="0"/>
    <n v="0"/>
    <n v="1768276.21505976"/>
    <n v="815873.28853023099"/>
    <n v="1653356.23790336"/>
    <n v="1391967.46667516"/>
    <n v="3984283.6420221301"/>
    <n v="96096.506228566199"/>
    <n v="33983.228219509103"/>
    <n v="48037.925069756799"/>
    <n v="66512.176686574196"/>
    <n v="211139.262028217"/>
    <n v="8346495.1605262803"/>
    <n v="405334.10347700102"/>
    <n v="471059.233063608"/>
    <n v="644784.04899740196"/>
    <n v="782617.719636083"/>
    <n v="1689619.52336812"/>
    <n v="786568.36030814098"/>
    <n v="1589708.1928353901"/>
    <n v="1348101.6921053799"/>
    <n v="3812898.2406525598"/>
    <n v="87349.816255956903"/>
    <n v="32194.247731447202"/>
    <n v="40219.8940520287"/>
    <n v="60779.044266438897"/>
    <n v="167354.260850519"/>
    <n v="4143411.9667105698"/>
    <n v="237878.77265155301"/>
    <n v="213028.67030390099"/>
    <n v="388595.892344444"/>
    <n v="436418.7732811680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6.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5.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6536A56-F2F0-4869-9C64-64F439DA011E}" name="PivotTable6" cacheId="3"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3:P10" firstHeaderRow="0" firstDataRow="1" firstDataCol="1"/>
  <pivotFields count="41">
    <pivotField axis="axisRow" showAll="0">
      <items count="2">
        <item x="0"/>
        <item t="default"/>
      </items>
    </pivotField>
    <pivotField axis="axisRow" showAll="0">
      <items count="6">
        <item x="0"/>
        <item x="1"/>
        <item x="2"/>
        <item x="3"/>
        <item x="4"/>
        <item t="default"/>
      </items>
    </pivotField>
    <pivotField showAll="0">
      <items count="50">
        <item x="0"/>
        <item x="46"/>
        <item x="17"/>
        <item x="18"/>
        <item x="34"/>
        <item x="35"/>
        <item x="19"/>
        <item x="20"/>
        <item x="21"/>
        <item x="22"/>
        <item x="1"/>
        <item x="2"/>
        <item x="3"/>
        <item x="4"/>
        <item x="36"/>
        <item x="37"/>
        <item x="47"/>
        <item x="5"/>
        <item x="38"/>
        <item x="23"/>
        <item x="24"/>
        <item x="25"/>
        <item x="26"/>
        <item x="27"/>
        <item x="48"/>
        <item x="6"/>
        <item x="28"/>
        <item x="29"/>
        <item x="30"/>
        <item x="31"/>
        <item x="32"/>
        <item x="39"/>
        <item x="7"/>
        <item x="8"/>
        <item x="9"/>
        <item x="10"/>
        <item x="44"/>
        <item x="33"/>
        <item x="11"/>
        <item x="45"/>
        <item x="40"/>
        <item x="12"/>
        <item x="13"/>
        <item x="14"/>
        <item x="15"/>
        <item x="16"/>
        <item x="41"/>
        <item x="42"/>
        <item x="43"/>
        <item t="default"/>
      </items>
    </pivotField>
    <pivotField showAll="0"/>
    <pivotField showAll="0"/>
    <pivotField showAll="0"/>
    <pivotField dataField="1" numFmtId="2" showAll="0"/>
    <pivotField dataField="1" numFmtId="2" showAll="0"/>
    <pivotField dataField="1" numFmtId="2" showAll="0"/>
    <pivotField dataField="1" numFmtId="2" showAll="0"/>
    <pivotField dataField="1"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dataField="1" numFmtId="2" showAll="0"/>
    <pivotField dataField="1" numFmtId="2" showAll="0"/>
    <pivotField dataField="1" numFmtId="2" showAll="0"/>
    <pivotField dataField="1" numFmtId="2" showAll="0"/>
    <pivotField dataField="1" numFmtId="2" showAll="0"/>
    <pivotField dataField="1" numFmtId="2" showAll="0"/>
    <pivotField dataField="1" numFmtId="2" showAll="0"/>
    <pivotField dataField="1" numFmtId="2" showAll="0"/>
    <pivotField dataField="1" numFmtId="2" showAll="0"/>
    <pivotField dataField="1" numFmtId="2" showAll="0"/>
    <pivotField numFmtId="2" showAll="0"/>
    <pivotField numFmtId="2" showAll="0"/>
    <pivotField numFmtId="2" showAll="0"/>
    <pivotField numFmtId="2" showAll="0"/>
    <pivotField numFmtId="2" showAll="0"/>
  </pivotFields>
  <rowFields count="2">
    <field x="0"/>
    <field x="1"/>
  </rowFields>
  <rowItems count="7">
    <i>
      <x/>
    </i>
    <i r="1">
      <x/>
    </i>
    <i r="1">
      <x v="1"/>
    </i>
    <i r="1">
      <x v="2"/>
    </i>
    <i r="1">
      <x v="3"/>
    </i>
    <i r="1">
      <x v="4"/>
    </i>
    <i t="grand">
      <x/>
    </i>
  </rowItems>
  <colFields count="1">
    <field x="-2"/>
  </colFields>
  <colItems count="15">
    <i>
      <x/>
    </i>
    <i i="1">
      <x v="1"/>
    </i>
    <i i="2">
      <x v="2"/>
    </i>
    <i i="3">
      <x v="3"/>
    </i>
    <i i="4">
      <x v="4"/>
    </i>
    <i i="5">
      <x v="5"/>
    </i>
    <i i="6">
      <x v="6"/>
    </i>
    <i i="7">
      <x v="7"/>
    </i>
    <i i="8">
      <x v="8"/>
    </i>
    <i i="9">
      <x v="9"/>
    </i>
    <i i="10">
      <x v="10"/>
    </i>
    <i i="11">
      <x v="11"/>
    </i>
    <i i="12">
      <x v="12"/>
    </i>
    <i i="13">
      <x v="13"/>
    </i>
    <i i="14">
      <x v="14"/>
    </i>
  </colItems>
  <dataFields count="15">
    <dataField name="Sum of VA Specified WIP 2_Amount" fld="6" baseField="0" baseItem="0"/>
    <dataField name="Sum of 2017 Progress V9_Amount" fld="7" baseField="0" baseItem="0"/>
    <dataField name="Sum of 2009 Progress_Amount" fld="8" baseField="0" baseItem="0"/>
    <dataField name="Sum of 2005 Progress_Amount" fld="9" baseField="0" baseItem="0"/>
    <dataField name="Sum of 1985 Progress_Amount" fld="10" baseField="0" baseItem="0"/>
    <dataField name="Sum of VA Specified WIP 2_NLoadEOT" fld="26" baseField="0" baseItem="0"/>
    <dataField name="Sum of 2017 Progress V9_NLoadEOT" fld="27" baseField="0" baseItem="0"/>
    <dataField name="Sum of 2009 Progress_NLoadEOT" fld="28" baseField="0" baseItem="0"/>
    <dataField name="Sum of 2005 Progress_NLoadEOT" fld="29" baseField="0" baseItem="0"/>
    <dataField name="Sum of 1985 Progress_NLoadEOT" fld="30" baseField="0" baseItem="0"/>
    <dataField name="Sum of VA Specified WIP 2_PLoadEOT" fld="31" baseField="0" baseItem="0"/>
    <dataField name="Sum of 2017 Progress V9_PLoadEOT" fld="32" baseField="0" baseItem="0"/>
    <dataField name="Sum of 2009 Progress_PLoadEOT" fld="33" baseField="0" baseItem="0"/>
    <dataField name="Sum of 2005 Progress_PLoadEOT" fld="34" baseField="0" baseItem="0"/>
    <dataField name="Sum of 1985 Progress_PLoadEOT" fld="35"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869548E2-5576-4ED7-8485-A8FB685D3CBB}" name="PivotTable3" cacheId="5"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31:P38" firstHeaderRow="0" firstDataRow="1" firstDataCol="1"/>
  <pivotFields count="42">
    <pivotField axis="axisRow" showAll="0">
      <items count="2">
        <item x="0"/>
        <item t="default"/>
      </items>
    </pivotField>
    <pivotField showAll="0"/>
    <pivotField axis="axisRow" showAll="0">
      <items count="6">
        <item x="0"/>
        <item x="1"/>
        <item x="2"/>
        <item x="3"/>
        <item x="4"/>
        <item t="default"/>
      </items>
    </pivotField>
    <pivotField showAll="0"/>
    <pivotField showAll="0"/>
    <pivotField showAll="0"/>
    <pivotField showAll="0"/>
    <pivotField dataField="1" numFmtId="2" showAll="0"/>
    <pivotField dataField="1" numFmtId="2" showAll="0"/>
    <pivotField dataField="1" numFmtId="2" showAll="0"/>
    <pivotField dataField="1" numFmtId="2" showAll="0"/>
    <pivotField dataField="1"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dataField="1" numFmtId="2" showAll="0"/>
    <pivotField dataField="1" numFmtId="2" showAll="0"/>
    <pivotField dataField="1" numFmtId="2" showAll="0"/>
    <pivotField dataField="1" numFmtId="2" showAll="0"/>
    <pivotField dataField="1" numFmtId="2" showAll="0"/>
    <pivotField dataField="1" numFmtId="2" showAll="0"/>
    <pivotField dataField="1" numFmtId="2" showAll="0"/>
    <pivotField dataField="1" numFmtId="2" showAll="0"/>
    <pivotField dataField="1" numFmtId="2" showAll="0"/>
    <pivotField dataField="1" numFmtId="2" showAll="0"/>
    <pivotField numFmtId="2" showAll="0"/>
    <pivotField numFmtId="2" showAll="0"/>
    <pivotField numFmtId="2" showAll="0"/>
    <pivotField numFmtId="2" showAll="0"/>
    <pivotField numFmtId="2" showAll="0"/>
  </pivotFields>
  <rowFields count="2">
    <field x="0"/>
    <field x="2"/>
  </rowFields>
  <rowItems count="7">
    <i>
      <x/>
    </i>
    <i r="1">
      <x/>
    </i>
    <i r="1">
      <x v="1"/>
    </i>
    <i r="1">
      <x v="2"/>
    </i>
    <i r="1">
      <x v="3"/>
    </i>
    <i r="1">
      <x v="4"/>
    </i>
    <i t="grand">
      <x/>
    </i>
  </rowItems>
  <colFields count="1">
    <field x="-2"/>
  </colFields>
  <colItems count="15">
    <i>
      <x/>
    </i>
    <i i="1">
      <x v="1"/>
    </i>
    <i i="2">
      <x v="2"/>
    </i>
    <i i="3">
      <x v="3"/>
    </i>
    <i i="4">
      <x v="4"/>
    </i>
    <i i="5">
      <x v="5"/>
    </i>
    <i i="6">
      <x v="6"/>
    </i>
    <i i="7">
      <x v="7"/>
    </i>
    <i i="8">
      <x v="8"/>
    </i>
    <i i="9">
      <x v="9"/>
    </i>
    <i i="10">
      <x v="10"/>
    </i>
    <i i="11">
      <x v="11"/>
    </i>
    <i i="12">
      <x v="12"/>
    </i>
    <i i="13">
      <x v="13"/>
    </i>
    <i i="14">
      <x v="14"/>
    </i>
  </colItems>
  <dataFields count="15">
    <dataField name="Sum of 2025 WIP2_Amount" fld="7" baseField="0" baseItem="0"/>
    <dataField name="Sum of 2017 Progress V9_Amount" fld="8" baseField="0" baseItem="0"/>
    <dataField name="Sum of 2009 Progress_Amount" fld="9" baseField="0" baseItem="0"/>
    <dataField name="Sum of 2005 Progress_Amount" fld="10" baseField="0" baseItem="0"/>
    <dataField name="Sum of 1985 Progress_Amount" fld="11" baseField="0" baseItem="0"/>
    <dataField name="Sum of 2025 WIP2_NLoadEOT" fld="27" baseField="0" baseItem="0"/>
    <dataField name="Sum of 2017 Progress V9_NLoadEOT" fld="28" baseField="0" baseItem="0"/>
    <dataField name="Sum of 2009 Progress_NLoadEOT" fld="29" baseField="0" baseItem="0"/>
    <dataField name="Sum of 2005 Progress_NLoadEOT" fld="30" baseField="0" baseItem="0"/>
    <dataField name="Sum of 1985 Progress_NLoadEOT" fld="31" baseField="0" baseItem="0"/>
    <dataField name="Sum of 2025 WIP2_PLoadEOT" fld="32" baseField="0" baseItem="0"/>
    <dataField name="Sum of 2017 Progress V9_PLoadEOT" fld="33" baseField="0" baseItem="0"/>
    <dataField name="Sum of 2009 Progress_PLoadEOT" fld="34" baseField="0" baseItem="0"/>
    <dataField name="Sum of 2005 Progress_PLoadEOT" fld="35" baseField="0" baseItem="0"/>
    <dataField name="Sum of 1985 Progress_PLoadEOT" fld="36"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EFBAA287-D1C0-499A-9F78-873FBA93EE49}" name="PivotTable5" cacheId="2"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3:P28" firstHeaderRow="0" firstDataRow="1" firstDataCol="1"/>
  <pivotFields count="41">
    <pivotField axis="axisRow" showAll="0">
      <items count="5">
        <item x="0"/>
        <item x="1"/>
        <item x="2"/>
        <item x="3"/>
        <item t="default"/>
      </items>
    </pivotField>
    <pivotField axis="axisRow" showAll="0">
      <items count="6">
        <item x="0"/>
        <item x="1"/>
        <item x="2"/>
        <item x="3"/>
        <item x="4"/>
        <item t="default"/>
      </items>
    </pivotField>
    <pivotField showAll="0"/>
    <pivotField showAll="0"/>
    <pivotField showAll="0"/>
    <pivotField showAll="0"/>
    <pivotField dataField="1" numFmtId="2" showAll="0"/>
    <pivotField dataField="1" numFmtId="2" showAll="0"/>
    <pivotField dataField="1" numFmtId="2" showAll="0"/>
    <pivotField dataField="1" numFmtId="2" showAll="0"/>
    <pivotField dataField="1"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dataField="1" numFmtId="2" showAll="0"/>
    <pivotField dataField="1" numFmtId="2" showAll="0"/>
    <pivotField dataField="1" numFmtId="2" showAll="0"/>
    <pivotField dataField="1" numFmtId="2" showAll="0"/>
    <pivotField dataField="1" numFmtId="2" showAll="0"/>
    <pivotField dataField="1" numFmtId="2" showAll="0"/>
    <pivotField dataField="1" numFmtId="2" showAll="0"/>
    <pivotField dataField="1" numFmtId="2" showAll="0"/>
    <pivotField dataField="1" numFmtId="2" showAll="0"/>
    <pivotField dataField="1" numFmtId="2" showAll="0"/>
    <pivotField numFmtId="2" showAll="0"/>
    <pivotField numFmtId="2" showAll="0"/>
    <pivotField numFmtId="2" showAll="0"/>
    <pivotField numFmtId="2" showAll="0"/>
    <pivotField numFmtId="2" showAll="0"/>
  </pivotFields>
  <rowFields count="2">
    <field x="0"/>
    <field x="1"/>
  </rowFields>
  <rowItems count="25">
    <i>
      <x/>
    </i>
    <i r="1">
      <x/>
    </i>
    <i r="1">
      <x v="1"/>
    </i>
    <i r="1">
      <x v="2"/>
    </i>
    <i r="1">
      <x v="3"/>
    </i>
    <i r="1">
      <x v="4"/>
    </i>
    <i>
      <x v="1"/>
    </i>
    <i r="1">
      <x/>
    </i>
    <i r="1">
      <x v="1"/>
    </i>
    <i r="1">
      <x v="2"/>
    </i>
    <i r="1">
      <x v="3"/>
    </i>
    <i r="1">
      <x v="4"/>
    </i>
    <i>
      <x v="2"/>
    </i>
    <i r="1">
      <x/>
    </i>
    <i r="1">
      <x v="1"/>
    </i>
    <i r="1">
      <x v="2"/>
    </i>
    <i r="1">
      <x v="3"/>
    </i>
    <i r="1">
      <x v="4"/>
    </i>
    <i>
      <x v="3"/>
    </i>
    <i r="1">
      <x/>
    </i>
    <i r="1">
      <x v="1"/>
    </i>
    <i r="1">
      <x v="2"/>
    </i>
    <i r="1">
      <x v="3"/>
    </i>
    <i r="1">
      <x v="4"/>
    </i>
    <i t="grand">
      <x/>
    </i>
  </rowItems>
  <colFields count="1">
    <field x="-2"/>
  </colFields>
  <colItems count="15">
    <i>
      <x/>
    </i>
    <i i="1">
      <x v="1"/>
    </i>
    <i i="2">
      <x v="2"/>
    </i>
    <i i="3">
      <x v="3"/>
    </i>
    <i i="4">
      <x v="4"/>
    </i>
    <i i="5">
      <x v="5"/>
    </i>
    <i i="6">
      <x v="6"/>
    </i>
    <i i="7">
      <x v="7"/>
    </i>
    <i i="8">
      <x v="8"/>
    </i>
    <i i="9">
      <x v="9"/>
    </i>
    <i i="10">
      <x v="10"/>
    </i>
    <i i="11">
      <x v="11"/>
    </i>
    <i i="12">
      <x v="12"/>
    </i>
    <i i="13">
      <x v="13"/>
    </i>
    <i i="14">
      <x v="14"/>
    </i>
  </colItems>
  <dataFields count="15">
    <dataField name="Sum of 2025 WIP2_Amount" fld="6" baseField="0" baseItem="0"/>
    <dataField name="Sum of 2017 Progress V9_Amount" fld="7" baseField="0" baseItem="0"/>
    <dataField name="Sum of 2009 Progress_Amount" fld="8" baseField="0" baseItem="0"/>
    <dataField name="Sum of 2005 Progress_Amount" fld="9" baseField="0" baseItem="0"/>
    <dataField name="Sum of 1985 Progress_Amount" fld="10" baseField="0" baseItem="0"/>
    <dataField name="Sum of 2025 WIP2_NLoadEOT" fld="26" baseField="0" baseItem="0"/>
    <dataField name="Sum of 2017 Progress V9_NLoadEOT" fld="27" baseField="0" baseItem="0"/>
    <dataField name="Sum of 2009 Progress_NLoadEOT" fld="28" baseField="0" baseItem="0"/>
    <dataField name="Sum of 2005 Progress_NLoadEOT" fld="29" baseField="0" baseItem="0"/>
    <dataField name="Sum of 1985 Progress_NLoadEOT" fld="30" baseField="0" baseItem="0"/>
    <dataField name="Sum of 2025 WIP2_PLoadEOT" fld="31" baseField="0" baseItem="0"/>
    <dataField name="Sum of 2017 Progress V9_PLoadEOT" fld="32" baseField="0" baseItem="0"/>
    <dataField name="Sum of 2009 Progress_PLoadEOT" fld="33" baseField="0" baseItem="0"/>
    <dataField name="Sum of 2005 Progress_PLoadEOT" fld="34" baseField="0" baseItem="0"/>
    <dataField name="Sum of 1985 Progress_PLoadEOT" fld="35"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C82A0169-EFBE-4882-ABC6-F353A9714529}" name="PivotTable4" cacheId="1"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3:P10" firstHeaderRow="0" firstDataRow="1" firstDataCol="1"/>
  <pivotFields count="41">
    <pivotField axis="axisRow" showAll="0">
      <items count="2">
        <item x="0"/>
        <item t="default"/>
      </items>
    </pivotField>
    <pivotField axis="axisRow" showAll="0">
      <items count="6">
        <item x="0"/>
        <item x="1"/>
        <item x="2"/>
        <item x="3"/>
        <item x="4"/>
        <item t="default"/>
      </items>
    </pivotField>
    <pivotField showAll="0"/>
    <pivotField showAll="0"/>
    <pivotField showAll="0"/>
    <pivotField showAll="0"/>
    <pivotField dataField="1" numFmtId="2" showAll="0"/>
    <pivotField dataField="1" numFmtId="2" showAll="0"/>
    <pivotField dataField="1" numFmtId="2" showAll="0"/>
    <pivotField dataField="1" numFmtId="2" showAll="0"/>
    <pivotField dataField="1"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dataField="1" numFmtId="2" showAll="0"/>
    <pivotField dataField="1" numFmtId="2" showAll="0"/>
    <pivotField dataField="1" numFmtId="2" showAll="0"/>
    <pivotField dataField="1" numFmtId="2" showAll="0"/>
    <pivotField dataField="1" numFmtId="2" showAll="0"/>
    <pivotField dataField="1" numFmtId="2" showAll="0"/>
    <pivotField dataField="1" numFmtId="2" showAll="0"/>
    <pivotField dataField="1" numFmtId="2" showAll="0"/>
    <pivotField dataField="1" numFmtId="2" showAll="0"/>
    <pivotField dataField="1" numFmtId="2" showAll="0"/>
    <pivotField numFmtId="2" showAll="0"/>
    <pivotField numFmtId="2" showAll="0"/>
    <pivotField numFmtId="2" showAll="0"/>
    <pivotField numFmtId="2" showAll="0"/>
    <pivotField numFmtId="2" showAll="0"/>
  </pivotFields>
  <rowFields count="2">
    <field x="0"/>
    <field x="1"/>
  </rowFields>
  <rowItems count="7">
    <i>
      <x/>
    </i>
    <i r="1">
      <x/>
    </i>
    <i r="1">
      <x v="1"/>
    </i>
    <i r="1">
      <x v="2"/>
    </i>
    <i r="1">
      <x v="3"/>
    </i>
    <i r="1">
      <x v="4"/>
    </i>
    <i t="grand">
      <x/>
    </i>
  </rowItems>
  <colFields count="1">
    <field x="-2"/>
  </colFields>
  <colItems count="15">
    <i>
      <x/>
    </i>
    <i i="1">
      <x v="1"/>
    </i>
    <i i="2">
      <x v="2"/>
    </i>
    <i i="3">
      <x v="3"/>
    </i>
    <i i="4">
      <x v="4"/>
    </i>
    <i i="5">
      <x v="5"/>
    </i>
    <i i="6">
      <x v="6"/>
    </i>
    <i i="7">
      <x v="7"/>
    </i>
    <i i="8">
      <x v="8"/>
    </i>
    <i i="9">
      <x v="9"/>
    </i>
    <i i="10">
      <x v="10"/>
    </i>
    <i i="11">
      <x v="11"/>
    </i>
    <i i="12">
      <x v="12"/>
    </i>
    <i i="13">
      <x v="13"/>
    </i>
    <i i="14">
      <x v="14"/>
    </i>
  </colItems>
  <dataFields count="15">
    <dataField name="Sum of 2025 WIP2_Amount" fld="6" baseField="0" baseItem="0"/>
    <dataField name="Sum of 2017 Progress V9_Amount" fld="7" baseField="0" baseItem="0"/>
    <dataField name="Sum of 2009 Progress_Amount" fld="8" baseField="0" baseItem="0"/>
    <dataField name="Sum of 2005 Progress_Amount" fld="9" baseField="0" baseItem="0"/>
    <dataField name="Sum of 1985 Progress_Amount" fld="10" baseField="0" baseItem="0"/>
    <dataField name="Sum of 2025 WIP2_NLoadEOT" fld="26" baseField="0" baseItem="0"/>
    <dataField name="Sum of 2017 Progress V9_NLoadEOT" fld="27" baseField="0" baseItem="0"/>
    <dataField name="Sum of 2009 Progress_NLoadEOT" fld="28" baseField="0" baseItem="0"/>
    <dataField name="Sum of 2005 Progress_NLoadEOT" fld="29" baseField="0" baseItem="0"/>
    <dataField name="Sum of 1985 Progress_NLoadEOT" fld="30" baseField="0" baseItem="0"/>
    <dataField name="Sum of 2025 WIP2_PLoadEOT" fld="31" baseField="0" baseItem="0"/>
    <dataField name="Sum of 2017 Progress V9_PLoadEOT" fld="32" baseField="0" baseItem="0"/>
    <dataField name="Sum of 2009 Progress_PLoadEOT" fld="33" baseField="0" baseItem="0"/>
    <dataField name="Sum of 2005 Progress_PLoadEOT" fld="34" baseField="0" baseItem="0"/>
    <dataField name="Sum of 1985 Progress_PLoadEOT" fld="35"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BC60C966-83B1-46A3-AE82-B54B2075964A}" name="PivotTable2" cacheId="0"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3:P10" firstHeaderRow="0" firstDataRow="1" firstDataCol="1"/>
  <pivotFields count="41">
    <pivotField axis="axisRow" showAll="0">
      <items count="2">
        <item x="0"/>
        <item t="default"/>
      </items>
    </pivotField>
    <pivotField axis="axisRow" showAll="0">
      <items count="6">
        <item x="0"/>
        <item x="1"/>
        <item x="2"/>
        <item x="3"/>
        <item x="4"/>
        <item t="default"/>
      </items>
    </pivotField>
    <pivotField showAll="0">
      <items count="50">
        <item x="0"/>
        <item x="46"/>
        <item x="17"/>
        <item x="18"/>
        <item x="34"/>
        <item x="35"/>
        <item x="19"/>
        <item x="20"/>
        <item x="21"/>
        <item x="22"/>
        <item x="1"/>
        <item x="2"/>
        <item x="3"/>
        <item x="4"/>
        <item x="36"/>
        <item x="37"/>
        <item x="47"/>
        <item x="5"/>
        <item x="38"/>
        <item x="23"/>
        <item x="24"/>
        <item x="25"/>
        <item x="26"/>
        <item x="27"/>
        <item x="48"/>
        <item x="6"/>
        <item x="28"/>
        <item x="29"/>
        <item x="30"/>
        <item x="31"/>
        <item x="32"/>
        <item x="39"/>
        <item x="7"/>
        <item x="8"/>
        <item x="9"/>
        <item x="10"/>
        <item x="44"/>
        <item x="33"/>
        <item x="11"/>
        <item x="45"/>
        <item x="40"/>
        <item x="12"/>
        <item x="13"/>
        <item x="14"/>
        <item x="15"/>
        <item x="16"/>
        <item x="41"/>
        <item x="42"/>
        <item x="43"/>
        <item t="default"/>
      </items>
    </pivotField>
    <pivotField showAll="0"/>
    <pivotField showAll="0"/>
    <pivotField showAll="0"/>
    <pivotField dataField="1" numFmtId="2" showAll="0"/>
    <pivotField dataField="1" numFmtId="2" showAll="0"/>
    <pivotField dataField="1" numFmtId="2" showAll="0"/>
    <pivotField dataField="1" numFmtId="2" showAll="0"/>
    <pivotField dataField="1"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numFmtId="2" showAll="0"/>
    <pivotField dataField="1" numFmtId="2" showAll="0"/>
    <pivotField dataField="1" numFmtId="2" showAll="0"/>
    <pivotField dataField="1" numFmtId="2" showAll="0"/>
    <pivotField dataField="1" numFmtId="2" showAll="0"/>
    <pivotField dataField="1" numFmtId="2" showAll="0"/>
    <pivotField dataField="1" numFmtId="2" showAll="0"/>
    <pivotField dataField="1" numFmtId="2" showAll="0"/>
    <pivotField dataField="1" numFmtId="2" showAll="0"/>
    <pivotField dataField="1" numFmtId="2" showAll="0"/>
    <pivotField dataField="1" numFmtId="2" showAll="0"/>
    <pivotField numFmtId="2" showAll="0"/>
    <pivotField numFmtId="2" showAll="0"/>
    <pivotField numFmtId="2" showAll="0"/>
    <pivotField numFmtId="2" showAll="0"/>
    <pivotField numFmtId="2" showAll="0"/>
  </pivotFields>
  <rowFields count="2">
    <field x="0"/>
    <field x="1"/>
  </rowFields>
  <rowItems count="7">
    <i>
      <x/>
    </i>
    <i r="1">
      <x/>
    </i>
    <i r="1">
      <x v="1"/>
    </i>
    <i r="1">
      <x v="2"/>
    </i>
    <i r="1">
      <x v="3"/>
    </i>
    <i r="1">
      <x v="4"/>
    </i>
    <i t="grand">
      <x/>
    </i>
  </rowItems>
  <colFields count="1">
    <field x="-2"/>
  </colFields>
  <colItems count="15">
    <i>
      <x/>
    </i>
    <i i="1">
      <x v="1"/>
    </i>
    <i i="2">
      <x v="2"/>
    </i>
    <i i="3">
      <x v="3"/>
    </i>
    <i i="4">
      <x v="4"/>
    </i>
    <i i="5">
      <x v="5"/>
    </i>
    <i i="6">
      <x v="6"/>
    </i>
    <i i="7">
      <x v="7"/>
    </i>
    <i i="8">
      <x v="8"/>
    </i>
    <i i="9">
      <x v="9"/>
    </i>
    <i i="10">
      <x v="10"/>
    </i>
    <i i="11">
      <x v="11"/>
    </i>
    <i i="12">
      <x v="12"/>
    </i>
    <i i="13">
      <x v="13"/>
    </i>
    <i i="14">
      <x v="14"/>
    </i>
  </colItems>
  <dataFields count="15">
    <dataField name="Sum of 2025 WIP2_Amount" fld="6" baseField="0" baseItem="0"/>
    <dataField name="Sum of 2017 Progress V9_Amount" fld="7" baseField="0" baseItem="0"/>
    <dataField name="Sum of 2009 Progress_Amount" fld="8" baseField="0" baseItem="0"/>
    <dataField name="Sum of 2005 Progress_Amount" fld="9" baseField="0" baseItem="0"/>
    <dataField name="Sum of 1985 Progress_Amount" fld="10" baseField="0" baseItem="0"/>
    <dataField name="Sum of 2025 WIP2_NLoadEOT" fld="26" baseField="0" baseItem="0"/>
    <dataField name="Sum of 2017 Progress V9_NLoadEOT" fld="27" baseField="0" baseItem="0"/>
    <dataField name="Sum of 2009 Progress_NLoadEOT" fld="28" baseField="0" baseItem="0"/>
    <dataField name="Sum of 2005 Progress_NLoadEOT" fld="29" baseField="0" baseItem="0"/>
    <dataField name="Sum of 1985 Progress_NLoadEOT" fld="30" baseField="0" baseItem="0"/>
    <dataField name="Sum of 2025 WIP2_PLoadEOT" fld="31" baseField="0" baseItem="0"/>
    <dataField name="Sum of 2017 Progress V9_PLoadEOT" fld="32" baseField="0" baseItem="0"/>
    <dataField name="Sum of 2009 Progress_PLoadEOT" fld="33" baseField="0" baseItem="0"/>
    <dataField name="Sum of 2005 Progress_PLoadEOT" fld="34" baseField="0" baseItem="0"/>
    <dataField name="Sum of 1985 Progress_PLoadEOT" fld="35"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5DD8E8AA-BB93-496B-A2B8-71A50A4BC886}" name="PivotTable2" cacheId="4"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1:P14" firstHeaderRow="0" firstDataRow="1" firstDataCol="1"/>
  <pivotFields count="41">
    <pivotField axis="axisRow" showAll="0">
      <items count="3">
        <item x="0"/>
        <item x="1"/>
        <item t="default"/>
      </items>
    </pivotField>
    <pivotField axis="axisRow" showAll="0">
      <items count="6">
        <item x="0"/>
        <item x="1"/>
        <item x="2"/>
        <item x="3"/>
        <item x="4"/>
        <item t="default"/>
      </items>
    </pivotField>
    <pivotField showAll="0"/>
    <pivotField showAll="0"/>
    <pivotField showAll="0"/>
    <pivotField showAll="0"/>
    <pivotField dataField="1" showAll="0"/>
    <pivotField dataField="1" showAll="0"/>
    <pivotField dataField="1"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showAll="0"/>
    <pivotField showAll="0"/>
    <pivotField showAll="0"/>
    <pivotField showAll="0"/>
    <pivotField showAll="0"/>
  </pivotFields>
  <rowFields count="2">
    <field x="0"/>
    <field x="1"/>
  </rowFields>
  <rowItems count="13">
    <i>
      <x/>
    </i>
    <i r="1">
      <x/>
    </i>
    <i r="1">
      <x v="1"/>
    </i>
    <i r="1">
      <x v="2"/>
    </i>
    <i r="1">
      <x v="3"/>
    </i>
    <i r="1">
      <x v="4"/>
    </i>
    <i>
      <x v="1"/>
    </i>
    <i r="1">
      <x/>
    </i>
    <i r="1">
      <x v="1"/>
    </i>
    <i r="1">
      <x v="2"/>
    </i>
    <i r="1">
      <x v="3"/>
    </i>
    <i r="1">
      <x v="4"/>
    </i>
    <i t="grand">
      <x/>
    </i>
  </rowItems>
  <colFields count="1">
    <field x="-2"/>
  </colFields>
  <colItems count="15">
    <i>
      <x/>
    </i>
    <i i="1">
      <x v="1"/>
    </i>
    <i i="2">
      <x v="2"/>
    </i>
    <i i="3">
      <x v="3"/>
    </i>
    <i i="4">
      <x v="4"/>
    </i>
    <i i="5">
      <x v="5"/>
    </i>
    <i i="6">
      <x v="6"/>
    </i>
    <i i="7">
      <x v="7"/>
    </i>
    <i i="8">
      <x v="8"/>
    </i>
    <i i="9">
      <x v="9"/>
    </i>
    <i i="10">
      <x v="10"/>
    </i>
    <i i="11">
      <x v="11"/>
    </i>
    <i i="12">
      <x v="12"/>
    </i>
    <i i="13">
      <x v="13"/>
    </i>
    <i i="14">
      <x v="14"/>
    </i>
  </colItems>
  <dataFields count="15">
    <dataField name="Sum of 2025 WIP2_Amount" fld="6" baseField="0" baseItem="0"/>
    <dataField name="Sum of 2017 Progress V9_Amount" fld="7" baseField="0" baseItem="0"/>
    <dataField name="Sum of 2009 Progress_Amount" fld="8" baseField="0" baseItem="0"/>
    <dataField name="Sum of 2005 Progress_Amount" fld="9" baseField="0" baseItem="0"/>
    <dataField name="Sum of 1985 Progress_Amount" fld="10" baseField="0" baseItem="0"/>
    <dataField name="Sum of 2025 WIP2_NLoadEOT" fld="26" baseField="0" baseItem="0"/>
    <dataField name="Sum of 2017 Progress V9_NLoadEOT" fld="27" baseField="0" baseItem="0"/>
    <dataField name="Sum of 2009 Progress_NLoadEOT" fld="28" baseField="0" baseItem="0"/>
    <dataField name="Sum of 2005 Progress_NLoadEOT" fld="29" baseField="0" baseItem="0"/>
    <dataField name="Sum of 1985 Progress_NLoadEOT" fld="30" baseField="0" baseItem="0"/>
    <dataField name="Sum of 2025 WIP2_PLoadEOT" fld="31" baseField="0" baseItem="0"/>
    <dataField name="Sum of 2017 Progress V9_PLoadEOT" fld="32" baseField="0" baseItem="0"/>
    <dataField name="Sum of 2009 Progress_PLoadEOT" fld="33" baseField="0" baseItem="0"/>
    <dataField name="Sum of 2005 Progress_PLoadEOT" fld="34" baseField="0" baseItem="0"/>
    <dataField name="Sum of 1985 Progress_PLoadEOT" fld="35"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7.xml.rels><?xml version="1.0" encoding="UTF-8" standalone="yes"?>
<Relationships xmlns="http://schemas.openxmlformats.org/package/2006/relationships"><Relationship Id="rId2" Type="http://schemas.openxmlformats.org/officeDocument/2006/relationships/pivotTable" Target="../pivotTables/pivotTable3.xml"/><Relationship Id="rId1" Type="http://schemas.openxmlformats.org/officeDocument/2006/relationships/pivotTable" Target="../pivotTables/pivotTable2.xml"/></Relationships>
</file>

<file path=xl/worksheets/_rels/sheet9.xml.rels><?xml version="1.0" encoding="UTF-8" standalone="yes"?>
<Relationships xmlns="http://schemas.openxmlformats.org/package/2006/relationships"><Relationship Id="rId1" Type="http://schemas.openxmlformats.org/officeDocument/2006/relationships/pivotTable" Target="../pivotTables/pivotTable4.xml"/></Relationships>
</file>

<file path=xl/worksheets/_rels/sheet11.xml.rels><?xml version="1.0" encoding="UTF-8" standalone="yes"?>
<Relationships xmlns="http://schemas.openxmlformats.org/package/2006/relationships"><Relationship Id="rId1" Type="http://schemas.openxmlformats.org/officeDocument/2006/relationships/pivotTable" Target="../pivotTables/pivotTable5.xml"/></Relationships>
</file>

<file path=xl/worksheets/_rels/sheet13.xml.rels><?xml version="1.0" encoding="UTF-8" standalone="yes"?>
<Relationships xmlns="http://schemas.openxmlformats.org/package/2006/relationships"><Relationship Id="rId1" Type="http://schemas.openxmlformats.org/officeDocument/2006/relationships/pivotTable" Target="../pivotTables/pivotTable6.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D7DCB-1C2B-45A6-B9F0-D1BE39253FBF}">
  <dimension ref="A1:A33"/>
  <sheetViews>
    <sheetView tabSelected="1" workbookViewId="0">
      <selection activeCell="A28" sqref="A28"/>
    </sheetView>
  </sheetViews>
  <sheetFormatPr defaultRowHeight="10" x14ac:dyDescent="0.2"/>
  <cols>
    <col min="1" max="1" width="229.109375" bestFit="1" customWidth="1"/>
  </cols>
  <sheetData>
    <row r="1" spans="1:1" ht="10.5" x14ac:dyDescent="0.25">
      <c r="A1" s="42" t="s">
        <v>163</v>
      </c>
    </row>
    <row r="3" spans="1:1" ht="10.25" x14ac:dyDescent="0.2">
      <c r="A3" t="s">
        <v>172</v>
      </c>
    </row>
    <row r="5" spans="1:1" ht="10.25" x14ac:dyDescent="0.2">
      <c r="A5" t="s">
        <v>174</v>
      </c>
    </row>
    <row r="6" spans="1:1" ht="10.25" x14ac:dyDescent="0.2"/>
    <row r="7" spans="1:1" ht="10.25" x14ac:dyDescent="0.2">
      <c r="A7" t="s">
        <v>175</v>
      </c>
    </row>
    <row r="8" spans="1:1" ht="10.25" x14ac:dyDescent="0.2"/>
    <row r="9" spans="1:1" ht="10.25" x14ac:dyDescent="0.2"/>
    <row r="11" spans="1:1" ht="10.5" x14ac:dyDescent="0.25">
      <c r="A11" s="43" t="s">
        <v>165</v>
      </c>
    </row>
    <row r="12" spans="1:1" ht="10.25" x14ac:dyDescent="0.2"/>
    <row r="13" spans="1:1" ht="10.25" x14ac:dyDescent="0.2">
      <c r="A13" t="s">
        <v>166</v>
      </c>
    </row>
    <row r="15" spans="1:1" ht="10.25" x14ac:dyDescent="0.2">
      <c r="A15" t="s">
        <v>167</v>
      </c>
    </row>
    <row r="17" spans="1:1" ht="10.25" x14ac:dyDescent="0.2">
      <c r="A17" t="s">
        <v>169</v>
      </c>
    </row>
    <row r="18" spans="1:1" ht="10.25" x14ac:dyDescent="0.2"/>
    <row r="19" spans="1:1" ht="10.5" x14ac:dyDescent="0.25">
      <c r="A19" s="43" t="s">
        <v>168</v>
      </c>
    </row>
    <row r="21" spans="1:1" ht="10.25" x14ac:dyDescent="0.2">
      <c r="A21" t="s">
        <v>170</v>
      </c>
    </row>
    <row r="23" spans="1:1" ht="10.25" x14ac:dyDescent="0.2">
      <c r="A23" t="s">
        <v>178</v>
      </c>
    </row>
    <row r="24" spans="1:1" ht="10.25" x14ac:dyDescent="0.2"/>
    <row r="26" spans="1:1" ht="10.5" x14ac:dyDescent="0.25">
      <c r="A26" t="s">
        <v>177</v>
      </c>
    </row>
    <row r="29" spans="1:1" ht="10.5" x14ac:dyDescent="0.25">
      <c r="A29" s="42" t="s">
        <v>176</v>
      </c>
    </row>
    <row r="31" spans="1:1" x14ac:dyDescent="0.2">
      <c r="A31" t="s">
        <v>173</v>
      </c>
    </row>
    <row r="33" spans="1:1" ht="10.25" x14ac:dyDescent="0.2">
      <c r="A33" t="s">
        <v>171</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302DB-5F52-4BB5-A8BC-C823316E7BEC}">
  <dimension ref="A1:K75"/>
  <sheetViews>
    <sheetView zoomScaleNormal="100" workbookViewId="0">
      <pane xSplit="2" ySplit="1" topLeftCell="C22" activePane="bottomRight" state="frozen"/>
      <selection pane="topRight" activeCell="C1" sqref="C1"/>
      <selection pane="bottomLeft" activeCell="A2" sqref="A2"/>
      <selection pane="bottomRight" activeCell="I41" sqref="I41"/>
    </sheetView>
  </sheetViews>
  <sheetFormatPr defaultColWidth="9.109375" defaultRowHeight="10" x14ac:dyDescent="0.2"/>
  <cols>
    <col min="1" max="1" width="20.44140625" style="7" bestFit="1" customWidth="1"/>
    <col min="2" max="2" width="11" style="7" bestFit="1" customWidth="1"/>
    <col min="3" max="5" width="26.6640625" style="18" bestFit="1" customWidth="1"/>
    <col min="6" max="6" width="29.44140625" style="18" bestFit="1" customWidth="1"/>
    <col min="7" max="8" width="18.6640625" style="18" bestFit="1" customWidth="1"/>
    <col min="9" max="9" width="30.44140625" style="40" bestFit="1" customWidth="1"/>
    <col min="10" max="10" width="18.6640625" style="18" bestFit="1" customWidth="1"/>
    <col min="11" max="11" width="30.44140625" style="40" bestFit="1" customWidth="1"/>
    <col min="12" max="12" width="30.109375" style="7" bestFit="1" customWidth="1"/>
    <col min="13" max="13" width="34.6640625" style="7" bestFit="1" customWidth="1"/>
    <col min="14" max="14" width="33" style="7" bestFit="1" customWidth="1"/>
    <col min="15" max="18" width="30.109375" style="7" bestFit="1" customWidth="1"/>
    <col min="19" max="16384" width="9.109375" style="7"/>
  </cols>
  <sheetData>
    <row r="1" spans="1:11" ht="10.5" x14ac:dyDescent="0.25">
      <c r="A1" s="12" t="s">
        <v>0</v>
      </c>
      <c r="B1" s="12" t="s">
        <v>149</v>
      </c>
      <c r="C1" s="13" t="s">
        <v>142</v>
      </c>
      <c r="D1" s="13" t="s">
        <v>141</v>
      </c>
      <c r="E1" s="13" t="s">
        <v>140</v>
      </c>
      <c r="F1" s="13" t="s">
        <v>139</v>
      </c>
      <c r="G1" s="13" t="s">
        <v>138</v>
      </c>
      <c r="H1" s="13" t="s">
        <v>156</v>
      </c>
      <c r="I1" s="34" t="s">
        <v>159</v>
      </c>
      <c r="J1" s="13" t="s">
        <v>164</v>
      </c>
      <c r="K1" s="34" t="s">
        <v>160</v>
      </c>
    </row>
    <row r="2" spans="1:11" ht="10.25" x14ac:dyDescent="0.2">
      <c r="A2" s="19" t="s">
        <v>155</v>
      </c>
      <c r="B2" s="9" t="s">
        <v>41</v>
      </c>
      <c r="C2" s="14">
        <f>'Pivot NOVA'!K5</f>
        <v>1094996.85828034</v>
      </c>
      <c r="D2" s="14">
        <f>'Pivot NOVA'!J5</f>
        <v>785169.05784803315</v>
      </c>
      <c r="E2" s="14">
        <f>'Pivot NOVA'!I5</f>
        <v>723320.17219334515</v>
      </c>
      <c r="F2" s="14">
        <f>'Pivot NOVA'!H5</f>
        <v>608096.36995485181</v>
      </c>
      <c r="G2" s="14">
        <f>'Pivot NOVA'!G5</f>
        <v>339368.29764820886</v>
      </c>
      <c r="H2" s="14">
        <f>(E2-F2)</f>
        <v>115223.80223849334</v>
      </c>
      <c r="I2" s="35">
        <f t="shared" ref="I2:I7" si="0">H2/E2</f>
        <v>0.15929847758717527</v>
      </c>
      <c r="J2" s="14">
        <f t="shared" ref="J2:J37" si="1">(F2-G2)</f>
        <v>268728.07230664295</v>
      </c>
      <c r="K2" s="35">
        <f t="shared" ref="K2:K7" si="2">J2/G2</f>
        <v>0.79184789554270041</v>
      </c>
    </row>
    <row r="3" spans="1:11" ht="10.25" x14ac:dyDescent="0.2">
      <c r="A3" s="19" t="s">
        <v>155</v>
      </c>
      <c r="B3" s="9" t="s">
        <v>63</v>
      </c>
      <c r="C3" s="14">
        <f>'Pivot NOVA'!K6</f>
        <v>905450.65024763707</v>
      </c>
      <c r="D3" s="14">
        <f>'Pivot NOVA'!J6</f>
        <v>1407522.9337477405</v>
      </c>
      <c r="E3" s="14">
        <f>'Pivot NOVA'!I6</f>
        <v>1515258.593553517</v>
      </c>
      <c r="F3" s="14">
        <f>'Pivot NOVA'!H6</f>
        <v>1659504.7596122506</v>
      </c>
      <c r="G3" s="14">
        <f>'Pivot NOVA'!G6</f>
        <v>1614679.4516787932</v>
      </c>
      <c r="H3" s="14">
        <f>(E3-F3)</f>
        <v>-144246.16605873359</v>
      </c>
      <c r="I3" s="35">
        <f t="shared" si="0"/>
        <v>-9.5195741949533452E-2</v>
      </c>
      <c r="J3" s="14">
        <f t="shared" si="1"/>
        <v>44825.307933457429</v>
      </c>
      <c r="K3" s="35">
        <f t="shared" si="2"/>
        <v>2.7761118708021119E-2</v>
      </c>
    </row>
    <row r="4" spans="1:11" ht="10.25" x14ac:dyDescent="0.2">
      <c r="A4" s="19" t="s">
        <v>155</v>
      </c>
      <c r="B4" s="9" t="s">
        <v>81</v>
      </c>
      <c r="C4" s="14">
        <f>'Pivot NOVA'!K7</f>
        <v>884302.2119683451</v>
      </c>
      <c r="D4" s="14">
        <f>'Pivot NOVA'!J7</f>
        <v>800156.78290298046</v>
      </c>
      <c r="E4" s="14">
        <f>'Pivot NOVA'!I7</f>
        <v>793839.43862560031</v>
      </c>
      <c r="F4" s="14">
        <f>'Pivot NOVA'!H7</f>
        <v>771020.07009092486</v>
      </c>
      <c r="G4" s="14">
        <f>'Pivot NOVA'!G7</f>
        <v>785000.00369430671</v>
      </c>
      <c r="H4" s="14">
        <f t="shared" ref="H4:H37" si="3">(E4-F4)</f>
        <v>22819.36853467545</v>
      </c>
      <c r="I4" s="35">
        <f t="shared" si="0"/>
        <v>2.8745571742043147E-2</v>
      </c>
      <c r="J4" s="14">
        <f t="shared" si="1"/>
        <v>-13979.933603381854</v>
      </c>
      <c r="K4" s="35">
        <f t="shared" si="2"/>
        <v>-1.7808832531962502E-2</v>
      </c>
    </row>
    <row r="5" spans="1:11" ht="10.25" x14ac:dyDescent="0.2">
      <c r="A5" s="19" t="s">
        <v>155</v>
      </c>
      <c r="B5" s="9" t="s">
        <v>93</v>
      </c>
      <c r="C5" s="14">
        <f>'Pivot NOVA'!K8</f>
        <v>91904.79984952134</v>
      </c>
      <c r="D5" s="14">
        <f>'Pivot NOVA'!J8</f>
        <v>146525.88972595363</v>
      </c>
      <c r="E5" s="14">
        <f>'Pivot NOVA'!I8</f>
        <v>157396.62079645664</v>
      </c>
      <c r="F5" s="14">
        <f>'Pivot NOVA'!H8</f>
        <v>202959.08915042863</v>
      </c>
      <c r="G5" s="14">
        <f>'Pivot NOVA'!G8</f>
        <v>241776.59971427964</v>
      </c>
      <c r="H5" s="14">
        <f t="shared" si="3"/>
        <v>-45562.468353971984</v>
      </c>
      <c r="I5" s="35">
        <f t="shared" si="0"/>
        <v>-0.2894755181109816</v>
      </c>
      <c r="J5" s="14">
        <f t="shared" si="1"/>
        <v>-38817.510563851014</v>
      </c>
      <c r="K5" s="35">
        <f t="shared" si="2"/>
        <v>-0.16055114766988926</v>
      </c>
    </row>
    <row r="6" spans="1:11" ht="10.25" x14ac:dyDescent="0.2">
      <c r="A6" s="19" t="s">
        <v>155</v>
      </c>
      <c r="B6" s="9" t="s">
        <v>96</v>
      </c>
      <c r="C6" s="14">
        <f>'Pivot NOVA'!K9</f>
        <v>6698623.6849399339</v>
      </c>
      <c r="D6" s="14">
        <f>'Pivot NOVA'!J9</f>
        <v>2800892.5912815589</v>
      </c>
      <c r="E6" s="14">
        <f>'Pivot NOVA'!I9</f>
        <v>2475344.1513519119</v>
      </c>
      <c r="F6" s="14">
        <f>'Pivot NOVA'!H9</f>
        <v>1287225.0923215493</v>
      </c>
      <c r="G6" s="14">
        <f>'Pivot NOVA'!G9</f>
        <v>2502009.0503778462</v>
      </c>
      <c r="H6" s="14">
        <f t="shared" si="3"/>
        <v>1188119.0590303626</v>
      </c>
      <c r="I6" s="35">
        <f t="shared" si="0"/>
        <v>0.47998136274564895</v>
      </c>
      <c r="J6" s="14">
        <f t="shared" si="1"/>
        <v>-1214783.9580562969</v>
      </c>
      <c r="K6" s="35">
        <f t="shared" si="2"/>
        <v>-0.48552340682894163</v>
      </c>
    </row>
    <row r="7" spans="1:11" ht="10.25" x14ac:dyDescent="0.2">
      <c r="A7" s="28" t="str">
        <f>A6</f>
        <v>NVRC</v>
      </c>
      <c r="B7" s="29" t="s">
        <v>150</v>
      </c>
      <c r="C7" s="30">
        <f>SUM(C2:C6)</f>
        <v>9675278.2052857764</v>
      </c>
      <c r="D7" s="30">
        <f t="shared" ref="D7:G7" si="4">SUM(D2:D6)</f>
        <v>5940267.2555062668</v>
      </c>
      <c r="E7" s="30">
        <f t="shared" si="4"/>
        <v>5665158.9765208308</v>
      </c>
      <c r="F7" s="30">
        <f t="shared" si="4"/>
        <v>4528805.3811300052</v>
      </c>
      <c r="G7" s="30">
        <f t="shared" si="4"/>
        <v>5482833.4031134341</v>
      </c>
      <c r="H7" s="30">
        <f t="shared" si="3"/>
        <v>1136353.5953908255</v>
      </c>
      <c r="I7" s="36">
        <f t="shared" si="0"/>
        <v>0.20058635602291597</v>
      </c>
      <c r="J7" s="30">
        <f t="shared" si="1"/>
        <v>-954028.02198342886</v>
      </c>
      <c r="K7" s="36">
        <f t="shared" si="2"/>
        <v>-0.17400273760674231</v>
      </c>
    </row>
    <row r="8" spans="1:11" ht="10.25" x14ac:dyDescent="0.2">
      <c r="A8" s="20" t="s">
        <v>103</v>
      </c>
      <c r="B8" s="8" t="s">
        <v>41</v>
      </c>
      <c r="C8" s="15">
        <f>'Pivot DC'!K5</f>
        <v>0</v>
      </c>
      <c r="D8" s="15">
        <f>'Pivot DC'!J5</f>
        <v>0</v>
      </c>
      <c r="E8" s="15">
        <f>'Pivot DC'!I5</f>
        <v>0</v>
      </c>
      <c r="F8" s="15">
        <f>'Pivot DC'!H5</f>
        <v>0</v>
      </c>
      <c r="G8" s="15">
        <f>'Pivot DC'!G5</f>
        <v>0</v>
      </c>
      <c r="H8" s="15">
        <f t="shared" si="3"/>
        <v>0</v>
      </c>
      <c r="I8" s="37"/>
      <c r="J8" s="15">
        <f t="shared" si="1"/>
        <v>0</v>
      </c>
      <c r="K8" s="37"/>
    </row>
    <row r="9" spans="1:11" ht="10.25" x14ac:dyDescent="0.2">
      <c r="A9" s="20" t="s">
        <v>103</v>
      </c>
      <c r="B9" s="8" t="s">
        <v>63</v>
      </c>
      <c r="C9" s="15">
        <f>'Pivot DC'!K6</f>
        <v>164429.15320152897</v>
      </c>
      <c r="D9" s="15">
        <f>'Pivot DC'!J6</f>
        <v>170702.91124847377</v>
      </c>
      <c r="E9" s="15">
        <f>'Pivot DC'!I6</f>
        <v>173098.49071254925</v>
      </c>
      <c r="F9" s="15">
        <f>'Pivot DC'!H6</f>
        <v>163142.28234987488</v>
      </c>
      <c r="G9" s="15">
        <f>'Pivot DC'!G6</f>
        <v>165489.98561212546</v>
      </c>
      <c r="H9" s="15">
        <f t="shared" si="3"/>
        <v>9956.2083626743697</v>
      </c>
      <c r="I9" s="37">
        <f t="shared" ref="I9:I37" si="5">H9/E9</f>
        <v>5.7517591988758845E-2</v>
      </c>
      <c r="J9" s="15">
        <f t="shared" si="1"/>
        <v>-2347.7032622505794</v>
      </c>
      <c r="K9" s="37">
        <f t="shared" ref="K9:K37" si="6">J9/G9</f>
        <v>-1.4186376617090981E-2</v>
      </c>
    </row>
    <row r="10" spans="1:11" ht="10.25" x14ac:dyDescent="0.2">
      <c r="A10" s="20" t="s">
        <v>103</v>
      </c>
      <c r="B10" s="8" t="s">
        <v>81</v>
      </c>
      <c r="C10" s="15">
        <f>'Pivot DC'!K7</f>
        <v>26114.325122051756</v>
      </c>
      <c r="D10" s="15">
        <f>'Pivot DC'!J7</f>
        <v>24187.691874197466</v>
      </c>
      <c r="E10" s="15">
        <f>'Pivot DC'!I7</f>
        <v>23775.780845784328</v>
      </c>
      <c r="F10" s="15">
        <f>'Pivot DC'!H7</f>
        <v>22479.364104739365</v>
      </c>
      <c r="G10" s="15">
        <f>'Pivot DC'!G7</f>
        <v>19989.642142256234</v>
      </c>
      <c r="H10" s="15">
        <f t="shared" si="3"/>
        <v>1296.4167410449627</v>
      </c>
      <c r="I10" s="37">
        <f t="shared" si="5"/>
        <v>5.4526778718808296E-2</v>
      </c>
      <c r="J10" s="15">
        <f t="shared" si="1"/>
        <v>2489.7219624831305</v>
      </c>
      <c r="K10" s="37">
        <f t="shared" si="6"/>
        <v>0.12455060199502477</v>
      </c>
    </row>
    <row r="11" spans="1:11" ht="10.25" x14ac:dyDescent="0.2">
      <c r="A11" s="20" t="s">
        <v>103</v>
      </c>
      <c r="B11" s="8" t="s">
        <v>93</v>
      </c>
      <c r="C11" s="15">
        <f>'Pivot DC'!K8</f>
        <v>405.69806101918198</v>
      </c>
      <c r="D11" s="15">
        <f>'Pivot DC'!J8</f>
        <v>269.36714676767599</v>
      </c>
      <c r="E11" s="15">
        <f>'Pivot DC'!I8</f>
        <v>193.835896020755</v>
      </c>
      <c r="F11" s="15">
        <f>'Pivot DC'!H8</f>
        <v>173.225316047668</v>
      </c>
      <c r="G11" s="15">
        <f>'Pivot DC'!G8</f>
        <v>173.225316047668</v>
      </c>
      <c r="H11" s="15">
        <f t="shared" si="3"/>
        <v>20.610579973086999</v>
      </c>
      <c r="I11" s="37">
        <f t="shared" si="5"/>
        <v>0.10633004720075233</v>
      </c>
      <c r="J11" s="15">
        <f t="shared" si="1"/>
        <v>0</v>
      </c>
      <c r="K11" s="37">
        <f t="shared" si="6"/>
        <v>0</v>
      </c>
    </row>
    <row r="12" spans="1:11" ht="10.25" x14ac:dyDescent="0.2">
      <c r="A12" s="20" t="s">
        <v>103</v>
      </c>
      <c r="B12" s="8" t="s">
        <v>96</v>
      </c>
      <c r="C12" s="15">
        <f>'Pivot DC'!K9</f>
        <v>6289206.2052788688</v>
      </c>
      <c r="D12" s="15">
        <f>'Pivot DC'!J9</f>
        <v>2505683.0094523435</v>
      </c>
      <c r="E12" s="15">
        <f>'Pivot DC'!I9</f>
        <v>2567723.260764603</v>
      </c>
      <c r="F12" s="15">
        <f>'Pivot DC'!H9</f>
        <v>1358841.9585395472</v>
      </c>
      <c r="G12" s="15">
        <f>'Pivot DC'!G9</f>
        <v>2246536.4998498</v>
      </c>
      <c r="H12" s="15">
        <f t="shared" si="3"/>
        <v>1208881.3022250559</v>
      </c>
      <c r="I12" s="37">
        <f t="shared" si="5"/>
        <v>0.47079890605698749</v>
      </c>
      <c r="J12" s="15">
        <f t="shared" si="1"/>
        <v>-887694.54131025285</v>
      </c>
      <c r="K12" s="37">
        <f t="shared" si="6"/>
        <v>-0.39513915815282891</v>
      </c>
    </row>
    <row r="13" spans="1:11" ht="10.25" x14ac:dyDescent="0.2">
      <c r="A13" s="28" t="str">
        <f>A12</f>
        <v>Washington, DC</v>
      </c>
      <c r="B13" s="29" t="s">
        <v>150</v>
      </c>
      <c r="C13" s="30">
        <f>SUM(C8:C12)</f>
        <v>6480155.3816634687</v>
      </c>
      <c r="D13" s="30">
        <f t="shared" ref="D13:G13" si="7">SUM(D8:D12)</f>
        <v>2700842.9797217823</v>
      </c>
      <c r="E13" s="30">
        <f t="shared" si="7"/>
        <v>2764791.3682189574</v>
      </c>
      <c r="F13" s="30">
        <f t="shared" si="7"/>
        <v>1544636.8303102092</v>
      </c>
      <c r="G13" s="30">
        <f t="shared" si="7"/>
        <v>2432189.3529202295</v>
      </c>
      <c r="H13" s="30">
        <f t="shared" si="3"/>
        <v>1220154.5379087483</v>
      </c>
      <c r="I13" s="36">
        <f t="shared" si="5"/>
        <v>0.44131884667115256</v>
      </c>
      <c r="J13" s="30">
        <f t="shared" si="1"/>
        <v>-887552.52261002036</v>
      </c>
      <c r="K13" s="36">
        <f t="shared" si="6"/>
        <v>-0.36491917109347288</v>
      </c>
    </row>
    <row r="14" spans="1:11" ht="10.25" x14ac:dyDescent="0.2">
      <c r="A14" s="21" t="s">
        <v>137</v>
      </c>
      <c r="B14" s="10" t="s">
        <v>41</v>
      </c>
      <c r="C14" s="16">
        <f>'Pivot MD COG'!K33</f>
        <v>6770452.2997683659</v>
      </c>
      <c r="D14" s="16">
        <f>'Pivot MD COG'!J33</f>
        <v>4467516.6944870157</v>
      </c>
      <c r="E14" s="16">
        <f>'Pivot MD COG'!I33</f>
        <v>4053660.6022269293</v>
      </c>
      <c r="F14" s="16">
        <f>'Pivot MD COG'!H33</f>
        <v>3745978.0763704656</v>
      </c>
      <c r="G14" s="16">
        <f>'Pivot MD COG'!G33</f>
        <v>3409614.6106171259</v>
      </c>
      <c r="H14" s="16">
        <f t="shared" si="3"/>
        <v>307682.5258564637</v>
      </c>
      <c r="I14" s="38">
        <f t="shared" si="5"/>
        <v>7.5902389481604465E-2</v>
      </c>
      <c r="J14" s="16">
        <f t="shared" si="1"/>
        <v>336363.4657533397</v>
      </c>
      <c r="K14" s="38">
        <f t="shared" si="6"/>
        <v>9.8651461870777044E-2</v>
      </c>
    </row>
    <row r="15" spans="1:11" ht="10.25" x14ac:dyDescent="0.2">
      <c r="A15" s="21" t="s">
        <v>137</v>
      </c>
      <c r="B15" s="10" t="s">
        <v>63</v>
      </c>
      <c r="C15" s="16">
        <f>'Pivot MD COG'!K34</f>
        <v>1672831.6390497808</v>
      </c>
      <c r="D15" s="16">
        <f>'Pivot MD COG'!J34</f>
        <v>2359317.4938882194</v>
      </c>
      <c r="E15" s="16">
        <f>'Pivot MD COG'!I34</f>
        <v>2422358.4894848405</v>
      </c>
      <c r="F15" s="16">
        <f>'Pivot MD COG'!H34</f>
        <v>2519348.5785397291</v>
      </c>
      <c r="G15" s="16">
        <f>'Pivot MD COG'!G34</f>
        <v>2215627.4975053463</v>
      </c>
      <c r="H15" s="16">
        <f t="shared" si="3"/>
        <v>-96990.08905488858</v>
      </c>
      <c r="I15" s="38">
        <f t="shared" si="5"/>
        <v>-4.0039527376278368E-2</v>
      </c>
      <c r="J15" s="16">
        <f t="shared" si="1"/>
        <v>303721.08103438281</v>
      </c>
      <c r="K15" s="38">
        <f t="shared" si="6"/>
        <v>0.13708129248998452</v>
      </c>
    </row>
    <row r="16" spans="1:11" ht="10.25" x14ac:dyDescent="0.2">
      <c r="A16" s="21" t="s">
        <v>137</v>
      </c>
      <c r="B16" s="10" t="s">
        <v>81</v>
      </c>
      <c r="C16" s="16">
        <f>'Pivot MD COG'!K35</f>
        <v>1791797.4068198695</v>
      </c>
      <c r="D16" s="16">
        <f>'Pivot MD COG'!J35</f>
        <v>1589475.4633539612</v>
      </c>
      <c r="E16" s="16">
        <f>'Pivot MD COG'!I35</f>
        <v>1550355.2728446864</v>
      </c>
      <c r="F16" s="16">
        <f>'Pivot MD COG'!H35</f>
        <v>1540748.0032683376</v>
      </c>
      <c r="G16" s="16">
        <f>'Pivot MD COG'!G35</f>
        <v>1533311.0822778312</v>
      </c>
      <c r="H16" s="16">
        <f t="shared" si="3"/>
        <v>9607.26957634883</v>
      </c>
      <c r="I16" s="38">
        <f t="shared" si="5"/>
        <v>6.1968180742990771E-3</v>
      </c>
      <c r="J16" s="16">
        <f t="shared" si="1"/>
        <v>7436.9209905064199</v>
      </c>
      <c r="K16" s="38">
        <f t="shared" si="6"/>
        <v>4.8502362478580674E-3</v>
      </c>
    </row>
    <row r="17" spans="1:11" ht="10.25" x14ac:dyDescent="0.2">
      <c r="A17" s="21" t="s">
        <v>137</v>
      </c>
      <c r="B17" s="10" t="s">
        <v>93</v>
      </c>
      <c r="C17" s="16">
        <f>'Pivot MD COG'!K36</f>
        <v>361258.94397735642</v>
      </c>
      <c r="D17" s="16">
        <f>'Pivot MD COG'!J36</f>
        <v>569416.89161196339</v>
      </c>
      <c r="E17" s="16">
        <f>'Pivot MD COG'!I36</f>
        <v>593826.34225434042</v>
      </c>
      <c r="F17" s="16">
        <f>'Pivot MD COG'!H36</f>
        <v>615991.69950041093</v>
      </c>
      <c r="G17" s="16">
        <f>'Pivot MD COG'!G36</f>
        <v>487820.90457240457</v>
      </c>
      <c r="H17" s="16">
        <f t="shared" si="3"/>
        <v>-22165.357246070518</v>
      </c>
      <c r="I17" s="38">
        <f t="shared" si="5"/>
        <v>-3.7326328707352835E-2</v>
      </c>
      <c r="J17" s="16">
        <f t="shared" si="1"/>
        <v>128170.79492800636</v>
      </c>
      <c r="K17" s="38">
        <f t="shared" si="6"/>
        <v>0.26274149739514224</v>
      </c>
    </row>
    <row r="18" spans="1:11" ht="10.25" x14ac:dyDescent="0.2">
      <c r="A18" s="21" t="s">
        <v>137</v>
      </c>
      <c r="B18" s="10" t="s">
        <v>96</v>
      </c>
      <c r="C18" s="16">
        <f>'Pivot MD COG'!K37</f>
        <v>8574816.0800428055</v>
      </c>
      <c r="D18" s="16">
        <f>'Pivot MD COG'!J37</f>
        <v>3853084.8111454751</v>
      </c>
      <c r="E18" s="16">
        <f>'Pivot MD COG'!I37</f>
        <v>3543694.2994592516</v>
      </c>
      <c r="F18" s="16">
        <f>'Pivot MD COG'!H37</f>
        <v>1991803.4526605513</v>
      </c>
      <c r="G18" s="16">
        <f>'Pivot MD COG'!G37</f>
        <v>3957541.3280365048</v>
      </c>
      <c r="H18" s="16">
        <f t="shared" si="3"/>
        <v>1551890.8467987003</v>
      </c>
      <c r="I18" s="38">
        <f t="shared" si="5"/>
        <v>0.4379302263842314</v>
      </c>
      <c r="J18" s="16">
        <f t="shared" si="1"/>
        <v>-1965737.8753759535</v>
      </c>
      <c r="K18" s="38">
        <f t="shared" si="6"/>
        <v>-0.49670684711490681</v>
      </c>
    </row>
    <row r="19" spans="1:11" ht="10.25" x14ac:dyDescent="0.2">
      <c r="A19" s="28" t="str">
        <f>A18</f>
        <v>MD_COG</v>
      </c>
      <c r="B19" s="29" t="s">
        <v>150</v>
      </c>
      <c r="C19" s="30">
        <f>SUM(C14:C18)</f>
        <v>19171156.36965818</v>
      </c>
      <c r="D19" s="30">
        <f t="shared" ref="D19:G19" si="8">SUM(D14:D18)</f>
        <v>12838811.354486635</v>
      </c>
      <c r="E19" s="30">
        <f t="shared" si="8"/>
        <v>12163895.006270047</v>
      </c>
      <c r="F19" s="30">
        <f t="shared" si="8"/>
        <v>10413869.810339496</v>
      </c>
      <c r="G19" s="30">
        <f t="shared" si="8"/>
        <v>11603915.423009213</v>
      </c>
      <c r="H19" s="30">
        <f t="shared" si="3"/>
        <v>1750025.1959305517</v>
      </c>
      <c r="I19" s="36">
        <f t="shared" si="5"/>
        <v>0.14387046213638618</v>
      </c>
      <c r="J19" s="30">
        <f t="shared" si="1"/>
        <v>-1190045.6126697175</v>
      </c>
      <c r="K19" s="36">
        <f t="shared" si="6"/>
        <v>-0.10255552279448674</v>
      </c>
    </row>
    <row r="20" spans="1:11" ht="10.25" x14ac:dyDescent="0.2">
      <c r="A20" s="20" t="s">
        <v>148</v>
      </c>
      <c r="B20" s="8" t="s">
        <v>41</v>
      </c>
      <c r="C20" s="15">
        <f>'Pivot CB'!K5</f>
        <v>156284075.77549812</v>
      </c>
      <c r="D20" s="15">
        <f>'Pivot CB'!J5</f>
        <v>130605565.65083186</v>
      </c>
      <c r="E20" s="15">
        <f>'Pivot CB'!I5</f>
        <v>122673050.01038933</v>
      </c>
      <c r="F20" s="15">
        <f>'Pivot CB'!H5</f>
        <v>120102478.77331859</v>
      </c>
      <c r="G20" s="15">
        <f>'Pivot CB'!G5</f>
        <v>73120902.692915827</v>
      </c>
      <c r="H20" s="15">
        <f t="shared" si="3"/>
        <v>2570571.2370707393</v>
      </c>
      <c r="I20" s="37">
        <f t="shared" si="5"/>
        <v>2.095465333953166E-2</v>
      </c>
      <c r="J20" s="15">
        <f t="shared" si="1"/>
        <v>46981576.080402762</v>
      </c>
      <c r="K20" s="37">
        <f t="shared" si="6"/>
        <v>0.64251909303841892</v>
      </c>
    </row>
    <row r="21" spans="1:11" ht="10.25" x14ac:dyDescent="0.2">
      <c r="A21" s="20" t="s">
        <v>148</v>
      </c>
      <c r="B21" s="8" t="s">
        <v>63</v>
      </c>
      <c r="C21" s="15">
        <f>'Pivot CB'!K6</f>
        <v>27360634.467312921</v>
      </c>
      <c r="D21" s="15">
        <f>'Pivot CB'!J6</f>
        <v>36815256.23635301</v>
      </c>
      <c r="E21" s="15">
        <f>'Pivot CB'!I6</f>
        <v>37917917.062081508</v>
      </c>
      <c r="F21" s="15">
        <f>'Pivot CB'!H6</f>
        <v>39584774.964882538</v>
      </c>
      <c r="G21" s="15">
        <f>'Pivot CB'!G6</f>
        <v>30010972.93387622</v>
      </c>
      <c r="H21" s="15">
        <f t="shared" si="3"/>
        <v>-1666857.9028010294</v>
      </c>
      <c r="I21" s="37">
        <f t="shared" si="5"/>
        <v>-4.3959637869135815E-2</v>
      </c>
      <c r="J21" s="15">
        <f t="shared" si="1"/>
        <v>9573802.0310063176</v>
      </c>
      <c r="K21" s="37">
        <f t="shared" si="6"/>
        <v>0.31901005182672576</v>
      </c>
    </row>
    <row r="22" spans="1:11" ht="10.25" x14ac:dyDescent="0.2">
      <c r="A22" s="20" t="s">
        <v>148</v>
      </c>
      <c r="B22" s="8" t="s">
        <v>81</v>
      </c>
      <c r="C22" s="15">
        <f>'Pivot CB'!K7</f>
        <v>48529034.642636582</v>
      </c>
      <c r="D22" s="15">
        <f>'Pivot CB'!J7</f>
        <v>46724249.076622061</v>
      </c>
      <c r="E22" s="15">
        <f>'Pivot CB'!I7</f>
        <v>46166070.259518087</v>
      </c>
      <c r="F22" s="15">
        <f>'Pivot CB'!H7</f>
        <v>45682828.306823775</v>
      </c>
      <c r="G22" s="15">
        <f>'Pivot CB'!G7</f>
        <v>43369025.076080702</v>
      </c>
      <c r="H22" s="15">
        <f t="shared" si="3"/>
        <v>483241.95269431174</v>
      </c>
      <c r="I22" s="37">
        <f t="shared" si="5"/>
        <v>1.0467469940105665E-2</v>
      </c>
      <c r="J22" s="15">
        <f t="shared" si="1"/>
        <v>2313803.2307430729</v>
      </c>
      <c r="K22" s="37">
        <f t="shared" si="6"/>
        <v>5.3351515896058355E-2</v>
      </c>
    </row>
    <row r="23" spans="1:11" ht="10.25" x14ac:dyDescent="0.2">
      <c r="A23" s="20" t="s">
        <v>148</v>
      </c>
      <c r="B23" s="8" t="s">
        <v>93</v>
      </c>
      <c r="C23" s="15">
        <f>'Pivot CB'!K8</f>
        <v>5451390.7162646046</v>
      </c>
      <c r="D23" s="15">
        <f>'Pivot CB'!J8</f>
        <v>7226368.3572331769</v>
      </c>
      <c r="E23" s="15">
        <f>'Pivot CB'!I8</f>
        <v>7562097.5508656697</v>
      </c>
      <c r="F23" s="15">
        <f>'Pivot CB'!H8</f>
        <v>7835601.9452476222</v>
      </c>
      <c r="G23" s="15">
        <f>'Pivot CB'!G8</f>
        <v>6288578.4837513929</v>
      </c>
      <c r="H23" s="15">
        <f t="shared" si="3"/>
        <v>-273504.39438195247</v>
      </c>
      <c r="I23" s="37">
        <f t="shared" si="5"/>
        <v>-3.6167795051869317E-2</v>
      </c>
      <c r="J23" s="15">
        <f t="shared" si="1"/>
        <v>1547023.4614962293</v>
      </c>
      <c r="K23" s="37">
        <f t="shared" si="6"/>
        <v>0.24600527217613205</v>
      </c>
    </row>
    <row r="24" spans="1:11" ht="10.25" x14ac:dyDescent="0.2">
      <c r="A24" s="20" t="s">
        <v>148</v>
      </c>
      <c r="B24" s="8" t="s">
        <v>96</v>
      </c>
      <c r="C24" s="15">
        <f>'Pivot CB'!K9</f>
        <v>93603222.852711469</v>
      </c>
      <c r="D24" s="15">
        <f>'Pivot CB'!J9</f>
        <v>59952118.828267381</v>
      </c>
      <c r="E24" s="15">
        <f>'Pivot CB'!I9</f>
        <v>56589825.403751865</v>
      </c>
      <c r="F24" s="15">
        <f>'Pivot CB'!H9</f>
        <v>36577186.069718756</v>
      </c>
      <c r="G24" s="15">
        <f>'Pivot CB'!G9</f>
        <v>42796496.569345601</v>
      </c>
      <c r="H24" s="15">
        <f t="shared" si="3"/>
        <v>20012639.334033109</v>
      </c>
      <c r="I24" s="37">
        <f t="shared" si="5"/>
        <v>0.35364377237867012</v>
      </c>
      <c r="J24" s="15">
        <f t="shared" si="1"/>
        <v>-6219310.4996268451</v>
      </c>
      <c r="K24" s="37">
        <f t="shared" si="6"/>
        <v>-0.14532288851143088</v>
      </c>
    </row>
    <row r="25" spans="1:11" ht="10.25" x14ac:dyDescent="0.2">
      <c r="A25" s="28" t="str">
        <f>A24</f>
        <v>Chesapeake Bay WSHD</v>
      </c>
      <c r="B25" s="29" t="s">
        <v>150</v>
      </c>
      <c r="C25" s="30">
        <f>SUM(C20:C24)</f>
        <v>331228358.45442367</v>
      </c>
      <c r="D25" s="30">
        <f t="shared" ref="D25:G25" si="9">SUM(D20:D24)</f>
        <v>281323558.14930749</v>
      </c>
      <c r="E25" s="30">
        <f t="shared" si="9"/>
        <v>270908960.28660649</v>
      </c>
      <c r="F25" s="30">
        <f t="shared" si="9"/>
        <v>249782870.0599913</v>
      </c>
      <c r="G25" s="30">
        <f t="shared" si="9"/>
        <v>195585975.75596973</v>
      </c>
      <c r="H25" s="30">
        <f t="shared" si="3"/>
        <v>21126090.226615191</v>
      </c>
      <c r="I25" s="36">
        <f t="shared" si="5"/>
        <v>7.7982249846092103E-2</v>
      </c>
      <c r="J25" s="30">
        <f t="shared" si="1"/>
        <v>54196894.304021567</v>
      </c>
      <c r="K25" s="36">
        <f t="shared" si="6"/>
        <v>0.27710010441465588</v>
      </c>
    </row>
    <row r="26" spans="1:11" ht="10.25" x14ac:dyDescent="0.2">
      <c r="A26" s="22" t="s">
        <v>100</v>
      </c>
      <c r="B26" s="11" t="s">
        <v>41</v>
      </c>
      <c r="C26" s="17">
        <f>'Pivot MD&amp;VA'!K3</f>
        <v>34272098.659994744</v>
      </c>
      <c r="D26" s="17">
        <f>'Pivot MD&amp;VA'!J3</f>
        <v>25427755.789153486</v>
      </c>
      <c r="E26" s="17">
        <f>'Pivot MD&amp;VA'!I3</f>
        <v>22978436.417030804</v>
      </c>
      <c r="F26" s="17">
        <f>'Pivot MD&amp;VA'!H3</f>
        <v>22376859.169005744</v>
      </c>
      <c r="G26" s="17">
        <f>'Pivot MD&amp;VA'!G3</f>
        <v>18656199.198233049</v>
      </c>
      <c r="H26" s="17">
        <f t="shared" si="3"/>
        <v>601577.2480250597</v>
      </c>
      <c r="I26" s="39">
        <f t="shared" si="5"/>
        <v>2.6180077578263416E-2</v>
      </c>
      <c r="J26" s="17">
        <f t="shared" si="1"/>
        <v>3720659.9707726948</v>
      </c>
      <c r="K26" s="39">
        <f t="shared" si="6"/>
        <v>0.19943290330675087</v>
      </c>
    </row>
    <row r="27" spans="1:11" ht="10.25" x14ac:dyDescent="0.2">
      <c r="A27" s="22" t="s">
        <v>100</v>
      </c>
      <c r="B27" s="11" t="s">
        <v>63</v>
      </c>
      <c r="C27" s="17">
        <f>'Pivot MD&amp;VA'!K4</f>
        <v>6590782.0248267287</v>
      </c>
      <c r="D27" s="17">
        <f>'Pivot MD&amp;VA'!J4</f>
        <v>8910928.9525362998</v>
      </c>
      <c r="E27" s="17">
        <f>'Pivot MD&amp;VA'!I4</f>
        <v>9009369.142408384</v>
      </c>
      <c r="F27" s="17">
        <f>'Pivot MD&amp;VA'!H4</f>
        <v>9351599.1450184006</v>
      </c>
      <c r="G27" s="17">
        <f>'Pivot MD&amp;VA'!G4</f>
        <v>7692434.0139700668</v>
      </c>
      <c r="H27" s="17">
        <f t="shared" si="3"/>
        <v>-342230.00261001661</v>
      </c>
      <c r="I27" s="39">
        <f t="shared" si="5"/>
        <v>-3.7986011806208635E-2</v>
      </c>
      <c r="J27" s="17">
        <f t="shared" si="1"/>
        <v>1659165.1310483338</v>
      </c>
      <c r="K27" s="39">
        <f t="shared" si="6"/>
        <v>0.21568792504884138</v>
      </c>
    </row>
    <row r="28" spans="1:11" ht="10.25" x14ac:dyDescent="0.2">
      <c r="A28" s="22" t="s">
        <v>100</v>
      </c>
      <c r="B28" s="11" t="s">
        <v>81</v>
      </c>
      <c r="C28" s="17">
        <f>'Pivot MD&amp;VA'!K5</f>
        <v>8866999.9061620422</v>
      </c>
      <c r="D28" s="17">
        <f>'Pivot MD&amp;VA'!J5</f>
        <v>8246805.7591413176</v>
      </c>
      <c r="E28" s="17">
        <f>'Pivot MD&amp;VA'!I5</f>
        <v>8081053.5713254604</v>
      </c>
      <c r="F28" s="17">
        <f>'Pivot MD&amp;VA'!H5</f>
        <v>8098300.7745744176</v>
      </c>
      <c r="G28" s="17">
        <f>'Pivot MD&amp;VA'!G5</f>
        <v>7877550.7722008359</v>
      </c>
      <c r="H28" s="17">
        <f t="shared" si="3"/>
        <v>-17247.203248957172</v>
      </c>
      <c r="I28" s="39">
        <f t="shared" si="5"/>
        <v>-2.1342765639070344E-3</v>
      </c>
      <c r="J28" s="17">
        <f t="shared" si="1"/>
        <v>220750.00237358175</v>
      </c>
      <c r="K28" s="39">
        <f t="shared" si="6"/>
        <v>2.8022669578035415E-2</v>
      </c>
    </row>
    <row r="29" spans="1:11" ht="10.25" x14ac:dyDescent="0.2">
      <c r="A29" s="22" t="s">
        <v>100</v>
      </c>
      <c r="B29" s="11" t="s">
        <v>93</v>
      </c>
      <c r="C29" s="17">
        <f>'Pivot MD&amp;VA'!K6</f>
        <v>2123635.8323840233</v>
      </c>
      <c r="D29" s="17">
        <f>'Pivot MD&amp;VA'!J6</f>
        <v>2932749.6442735209</v>
      </c>
      <c r="E29" s="17">
        <f>'Pivot MD&amp;VA'!I6</f>
        <v>3046889.9613715736</v>
      </c>
      <c r="F29" s="17">
        <f>'Pivot MD&amp;VA'!H6</f>
        <v>3090474.1846660059</v>
      </c>
      <c r="G29" s="17">
        <f>'Pivot MD&amp;VA'!G6</f>
        <v>2200558.5423363866</v>
      </c>
      <c r="H29" s="17">
        <f t="shared" si="3"/>
        <v>-43584.223294432275</v>
      </c>
      <c r="I29" s="39">
        <f t="shared" si="5"/>
        <v>-1.4304495353292184E-2</v>
      </c>
      <c r="J29" s="17">
        <f t="shared" si="1"/>
        <v>889915.64232961927</v>
      </c>
      <c r="K29" s="39">
        <f t="shared" si="6"/>
        <v>0.40440443878615207</v>
      </c>
    </row>
    <row r="30" spans="1:11" ht="10.25" x14ac:dyDescent="0.2">
      <c r="A30" s="22" t="s">
        <v>100</v>
      </c>
      <c r="B30" s="11" t="s">
        <v>96</v>
      </c>
      <c r="C30" s="17">
        <f>'Pivot MD&amp;VA'!K7</f>
        <v>32218029.367003914</v>
      </c>
      <c r="D30" s="17">
        <f>'Pivot MD&amp;VA'!J7</f>
        <v>16598976.317264946</v>
      </c>
      <c r="E30" s="17">
        <f>'Pivot MD&amp;VA'!I7</f>
        <v>14396665.428284574</v>
      </c>
      <c r="F30" s="17">
        <f>'Pivot MD&amp;VA'!H7</f>
        <v>11306504.075759962</v>
      </c>
      <c r="G30" s="17">
        <f>'Pivot MD&amp;VA'!G7</f>
        <v>11249979.611338738</v>
      </c>
      <c r="H30" s="17">
        <f t="shared" si="3"/>
        <v>3090161.3525246121</v>
      </c>
      <c r="I30" s="39">
        <f t="shared" si="5"/>
        <v>0.21464424299626295</v>
      </c>
      <c r="J30" s="17">
        <f t="shared" si="1"/>
        <v>56524.464421223849</v>
      </c>
      <c r="K30" s="39">
        <f t="shared" si="6"/>
        <v>5.0244059433008593E-3</v>
      </c>
    </row>
    <row r="31" spans="1:11" ht="10.25" x14ac:dyDescent="0.2">
      <c r="A31" s="28" t="str">
        <f>A30</f>
        <v>Maryland</v>
      </c>
      <c r="B31" s="29" t="s">
        <v>150</v>
      </c>
      <c r="C31" s="30">
        <f>SUM(C26:C30)</f>
        <v>84071545.790371448</v>
      </c>
      <c r="D31" s="30">
        <f t="shared" ref="D31:G31" si="10">SUM(D26:D30)</f>
        <v>62117216.462369569</v>
      </c>
      <c r="E31" s="30">
        <f t="shared" si="10"/>
        <v>57512414.52042079</v>
      </c>
      <c r="F31" s="30">
        <f t="shared" si="10"/>
        <v>54223737.349024534</v>
      </c>
      <c r="G31" s="30">
        <f t="shared" si="10"/>
        <v>47676722.138079077</v>
      </c>
      <c r="H31" s="30">
        <f t="shared" si="3"/>
        <v>3288677.1713962555</v>
      </c>
      <c r="I31" s="36">
        <f t="shared" si="5"/>
        <v>5.7182039718199504E-2</v>
      </c>
      <c r="J31" s="30">
        <f t="shared" si="1"/>
        <v>6547015.2109454572</v>
      </c>
      <c r="K31" s="36">
        <f t="shared" si="6"/>
        <v>0.13732100105339248</v>
      </c>
    </row>
    <row r="32" spans="1:11" ht="10.25" x14ac:dyDescent="0.2">
      <c r="A32" s="20" t="s">
        <v>101</v>
      </c>
      <c r="B32" s="8" t="s">
        <v>41</v>
      </c>
      <c r="C32" s="15">
        <f>'Pivot MD&amp;VA'!K9</f>
        <v>24955424.741442524</v>
      </c>
      <c r="D32" s="15">
        <f>'Pivot MD&amp;VA'!J9</f>
        <v>21675892.177298378</v>
      </c>
      <c r="E32" s="15">
        <f>'Pivot MD&amp;VA'!I9</f>
        <v>20407591.134841356</v>
      </c>
      <c r="F32" s="15">
        <f>'Pivot MD&amp;VA'!H9</f>
        <v>19726461.757585507</v>
      </c>
      <c r="G32" s="15">
        <f>'Pivot MD&amp;VA'!G9</f>
        <v>10517702.982444355</v>
      </c>
      <c r="H32" s="15">
        <f t="shared" si="3"/>
        <v>681129.37725584954</v>
      </c>
      <c r="I32" s="37">
        <f t="shared" si="5"/>
        <v>3.3376275169144036E-2</v>
      </c>
      <c r="J32" s="15">
        <f t="shared" si="1"/>
        <v>9208758.7751411516</v>
      </c>
      <c r="K32" s="37">
        <f t="shared" si="6"/>
        <v>0.87554847199164776</v>
      </c>
    </row>
    <row r="33" spans="1:11" ht="10.25" x14ac:dyDescent="0.2">
      <c r="A33" s="20" t="s">
        <v>101</v>
      </c>
      <c r="B33" s="8" t="s">
        <v>63</v>
      </c>
      <c r="C33" s="15">
        <f>'Pivot MD&amp;VA'!K10</f>
        <v>6692618.2667710548</v>
      </c>
      <c r="D33" s="15">
        <f>'Pivot MD&amp;VA'!J10</f>
        <v>9688661.340873152</v>
      </c>
      <c r="E33" s="15">
        <f>'Pivot MD&amp;VA'!I10</f>
        <v>10143139.598742211</v>
      </c>
      <c r="F33" s="15">
        <f>'Pivot MD&amp;VA'!H10</f>
        <v>10805130.253543289</v>
      </c>
      <c r="G33" s="15">
        <f>'Pivot MD&amp;VA'!G10</f>
        <v>9838055.284432482</v>
      </c>
      <c r="H33" s="15">
        <f t="shared" si="3"/>
        <v>-661990.65480107814</v>
      </c>
      <c r="I33" s="37">
        <f t="shared" si="5"/>
        <v>-6.5264866795599216E-2</v>
      </c>
      <c r="J33" s="15">
        <f t="shared" si="1"/>
        <v>967074.9691108074</v>
      </c>
      <c r="K33" s="37">
        <f t="shared" si="6"/>
        <v>9.829940381012954E-2</v>
      </c>
    </row>
    <row r="34" spans="1:11" ht="10.25" x14ac:dyDescent="0.2">
      <c r="A34" s="20" t="s">
        <v>101</v>
      </c>
      <c r="B34" s="8" t="s">
        <v>81</v>
      </c>
      <c r="C34" s="15">
        <f>'Pivot MD&amp;VA'!K11</f>
        <v>13692855.240308249</v>
      </c>
      <c r="D34" s="15">
        <f>'Pivot MD&amp;VA'!J11</f>
        <v>13229102.641672095</v>
      </c>
      <c r="E34" s="15">
        <f>'Pivot MD&amp;VA'!I11</f>
        <v>13049458.513656104</v>
      </c>
      <c r="F34" s="15">
        <f>'Pivot MD&amp;VA'!H11</f>
        <v>12763351.862046333</v>
      </c>
      <c r="G34" s="15">
        <f>'Pivot MD&amp;VA'!G11</f>
        <v>12174162.271830358</v>
      </c>
      <c r="H34" s="15">
        <f t="shared" si="3"/>
        <v>286106.65160977095</v>
      </c>
      <c r="I34" s="37">
        <f t="shared" si="5"/>
        <v>2.1924791079289897E-2</v>
      </c>
      <c r="J34" s="15">
        <f t="shared" si="1"/>
        <v>589189.59021597542</v>
      </c>
      <c r="K34" s="37">
        <f t="shared" si="6"/>
        <v>4.8396725545485283E-2</v>
      </c>
    </row>
    <row r="35" spans="1:11" ht="10.25" x14ac:dyDescent="0.2">
      <c r="A35" s="20" t="s">
        <v>101</v>
      </c>
      <c r="B35" s="8" t="s">
        <v>93</v>
      </c>
      <c r="C35" s="15">
        <f>'Pivot MD&amp;VA'!K12</f>
        <v>1333419.2406763996</v>
      </c>
      <c r="D35" s="15">
        <f>'Pivot MD&amp;VA'!J12</f>
        <v>1859356.775110808</v>
      </c>
      <c r="E35" s="15">
        <f>'Pivot MD&amp;VA'!I12</f>
        <v>1970591.2269278504</v>
      </c>
      <c r="F35" s="15">
        <f>'Pivot MD&amp;VA'!H12</f>
        <v>2117299.6855736375</v>
      </c>
      <c r="G35" s="15">
        <f>'Pivot MD&amp;VA'!G12</f>
        <v>1994387.6983574328</v>
      </c>
      <c r="H35" s="15">
        <f t="shared" si="3"/>
        <v>-146708.45864578709</v>
      </c>
      <c r="I35" s="37">
        <f t="shared" si="5"/>
        <v>-7.4448955542395986E-2</v>
      </c>
      <c r="J35" s="15">
        <f t="shared" si="1"/>
        <v>122911.98721620464</v>
      </c>
      <c r="K35" s="37">
        <f t="shared" si="6"/>
        <v>6.1628933690994134E-2</v>
      </c>
    </row>
    <row r="36" spans="1:11" ht="10.25" x14ac:dyDescent="0.2">
      <c r="A36" s="20" t="s">
        <v>101</v>
      </c>
      <c r="B36" s="8" t="s">
        <v>96</v>
      </c>
      <c r="C36" s="15">
        <f>'Pivot MD&amp;VA'!K13</f>
        <v>35591762.090936415</v>
      </c>
      <c r="D36" s="15">
        <f>'Pivot MD&amp;VA'!J13</f>
        <v>23032148.712791346</v>
      </c>
      <c r="E36" s="15">
        <f>'Pivot MD&amp;VA'!I13</f>
        <v>21773646.406104855</v>
      </c>
      <c r="F36" s="15">
        <f>'Pivot MD&amp;VA'!H13</f>
        <v>12313038.342742784</v>
      </c>
      <c r="G36" s="15">
        <f>'Pivot MD&amp;VA'!G13</f>
        <v>15044774.179500509</v>
      </c>
      <c r="H36" s="15">
        <f t="shared" si="3"/>
        <v>9460608.0633620713</v>
      </c>
      <c r="I36" s="37">
        <f t="shared" si="5"/>
        <v>0.43449810320744087</v>
      </c>
      <c r="J36" s="15">
        <f t="shared" si="1"/>
        <v>-2731735.8367577251</v>
      </c>
      <c r="K36" s="37">
        <f t="shared" si="6"/>
        <v>-0.18157373478426111</v>
      </c>
    </row>
    <row r="37" spans="1:11" ht="10.25" x14ac:dyDescent="0.2">
      <c r="A37" s="28" t="str">
        <f>A36</f>
        <v>Virginia</v>
      </c>
      <c r="B37" s="29" t="s">
        <v>150</v>
      </c>
      <c r="C37" s="30">
        <f>SUM(C32:C36)</f>
        <v>82266079.580134645</v>
      </c>
      <c r="D37" s="30">
        <f t="shared" ref="D37:G37" si="11">SUM(D32:D36)</f>
        <v>69485161.647745788</v>
      </c>
      <c r="E37" s="30">
        <f t="shared" si="11"/>
        <v>67344426.880272388</v>
      </c>
      <c r="F37" s="30">
        <f t="shared" si="11"/>
        <v>57725281.901491553</v>
      </c>
      <c r="G37" s="30">
        <f t="shared" si="11"/>
        <v>49569082.416565135</v>
      </c>
      <c r="H37" s="30">
        <f t="shared" si="3"/>
        <v>9619144.9787808359</v>
      </c>
      <c r="I37" s="36">
        <f t="shared" si="5"/>
        <v>0.1428350559116367</v>
      </c>
      <c r="J37" s="30">
        <f t="shared" si="1"/>
        <v>8156199.4849264175</v>
      </c>
      <c r="K37" s="36">
        <f t="shared" si="6"/>
        <v>0.16454207113183833</v>
      </c>
    </row>
    <row r="39" spans="1:11" ht="10.5" x14ac:dyDescent="0.25">
      <c r="A39" s="12" t="s">
        <v>0</v>
      </c>
      <c r="B39" s="12" t="s">
        <v>149</v>
      </c>
      <c r="C39" s="13" t="s">
        <v>147</v>
      </c>
      <c r="D39" s="13" t="s">
        <v>146</v>
      </c>
      <c r="E39" s="13" t="s">
        <v>145</v>
      </c>
      <c r="F39" s="13" t="s">
        <v>144</v>
      </c>
      <c r="G39" s="13" t="s">
        <v>143</v>
      </c>
      <c r="H39" s="13" t="s">
        <v>156</v>
      </c>
      <c r="I39" s="34" t="s">
        <v>159</v>
      </c>
      <c r="J39" s="13" t="s">
        <v>157</v>
      </c>
      <c r="K39" s="34" t="s">
        <v>158</v>
      </c>
    </row>
    <row r="40" spans="1:11" ht="10.25" x14ac:dyDescent="0.2">
      <c r="A40" s="19" t="s">
        <v>155</v>
      </c>
      <c r="B40" s="9" t="s">
        <v>41</v>
      </c>
      <c r="C40" s="14">
        <f>'Pivot NOVA'!P5</f>
        <v>103318.35370606522</v>
      </c>
      <c r="D40" s="14">
        <f>'Pivot NOVA'!O5</f>
        <v>61280.856757481102</v>
      </c>
      <c r="E40" s="14">
        <f>'Pivot NOVA'!N5</f>
        <v>51165.774706981116</v>
      </c>
      <c r="F40" s="14">
        <f>'Pivot NOVA'!M5</f>
        <v>41551.759243978442</v>
      </c>
      <c r="G40" s="14">
        <f>'Pivot NOVA'!L5</f>
        <v>25209.331826217356</v>
      </c>
      <c r="H40" s="14">
        <f>(E40-F40)</f>
        <v>9614.0154630026736</v>
      </c>
      <c r="I40" s="35">
        <f t="shared" ref="I40:I45" si="12">H40/E40</f>
        <v>0.18789934322426916</v>
      </c>
      <c r="J40" s="14">
        <f t="shared" ref="J40:J75" si="13">(F40-G40)</f>
        <v>16342.427417761086</v>
      </c>
      <c r="K40" s="35">
        <f t="shared" ref="K40:K45" si="14">J40/G40</f>
        <v>0.64826896366865172</v>
      </c>
    </row>
    <row r="41" spans="1:11" ht="10.25" x14ac:dyDescent="0.2">
      <c r="A41" s="19" t="s">
        <v>155</v>
      </c>
      <c r="B41" s="9" t="s">
        <v>63</v>
      </c>
      <c r="C41" s="14">
        <f>'Pivot NOVA'!P6</f>
        <v>104864.95955188666</v>
      </c>
      <c r="D41" s="14">
        <f>'Pivot NOVA'!O6</f>
        <v>177283.66842997557</v>
      </c>
      <c r="E41" s="14">
        <f>'Pivot NOVA'!N6</f>
        <v>193295.50684886097</v>
      </c>
      <c r="F41" s="14">
        <f>'Pivot NOVA'!M6</f>
        <v>213399.92522799637</v>
      </c>
      <c r="G41" s="14">
        <f>'Pivot NOVA'!L6</f>
        <v>214909.62333221367</v>
      </c>
      <c r="H41" s="14">
        <f>(E41-F41)</f>
        <v>-20104.418379135401</v>
      </c>
      <c r="I41" s="35">
        <f t="shared" si="12"/>
        <v>-0.10400872067272199</v>
      </c>
      <c r="J41" s="14">
        <f t="shared" si="13"/>
        <v>-1509.6981042172993</v>
      </c>
      <c r="K41" s="35">
        <f t="shared" si="14"/>
        <v>-7.024804570447565E-3</v>
      </c>
    </row>
    <row r="42" spans="1:11" ht="10.25" x14ac:dyDescent="0.2">
      <c r="A42" s="19" t="s">
        <v>155</v>
      </c>
      <c r="B42" s="9" t="s">
        <v>81</v>
      </c>
      <c r="C42" s="14">
        <f>'Pivot NOVA'!P7</f>
        <v>180070.8615719855</v>
      </c>
      <c r="D42" s="14">
        <f>'Pivot NOVA'!O7</f>
        <v>179380.25447995416</v>
      </c>
      <c r="E42" s="14">
        <f>'Pivot NOVA'!N7</f>
        <v>190462.07807834318</v>
      </c>
      <c r="F42" s="14">
        <f>'Pivot NOVA'!M7</f>
        <v>172128.49887739212</v>
      </c>
      <c r="G42" s="14">
        <f>'Pivot NOVA'!L7</f>
        <v>184314.62972835949</v>
      </c>
      <c r="H42" s="14">
        <f t="shared" ref="H42:H75" si="15">(E42-F42)</f>
        <v>18333.579200951062</v>
      </c>
      <c r="I42" s="35">
        <f t="shared" si="12"/>
        <v>9.6258422600061469E-2</v>
      </c>
      <c r="J42" s="14">
        <f t="shared" si="13"/>
        <v>-12186.130850967369</v>
      </c>
      <c r="K42" s="35">
        <f t="shared" si="14"/>
        <v>-6.6115917488086165E-2</v>
      </c>
    </row>
    <row r="43" spans="1:11" ht="10.25" x14ac:dyDescent="0.2">
      <c r="A43" s="19" t="s">
        <v>155</v>
      </c>
      <c r="B43" s="9" t="s">
        <v>93</v>
      </c>
      <c r="C43" s="14">
        <f>'Pivot NOVA'!P8</f>
        <v>75.112105131149306</v>
      </c>
      <c r="D43" s="14">
        <f>'Pivot NOVA'!O8</f>
        <v>75.112105131149306</v>
      </c>
      <c r="E43" s="14">
        <f>'Pivot NOVA'!N8</f>
        <v>75.112105131149306</v>
      </c>
      <c r="F43" s="14">
        <f>'Pivot NOVA'!M8</f>
        <v>75.112105131149306</v>
      </c>
      <c r="G43" s="14">
        <f>'Pivot NOVA'!L8</f>
        <v>75.112105131149306</v>
      </c>
      <c r="H43" s="14">
        <f t="shared" si="15"/>
        <v>0</v>
      </c>
      <c r="I43" s="35">
        <f t="shared" si="12"/>
        <v>0</v>
      </c>
      <c r="J43" s="14">
        <f t="shared" si="13"/>
        <v>0</v>
      </c>
      <c r="K43" s="35">
        <f t="shared" si="14"/>
        <v>0</v>
      </c>
    </row>
    <row r="44" spans="1:11" ht="10.25" x14ac:dyDescent="0.2">
      <c r="A44" s="19" t="s">
        <v>155</v>
      </c>
      <c r="B44" s="9" t="s">
        <v>96</v>
      </c>
      <c r="C44" s="14">
        <f>'Pivot NOVA'!P9</f>
        <v>128094.87924869078</v>
      </c>
      <c r="D44" s="14">
        <f>'Pivot NOVA'!O9</f>
        <v>105869.60272849267</v>
      </c>
      <c r="E44" s="14">
        <f>'Pivot NOVA'!N9</f>
        <v>249018.27531342537</v>
      </c>
      <c r="F44" s="14">
        <f>'Pivot NOVA'!M9</f>
        <v>46335.818969581371</v>
      </c>
      <c r="G44" s="14">
        <f>'Pivot NOVA'!L9</f>
        <v>138486.66304682178</v>
      </c>
      <c r="H44" s="14">
        <f t="shared" si="15"/>
        <v>202682.45634384401</v>
      </c>
      <c r="I44" s="35">
        <f t="shared" si="12"/>
        <v>0.81392603048406365</v>
      </c>
      <c r="J44" s="14">
        <f t="shared" si="13"/>
        <v>-92150.844077240414</v>
      </c>
      <c r="K44" s="35">
        <f t="shared" si="14"/>
        <v>-0.66541313112645795</v>
      </c>
    </row>
    <row r="45" spans="1:11" ht="10.25" x14ac:dyDescent="0.2">
      <c r="A45" s="28" t="str">
        <f>A44</f>
        <v>NVRC</v>
      </c>
      <c r="B45" s="29" t="s">
        <v>150</v>
      </c>
      <c r="C45" s="30">
        <f>SUM(C40:C44)</f>
        <v>516424.16618375934</v>
      </c>
      <c r="D45" s="30">
        <f t="shared" ref="D45:G45" si="16">SUM(D40:D44)</f>
        <v>523889.49450103473</v>
      </c>
      <c r="E45" s="30">
        <f t="shared" si="16"/>
        <v>684016.74705274182</v>
      </c>
      <c r="F45" s="30">
        <f t="shared" si="16"/>
        <v>473491.11442407948</v>
      </c>
      <c r="G45" s="30">
        <f t="shared" si="16"/>
        <v>562995.36003874335</v>
      </c>
      <c r="H45" s="30">
        <f t="shared" si="15"/>
        <v>210525.63262866234</v>
      </c>
      <c r="I45" s="36">
        <f t="shared" si="12"/>
        <v>0.3077784769682394</v>
      </c>
      <c r="J45" s="30">
        <f t="shared" si="13"/>
        <v>-89504.245614663872</v>
      </c>
      <c r="K45" s="36">
        <f t="shared" si="14"/>
        <v>-0.15897865589603527</v>
      </c>
    </row>
    <row r="46" spans="1:11" ht="10.25" x14ac:dyDescent="0.2">
      <c r="A46" s="20" t="s">
        <v>103</v>
      </c>
      <c r="B46" s="8" t="s">
        <v>41</v>
      </c>
      <c r="C46" s="15">
        <f>'Pivot DC'!P5</f>
        <v>0</v>
      </c>
      <c r="D46" s="15">
        <f>'Pivot DC'!O5</f>
        <v>0</v>
      </c>
      <c r="E46" s="15">
        <f>'Pivot DC'!N5</f>
        <v>0</v>
      </c>
      <c r="F46" s="15">
        <f>'Pivot DC'!M5</f>
        <v>0</v>
      </c>
      <c r="G46" s="15">
        <f>'Pivot DC'!L5</f>
        <v>0</v>
      </c>
      <c r="H46" s="15">
        <f t="shared" si="15"/>
        <v>0</v>
      </c>
      <c r="I46" s="37"/>
      <c r="J46" s="15">
        <f t="shared" si="13"/>
        <v>0</v>
      </c>
      <c r="K46" s="37"/>
    </row>
    <row r="47" spans="1:11" ht="10.25" x14ac:dyDescent="0.2">
      <c r="A47" s="20" t="s">
        <v>103</v>
      </c>
      <c r="B47" s="8" t="s">
        <v>63</v>
      </c>
      <c r="C47" s="15">
        <f>'Pivot DC'!P6</f>
        <v>13515.383751023439</v>
      </c>
      <c r="D47" s="15">
        <f>'Pivot DC'!O6</f>
        <v>15106.058536722827</v>
      </c>
      <c r="E47" s="15">
        <f>'Pivot DC'!N6</f>
        <v>14959.180461901147</v>
      </c>
      <c r="F47" s="15">
        <f>'Pivot DC'!M6</f>
        <v>13088.554840068091</v>
      </c>
      <c r="G47" s="15">
        <f>'Pivot DC'!L6</f>
        <v>14830.785079032003</v>
      </c>
      <c r="H47" s="15">
        <f t="shared" si="15"/>
        <v>1870.6256218330564</v>
      </c>
      <c r="I47" s="37">
        <f>H47/E47</f>
        <v>0.12504867005229781</v>
      </c>
      <c r="J47" s="15">
        <f t="shared" si="13"/>
        <v>-1742.2302389639117</v>
      </c>
      <c r="K47" s="37">
        <f>J47/G47</f>
        <v>-0.11747390510210443</v>
      </c>
    </row>
    <row r="48" spans="1:11" ht="10.25" x14ac:dyDescent="0.2">
      <c r="A48" s="20" t="s">
        <v>103</v>
      </c>
      <c r="B48" s="8" t="s">
        <v>81</v>
      </c>
      <c r="C48" s="15">
        <f>'Pivot DC'!P7</f>
        <v>4160.8117471386649</v>
      </c>
      <c r="D48" s="15">
        <f>'Pivot DC'!O7</f>
        <v>4359.1825000975068</v>
      </c>
      <c r="E48" s="15">
        <f>'Pivot DC'!N7</f>
        <v>4060.0523967227009</v>
      </c>
      <c r="F48" s="15">
        <f>'Pivot DC'!M7</f>
        <v>3819.6250264868836</v>
      </c>
      <c r="G48" s="15">
        <f>'Pivot DC'!L7</f>
        <v>2241.9841630823103</v>
      </c>
      <c r="H48" s="15">
        <f t="shared" si="15"/>
        <v>240.42737023581731</v>
      </c>
      <c r="I48" s="37">
        <f>H48/E48</f>
        <v>5.9217799856448095E-2</v>
      </c>
      <c r="J48" s="15">
        <f t="shared" si="13"/>
        <v>1577.6408634045733</v>
      </c>
      <c r="K48" s="37">
        <f>J48/G48</f>
        <v>0.70368064564542299</v>
      </c>
    </row>
    <row r="49" spans="1:11" ht="10.25" x14ac:dyDescent="0.2">
      <c r="A49" s="20" t="s">
        <v>103</v>
      </c>
      <c r="B49" s="8" t="s">
        <v>93</v>
      </c>
      <c r="C49" s="15">
        <f>'Pivot DC'!P8</f>
        <v>0</v>
      </c>
      <c r="D49" s="15">
        <f>'Pivot DC'!O8</f>
        <v>0</v>
      </c>
      <c r="E49" s="15">
        <f>'Pivot DC'!N8</f>
        <v>0</v>
      </c>
      <c r="F49" s="15">
        <f>'Pivot DC'!M8</f>
        <v>0</v>
      </c>
      <c r="G49" s="15">
        <f>'Pivot DC'!L8</f>
        <v>0</v>
      </c>
      <c r="H49" s="15">
        <f t="shared" si="15"/>
        <v>0</v>
      </c>
      <c r="I49" s="37"/>
      <c r="J49" s="15">
        <f t="shared" si="13"/>
        <v>0</v>
      </c>
      <c r="K49" s="37"/>
    </row>
    <row r="50" spans="1:11" ht="10.25" x14ac:dyDescent="0.2">
      <c r="A50" s="20" t="s">
        <v>103</v>
      </c>
      <c r="B50" s="8" t="s">
        <v>96</v>
      </c>
      <c r="C50" s="15">
        <f>'Pivot DC'!P9</f>
        <v>71933.256705045729</v>
      </c>
      <c r="D50" s="15">
        <f>'Pivot DC'!O9</f>
        <v>87205.840203285203</v>
      </c>
      <c r="E50" s="15">
        <f>'Pivot DC'!N9</f>
        <v>53253.005669593811</v>
      </c>
      <c r="F50" s="15">
        <f>'Pivot DC'!M9</f>
        <v>59270.146265084011</v>
      </c>
      <c r="G50" s="15">
        <f>'Pivot DC'!L9</f>
        <v>123881.28451395068</v>
      </c>
      <c r="H50" s="15">
        <f t="shared" si="15"/>
        <v>-6017.1405954902002</v>
      </c>
      <c r="I50" s="37">
        <f t="shared" ref="I50:I75" si="17">H50/E50</f>
        <v>-0.11299156770273801</v>
      </c>
      <c r="J50" s="15">
        <f t="shared" si="13"/>
        <v>-64611.138248866671</v>
      </c>
      <c r="K50" s="37">
        <f t="shared" ref="K50:K75" si="18">J50/G50</f>
        <v>-0.52155689620404766</v>
      </c>
    </row>
    <row r="51" spans="1:11" ht="10.25" x14ac:dyDescent="0.2">
      <c r="A51" s="28" t="str">
        <f>A50</f>
        <v>Washington, DC</v>
      </c>
      <c r="B51" s="29" t="s">
        <v>150</v>
      </c>
      <c r="C51" s="30">
        <f>SUM(C46:C50)</f>
        <v>89609.452203207824</v>
      </c>
      <c r="D51" s="30">
        <f t="shared" ref="D51:G51" si="19">SUM(D46:D50)</f>
        <v>106671.08124010553</v>
      </c>
      <c r="E51" s="30">
        <f t="shared" si="19"/>
        <v>72272.238528217655</v>
      </c>
      <c r="F51" s="30">
        <f t="shared" si="19"/>
        <v>76178.326131638983</v>
      </c>
      <c r="G51" s="30">
        <f t="shared" si="19"/>
        <v>140954.053756065</v>
      </c>
      <c r="H51" s="30">
        <f t="shared" si="15"/>
        <v>-3906.0876034213288</v>
      </c>
      <c r="I51" s="36">
        <f t="shared" si="17"/>
        <v>-5.4046860633716956E-2</v>
      </c>
      <c r="J51" s="30">
        <f t="shared" si="13"/>
        <v>-64775.727624426014</v>
      </c>
      <c r="K51" s="36">
        <f t="shared" si="18"/>
        <v>-0.45955207316369101</v>
      </c>
    </row>
    <row r="52" spans="1:11" x14ac:dyDescent="0.2">
      <c r="A52" s="21" t="s">
        <v>137</v>
      </c>
      <c r="B52" s="10" t="s">
        <v>41</v>
      </c>
      <c r="C52" s="16">
        <f>'Pivot MD COG'!P33</f>
        <v>327363.52873220132</v>
      </c>
      <c r="D52" s="16">
        <f>'Pivot MD COG'!O33</f>
        <v>144435.9849022626</v>
      </c>
      <c r="E52" s="16">
        <f>'Pivot MD COG'!N33</f>
        <v>116589.48026997098</v>
      </c>
      <c r="F52" s="16">
        <f>'Pivot MD COG'!M33</f>
        <v>95274.519042607324</v>
      </c>
      <c r="G52" s="16">
        <f>'Pivot MD COG'!L33</f>
        <v>74160.537696406725</v>
      </c>
      <c r="H52" s="16">
        <f t="shared" si="15"/>
        <v>21314.961227363659</v>
      </c>
      <c r="I52" s="38">
        <f t="shared" si="17"/>
        <v>0.18282062136315727</v>
      </c>
      <c r="J52" s="16">
        <f t="shared" si="13"/>
        <v>21113.981346200599</v>
      </c>
      <c r="K52" s="38">
        <f t="shared" si="18"/>
        <v>0.28470642206823732</v>
      </c>
    </row>
    <row r="53" spans="1:11" x14ac:dyDescent="0.2">
      <c r="A53" s="21" t="s">
        <v>137</v>
      </c>
      <c r="B53" s="10" t="s">
        <v>63</v>
      </c>
      <c r="C53" s="16">
        <f>'Pivot MD COG'!P34</f>
        <v>172304.15557384907</v>
      </c>
      <c r="D53" s="16">
        <f>'Pivot MD COG'!O34</f>
        <v>203907.87294115714</v>
      </c>
      <c r="E53" s="16">
        <f>'Pivot MD COG'!N34</f>
        <v>195298.15621516595</v>
      </c>
      <c r="F53" s="16">
        <f>'Pivot MD COG'!M34</f>
        <v>189529.27270091369</v>
      </c>
      <c r="G53" s="16">
        <f>'Pivot MD COG'!L34</f>
        <v>141207.09252062978</v>
      </c>
      <c r="H53" s="16">
        <f t="shared" si="15"/>
        <v>5768.8835142522585</v>
      </c>
      <c r="I53" s="38">
        <f t="shared" si="17"/>
        <v>2.9538852931599125E-2</v>
      </c>
      <c r="J53" s="16">
        <f t="shared" si="13"/>
        <v>48322.180180283904</v>
      </c>
      <c r="K53" s="38">
        <f t="shared" si="18"/>
        <v>0.34220788288820714</v>
      </c>
    </row>
    <row r="54" spans="1:11" x14ac:dyDescent="0.2">
      <c r="A54" s="21" t="s">
        <v>137</v>
      </c>
      <c r="B54" s="10" t="s">
        <v>81</v>
      </c>
      <c r="C54" s="16">
        <f>'Pivot MD COG'!P35</f>
        <v>405403.27186023089</v>
      </c>
      <c r="D54" s="16">
        <f>'Pivot MD COG'!O35</f>
        <v>316217.03421146993</v>
      </c>
      <c r="E54" s="16">
        <f>'Pivot MD COG'!N35</f>
        <v>302822.71496320423</v>
      </c>
      <c r="F54" s="16">
        <f>'Pivot MD COG'!M35</f>
        <v>284546.79152126552</v>
      </c>
      <c r="G54" s="16">
        <f>'Pivot MD COG'!L35</f>
        <v>272174.21194231167</v>
      </c>
      <c r="H54" s="16">
        <f t="shared" si="15"/>
        <v>18275.923441938707</v>
      </c>
      <c r="I54" s="38">
        <f t="shared" si="17"/>
        <v>6.0351890855213426E-2</v>
      </c>
      <c r="J54" s="16">
        <f t="shared" si="13"/>
        <v>12372.579578953853</v>
      </c>
      <c r="K54" s="38">
        <f t="shared" si="18"/>
        <v>4.5458309553501226E-2</v>
      </c>
    </row>
    <row r="55" spans="1:11" x14ac:dyDescent="0.2">
      <c r="A55" s="21" t="s">
        <v>137</v>
      </c>
      <c r="B55" s="10" t="s">
        <v>93</v>
      </c>
      <c r="C55" s="16">
        <f>'Pivot MD COG'!P36</f>
        <v>0</v>
      </c>
      <c r="D55" s="16">
        <f>'Pivot MD COG'!O36</f>
        <v>130.37374535202986</v>
      </c>
      <c r="E55" s="16">
        <f>'Pivot MD COG'!N36</f>
        <v>96.23575158417222</v>
      </c>
      <c r="F55" s="16">
        <f>'Pivot MD COG'!M36</f>
        <v>384.55306643247599</v>
      </c>
      <c r="G55" s="16">
        <f>'Pivot MD COG'!L36</f>
        <v>51.685650927945993</v>
      </c>
      <c r="H55" s="16">
        <f t="shared" si="15"/>
        <v>-288.31731484830379</v>
      </c>
      <c r="I55" s="38">
        <f t="shared" si="17"/>
        <v>-2.9959480764913877</v>
      </c>
      <c r="J55" s="16">
        <f t="shared" si="13"/>
        <v>332.86741550453002</v>
      </c>
      <c r="K55" s="38">
        <f t="shared" si="18"/>
        <v>6.4402287584338316</v>
      </c>
    </row>
    <row r="56" spans="1:11" x14ac:dyDescent="0.2">
      <c r="A56" s="21" t="s">
        <v>137</v>
      </c>
      <c r="B56" s="10" t="s">
        <v>96</v>
      </c>
      <c r="C56" s="16">
        <f>'Pivot MD COG'!P37</f>
        <v>416664.87693625729</v>
      </c>
      <c r="D56" s="16">
        <f>'Pivot MD COG'!O37</f>
        <v>155028.96555195475</v>
      </c>
      <c r="E56" s="16">
        <f>'Pivot MD COG'!N37</f>
        <v>116529.04761498337</v>
      </c>
      <c r="F56" s="16">
        <f>'Pivot MD COG'!M37</f>
        <v>84764.114364135341</v>
      </c>
      <c r="G56" s="16">
        <f>'Pivot MD COG'!L37</f>
        <v>214868.2812305197</v>
      </c>
      <c r="H56" s="16">
        <f t="shared" si="15"/>
        <v>31764.933250848029</v>
      </c>
      <c r="I56" s="38">
        <f t="shared" si="17"/>
        <v>0.27259240422011033</v>
      </c>
      <c r="J56" s="16">
        <f t="shared" si="13"/>
        <v>-130104.16686638436</v>
      </c>
      <c r="K56" s="38">
        <f t="shared" si="18"/>
        <v>-0.60550662071338091</v>
      </c>
    </row>
    <row r="57" spans="1:11" x14ac:dyDescent="0.2">
      <c r="A57" s="28" t="str">
        <f>A56</f>
        <v>MD_COG</v>
      </c>
      <c r="B57" s="29" t="s">
        <v>150</v>
      </c>
      <c r="C57" s="30">
        <f>SUM(C52:C56)</f>
        <v>1321735.8331025387</v>
      </c>
      <c r="D57" s="30">
        <f t="shared" ref="D57:G57" si="20">SUM(D52:D56)</f>
        <v>819720.23135219654</v>
      </c>
      <c r="E57" s="30">
        <f t="shared" si="20"/>
        <v>731335.63481490873</v>
      </c>
      <c r="F57" s="30">
        <f t="shared" si="20"/>
        <v>654499.25069535431</v>
      </c>
      <c r="G57" s="30">
        <f t="shared" si="20"/>
        <v>702461.80904079578</v>
      </c>
      <c r="H57" s="30">
        <f t="shared" si="15"/>
        <v>76836.384119554423</v>
      </c>
      <c r="I57" s="36">
        <f t="shared" si="17"/>
        <v>0.10506309341674659</v>
      </c>
      <c r="J57" s="30">
        <f t="shared" si="13"/>
        <v>-47962.558345441474</v>
      </c>
      <c r="K57" s="36">
        <f t="shared" si="18"/>
        <v>-6.827781628574775E-2</v>
      </c>
    </row>
    <row r="58" spans="1:11" x14ac:dyDescent="0.2">
      <c r="A58" s="20" t="s">
        <v>148</v>
      </c>
      <c r="B58" s="8" t="s">
        <v>41</v>
      </c>
      <c r="C58" s="15">
        <f>'Pivot CB'!P5</f>
        <v>7594014.315164824</v>
      </c>
      <c r="D58" s="15">
        <f>'Pivot CB'!O5</f>
        <v>5029055.6633511353</v>
      </c>
      <c r="E58" s="15">
        <f>'Pivot CB'!N5</f>
        <v>4453680.6992599051</v>
      </c>
      <c r="F58" s="15">
        <f>'Pivot CB'!M5</f>
        <v>4131962.5673439056</v>
      </c>
      <c r="G58" s="15">
        <f>'Pivot CB'!L5</f>
        <v>2509665.4296263964</v>
      </c>
      <c r="H58" s="15">
        <f t="shared" si="15"/>
        <v>321718.13191599958</v>
      </c>
      <c r="I58" s="37">
        <f t="shared" si="17"/>
        <v>7.2236460950032055E-2</v>
      </c>
      <c r="J58" s="15">
        <f t="shared" si="13"/>
        <v>1622297.1377175092</v>
      </c>
      <c r="K58" s="37">
        <f t="shared" si="18"/>
        <v>0.64641968549529483</v>
      </c>
    </row>
    <row r="59" spans="1:11" x14ac:dyDescent="0.2">
      <c r="A59" s="20" t="s">
        <v>148</v>
      </c>
      <c r="B59" s="8" t="s">
        <v>63</v>
      </c>
      <c r="C59" s="15">
        <f>'Pivot CB'!P6</f>
        <v>1786751.8330539055</v>
      </c>
      <c r="D59" s="15">
        <f>'Pivot CB'!O6</f>
        <v>2506834.7248769314</v>
      </c>
      <c r="E59" s="15">
        <f>'Pivot CB'!N6</f>
        <v>2545072.6334578432</v>
      </c>
      <c r="F59" s="15">
        <f>'Pivot CB'!M6</f>
        <v>2609637.9523958168</v>
      </c>
      <c r="G59" s="15">
        <f>'Pivot CB'!L6</f>
        <v>2073898.463523464</v>
      </c>
      <c r="H59" s="15">
        <f t="shared" si="15"/>
        <v>-64565.318937973585</v>
      </c>
      <c r="I59" s="37">
        <f t="shared" si="17"/>
        <v>-2.53687529735654E-2</v>
      </c>
      <c r="J59" s="15">
        <f t="shared" si="13"/>
        <v>535739.48887235275</v>
      </c>
      <c r="K59" s="37">
        <f t="shared" si="18"/>
        <v>0.25832484005130824</v>
      </c>
    </row>
    <row r="60" spans="1:11" x14ac:dyDescent="0.2">
      <c r="A60" s="20" t="s">
        <v>148</v>
      </c>
      <c r="B60" s="8" t="s">
        <v>81</v>
      </c>
      <c r="C60" s="15">
        <f>'Pivot CB'!P7</f>
        <v>7091088.9791778214</v>
      </c>
      <c r="D60" s="15">
        <f>'Pivot CB'!O7</f>
        <v>6194555.7835339224</v>
      </c>
      <c r="E60" s="15">
        <f>'Pivot CB'!N7</f>
        <v>5946942.7578544226</v>
      </c>
      <c r="F60" s="15">
        <f>'Pivot CB'!M7</f>
        <v>5697901.4115361813</v>
      </c>
      <c r="G60" s="15">
        <f>'Pivot CB'!L7</f>
        <v>5247431.9942301381</v>
      </c>
      <c r="H60" s="15">
        <f t="shared" si="15"/>
        <v>249041.34631824121</v>
      </c>
      <c r="I60" s="37">
        <f t="shared" si="17"/>
        <v>4.1877205895301403E-2</v>
      </c>
      <c r="J60" s="15">
        <f t="shared" si="13"/>
        <v>450469.41730604321</v>
      </c>
      <c r="K60" s="37">
        <f t="shared" si="18"/>
        <v>8.5845689434634123E-2</v>
      </c>
    </row>
    <row r="61" spans="1:11" x14ac:dyDescent="0.2">
      <c r="A61" s="20" t="s">
        <v>148</v>
      </c>
      <c r="B61" s="8" t="s">
        <v>93</v>
      </c>
      <c r="C61" s="15">
        <f>'Pivot CB'!P8</f>
        <v>1574.07113839872</v>
      </c>
      <c r="D61" s="15">
        <f>'Pivot CB'!O8</f>
        <v>1875.92574159987</v>
      </c>
      <c r="E61" s="15">
        <f>'Pivot CB'!N8</f>
        <v>2102.0489248949998</v>
      </c>
      <c r="F61" s="15">
        <f>'Pivot CB'!M8</f>
        <v>2167.1141759920902</v>
      </c>
      <c r="G61" s="15">
        <f>'Pivot CB'!L8</f>
        <v>1857.73252975941</v>
      </c>
      <c r="H61" s="15">
        <f t="shared" si="15"/>
        <v>-65.065251097090368</v>
      </c>
      <c r="I61" s="37">
        <f t="shared" si="17"/>
        <v>-3.0953252479763507E-2</v>
      </c>
      <c r="J61" s="15">
        <f t="shared" si="13"/>
        <v>309.38164623268017</v>
      </c>
      <c r="K61" s="37">
        <f t="shared" si="18"/>
        <v>0.16653723896020023</v>
      </c>
    </row>
    <row r="62" spans="1:11" x14ac:dyDescent="0.2">
      <c r="A62" s="20" t="s">
        <v>148</v>
      </c>
      <c r="B62" s="8" t="s">
        <v>96</v>
      </c>
      <c r="C62" s="15">
        <f>'Pivot CB'!P9</f>
        <v>12799341.649990451</v>
      </c>
      <c r="D62" s="15">
        <f>'Pivot CB'!O9</f>
        <v>4872640.226658849</v>
      </c>
      <c r="E62" s="15">
        <f>'Pivot CB'!N9</f>
        <v>4125942.9645652808</v>
      </c>
      <c r="F62" s="15">
        <f>'Pivot CB'!M9</f>
        <v>2402081.7775148069</v>
      </c>
      <c r="G62" s="15">
        <f>'Pivot CB'!L9</f>
        <v>3251042.8438036428</v>
      </c>
      <c r="H62" s="15">
        <f t="shared" si="15"/>
        <v>1723861.1870504739</v>
      </c>
      <c r="I62" s="37">
        <f t="shared" si="17"/>
        <v>0.41781023195314676</v>
      </c>
      <c r="J62" s="15">
        <f t="shared" si="13"/>
        <v>-848961.06628883583</v>
      </c>
      <c r="K62" s="37">
        <f t="shared" si="18"/>
        <v>-0.261134997930563</v>
      </c>
    </row>
    <row r="63" spans="1:11" x14ac:dyDescent="0.2">
      <c r="A63" s="28" t="str">
        <f>A62</f>
        <v>Chesapeake Bay WSHD</v>
      </c>
      <c r="B63" s="29" t="s">
        <v>150</v>
      </c>
      <c r="C63" s="30">
        <f>SUM(C58:C62)</f>
        <v>29272770.848525397</v>
      </c>
      <c r="D63" s="30">
        <f t="shared" ref="D63:G63" si="21">SUM(D58:D62)</f>
        <v>18604962.324162439</v>
      </c>
      <c r="E63" s="30">
        <f t="shared" si="21"/>
        <v>17073741.104062349</v>
      </c>
      <c r="F63" s="30">
        <f t="shared" si="21"/>
        <v>14843750.822966702</v>
      </c>
      <c r="G63" s="30">
        <f t="shared" si="21"/>
        <v>13083896.4637134</v>
      </c>
      <c r="H63" s="30">
        <f t="shared" si="15"/>
        <v>2229990.2810956463</v>
      </c>
      <c r="I63" s="36">
        <f t="shared" si="17"/>
        <v>0.13060935312911975</v>
      </c>
      <c r="J63" s="30">
        <f t="shared" si="13"/>
        <v>1759854.3592533022</v>
      </c>
      <c r="K63" s="36">
        <f t="shared" si="18"/>
        <v>0.13450537186181843</v>
      </c>
    </row>
    <row r="64" spans="1:11" x14ac:dyDescent="0.2">
      <c r="A64" s="22" t="s">
        <v>100</v>
      </c>
      <c r="B64" s="11" t="s">
        <v>41</v>
      </c>
      <c r="C64" s="17">
        <f>'Pivot MD&amp;VA'!P3</f>
        <v>1890831.0536222123</v>
      </c>
      <c r="D64" s="17">
        <f>'Pivot MD&amp;VA'!O3</f>
        <v>850834.48241983098</v>
      </c>
      <c r="E64" s="17">
        <f>'Pivot MD&amp;VA'!N3</f>
        <v>701705.21240992355</v>
      </c>
      <c r="F64" s="17">
        <f>'Pivot MD&amp;VA'!M3</f>
        <v>645858.6178408789</v>
      </c>
      <c r="G64" s="17">
        <f>'Pivot MD&amp;VA'!L3</f>
        <v>528868.69168725284</v>
      </c>
      <c r="H64" s="17">
        <f t="shared" si="15"/>
        <v>55846.594569044653</v>
      </c>
      <c r="I64" s="39">
        <f t="shared" si="17"/>
        <v>7.9586974104476335E-2</v>
      </c>
      <c r="J64" s="17">
        <f t="shared" si="13"/>
        <v>116989.92615362606</v>
      </c>
      <c r="K64" s="39">
        <f t="shared" si="18"/>
        <v>0.22120788769021743</v>
      </c>
    </row>
    <row r="65" spans="1:11" x14ac:dyDescent="0.2">
      <c r="A65" s="22" t="s">
        <v>100</v>
      </c>
      <c r="B65" s="11" t="s">
        <v>63</v>
      </c>
      <c r="C65" s="17">
        <f>'Pivot MD&amp;VA'!P4</f>
        <v>604031.19480324676</v>
      </c>
      <c r="D65" s="17">
        <f>'Pivot MD&amp;VA'!O4</f>
        <v>727365.46588298504</v>
      </c>
      <c r="E65" s="17">
        <f>'Pivot MD&amp;VA'!N4</f>
        <v>685731.55477501405</v>
      </c>
      <c r="F65" s="17">
        <f>'Pivot MD&amp;VA'!M4</f>
        <v>673835.27638856543</v>
      </c>
      <c r="G65" s="17">
        <f>'Pivot MD&amp;VA'!L4</f>
        <v>466884.20289927744</v>
      </c>
      <c r="H65" s="17">
        <f t="shared" si="15"/>
        <v>11896.278386448626</v>
      </c>
      <c r="I65" s="39">
        <f t="shared" si="17"/>
        <v>1.7348302413109383E-2</v>
      </c>
      <c r="J65" s="17">
        <f t="shared" si="13"/>
        <v>206951.07348928798</v>
      </c>
      <c r="K65" s="39">
        <f t="shared" si="18"/>
        <v>0.44325996083001817</v>
      </c>
    </row>
    <row r="66" spans="1:11" x14ac:dyDescent="0.2">
      <c r="A66" s="22" t="s">
        <v>100</v>
      </c>
      <c r="B66" s="11" t="s">
        <v>81</v>
      </c>
      <c r="C66" s="17">
        <f>'Pivot MD&amp;VA'!P5</f>
        <v>2287295.1735643144</v>
      </c>
      <c r="D66" s="17">
        <f>'Pivot MD&amp;VA'!O5</f>
        <v>1935550.8954555718</v>
      </c>
      <c r="E66" s="17">
        <f>'Pivot MD&amp;VA'!N5</f>
        <v>1875516.6961947063</v>
      </c>
      <c r="F66" s="17">
        <f>'Pivot MD&amp;VA'!M5</f>
        <v>1832489.947107364</v>
      </c>
      <c r="G66" s="17">
        <f>'Pivot MD&amp;VA'!L5</f>
        <v>1701061.0037257085</v>
      </c>
      <c r="H66" s="17">
        <f t="shared" si="15"/>
        <v>43026.749087342294</v>
      </c>
      <c r="I66" s="39">
        <f t="shared" si="17"/>
        <v>2.2941277555481428E-2</v>
      </c>
      <c r="J66" s="17">
        <f t="shared" si="13"/>
        <v>131428.9433816555</v>
      </c>
      <c r="K66" s="39">
        <f t="shared" si="18"/>
        <v>7.7262921843365043E-2</v>
      </c>
    </row>
    <row r="67" spans="1:11" x14ac:dyDescent="0.2">
      <c r="A67" s="22" t="s">
        <v>100</v>
      </c>
      <c r="B67" s="11" t="s">
        <v>93</v>
      </c>
      <c r="C67" s="17">
        <f>'Pivot MD&amp;VA'!P6</f>
        <v>122.79786682128901</v>
      </c>
      <c r="D67" s="17">
        <f>'Pivot MD&amp;VA'!O6</f>
        <v>424.65247002244001</v>
      </c>
      <c r="E67" s="17">
        <f>'Pivot MD&amp;VA'!N6</f>
        <v>650.77565331757103</v>
      </c>
      <c r="F67" s="17">
        <f>'Pivot MD&amp;VA'!M6</f>
        <v>664.09138125181198</v>
      </c>
      <c r="G67" s="17">
        <f>'Pivot MD&amp;VA'!L6</f>
        <v>406.45925818197401</v>
      </c>
      <c r="H67" s="17">
        <f t="shared" si="15"/>
        <v>-13.315727934240954</v>
      </c>
      <c r="I67" s="39">
        <f t="shared" si="17"/>
        <v>-2.0461318530217099E-2</v>
      </c>
      <c r="J67" s="17">
        <f t="shared" si="13"/>
        <v>257.63212306983797</v>
      </c>
      <c r="K67" s="39">
        <f t="shared" si="18"/>
        <v>0.63384488822369178</v>
      </c>
    </row>
    <row r="68" spans="1:11" x14ac:dyDescent="0.2">
      <c r="A68" s="22" t="s">
        <v>100</v>
      </c>
      <c r="B68" s="11" t="s">
        <v>96</v>
      </c>
      <c r="C68" s="17">
        <f>'Pivot MD&amp;VA'!P7</f>
        <v>2639701.0098047731</v>
      </c>
      <c r="D68" s="17">
        <f>'Pivot MD&amp;VA'!O7</f>
        <v>910583.38152973528</v>
      </c>
      <c r="E68" s="17">
        <f>'Pivot MD&amp;VA'!N7</f>
        <v>784040.07574987167</v>
      </c>
      <c r="F68" s="17">
        <f>'Pivot MD&amp;VA'!M7</f>
        <v>512228.67740554607</v>
      </c>
      <c r="G68" s="17">
        <f>'Pivot MD&amp;VA'!L7</f>
        <v>767345.93953917443</v>
      </c>
      <c r="H68" s="17">
        <f t="shared" si="15"/>
        <v>271811.3983443256</v>
      </c>
      <c r="I68" s="39">
        <f t="shared" si="17"/>
        <v>0.34668049089755998</v>
      </c>
      <c r="J68" s="17">
        <f t="shared" si="13"/>
        <v>-255117.26213362836</v>
      </c>
      <c r="K68" s="39">
        <f t="shared" si="18"/>
        <v>-0.33246707773919765</v>
      </c>
    </row>
    <row r="69" spans="1:11" x14ac:dyDescent="0.2">
      <c r="A69" s="28" t="str">
        <f>A68</f>
        <v>Maryland</v>
      </c>
      <c r="B69" s="29" t="s">
        <v>150</v>
      </c>
      <c r="C69" s="30">
        <f>SUM(C64:C68)</f>
        <v>7421981.2296613678</v>
      </c>
      <c r="D69" s="30">
        <f t="shared" ref="D69:G69" si="22">SUM(D64:D68)</f>
        <v>4424758.8777581453</v>
      </c>
      <c r="E69" s="30">
        <f t="shared" si="22"/>
        <v>4047644.3147828332</v>
      </c>
      <c r="F69" s="30">
        <f t="shared" si="22"/>
        <v>3665076.6101236059</v>
      </c>
      <c r="G69" s="30">
        <f t="shared" si="22"/>
        <v>3464566.2971095955</v>
      </c>
      <c r="H69" s="30">
        <f t="shared" si="15"/>
        <v>382567.70465922728</v>
      </c>
      <c r="I69" s="36">
        <f t="shared" si="17"/>
        <v>9.4516137018761992E-2</v>
      </c>
      <c r="J69" s="30">
        <f t="shared" si="13"/>
        <v>200510.31301401043</v>
      </c>
      <c r="K69" s="36">
        <f t="shared" si="18"/>
        <v>5.7874578177733636E-2</v>
      </c>
    </row>
    <row r="70" spans="1:11" x14ac:dyDescent="0.2">
      <c r="A70" s="20" t="s">
        <v>101</v>
      </c>
      <c r="B70" s="8" t="s">
        <v>41</v>
      </c>
      <c r="C70" s="15">
        <f>'Pivot MD&amp;VA'!P9</f>
        <v>2431704.4128849092</v>
      </c>
      <c r="D70" s="15">
        <f>'Pivot MD&amp;VA'!O9</f>
        <v>1771769.6404079618</v>
      </c>
      <c r="E70" s="15">
        <f>'Pivot MD&amp;VA'!N9</f>
        <v>1618794.9226317576</v>
      </c>
      <c r="F70" s="15">
        <f>'Pivot MD&amp;VA'!M9</f>
        <v>1568469.607002619</v>
      </c>
      <c r="G70" s="15">
        <f>'Pivot MD&amp;VA'!L9</f>
        <v>865718.33525815874</v>
      </c>
      <c r="H70" s="15">
        <f t="shared" si="15"/>
        <v>50325.315629138611</v>
      </c>
      <c r="I70" s="37">
        <f t="shared" si="17"/>
        <v>3.1088135331757884E-2</v>
      </c>
      <c r="J70" s="15">
        <f t="shared" si="13"/>
        <v>702751.27174446022</v>
      </c>
      <c r="K70" s="37">
        <f t="shared" si="18"/>
        <v>0.81175509761485942</v>
      </c>
    </row>
    <row r="71" spans="1:11" x14ac:dyDescent="0.2">
      <c r="A71" s="20" t="s">
        <v>101</v>
      </c>
      <c r="B71" s="8" t="s">
        <v>63</v>
      </c>
      <c r="C71" s="15">
        <f>'Pivot MD&amp;VA'!P10</f>
        <v>740817.08341826696</v>
      </c>
      <c r="D71" s="15">
        <f>'Pivot MD&amp;VA'!O10</f>
        <v>1187329.4243267206</v>
      </c>
      <c r="E71" s="15">
        <f>'Pivot MD&amp;VA'!N10</f>
        <v>1241266.5777787128</v>
      </c>
      <c r="F71" s="15">
        <f>'Pivot MD&amp;VA'!M10</f>
        <v>1328617.1066648287</v>
      </c>
      <c r="G71" s="15">
        <f>'Pivot MD&amp;VA'!L10</f>
        <v>1221030.7542150239</v>
      </c>
      <c r="H71" s="15">
        <f t="shared" si="15"/>
        <v>-87350.528886115877</v>
      </c>
      <c r="I71" s="37">
        <f t="shared" si="17"/>
        <v>-7.037209447984373E-2</v>
      </c>
      <c r="J71" s="15">
        <f t="shared" si="13"/>
        <v>107586.35244980478</v>
      </c>
      <c r="K71" s="37">
        <f t="shared" si="18"/>
        <v>8.8111091451557974E-2</v>
      </c>
    </row>
    <row r="72" spans="1:11" x14ac:dyDescent="0.2">
      <c r="A72" s="20" t="s">
        <v>101</v>
      </c>
      <c r="B72" s="8" t="s">
        <v>81</v>
      </c>
      <c r="C72" s="15">
        <f>'Pivot MD&amp;VA'!P11</f>
        <v>2664921.9811522071</v>
      </c>
      <c r="D72" s="15">
        <f>'Pivot MD&amp;VA'!O11</f>
        <v>2426501.0191908595</v>
      </c>
      <c r="E72" s="15">
        <f>'Pivot MD&amp;VA'!N11</f>
        <v>2348564.6700263433</v>
      </c>
      <c r="F72" s="15">
        <f>'Pivot MD&amp;VA'!M11</f>
        <v>2276484.9618642111</v>
      </c>
      <c r="G72" s="15">
        <f>'Pivot MD&amp;VA'!L11</f>
        <v>2158214.48695298</v>
      </c>
      <c r="H72" s="15">
        <f t="shared" si="15"/>
        <v>72079.708162132185</v>
      </c>
      <c r="I72" s="37">
        <f t="shared" si="17"/>
        <v>3.0690961625222644E-2</v>
      </c>
      <c r="J72" s="15">
        <f t="shared" si="13"/>
        <v>118270.47491123108</v>
      </c>
      <c r="K72" s="37">
        <f t="shared" si="18"/>
        <v>5.4800148746201878E-2</v>
      </c>
    </row>
    <row r="73" spans="1:11" x14ac:dyDescent="0.2">
      <c r="A73" s="20" t="s">
        <v>101</v>
      </c>
      <c r="B73" s="8" t="s">
        <v>93</v>
      </c>
      <c r="C73" s="15">
        <f>'Pivot MD&amp;VA'!P12</f>
        <v>1243.2339229751385</v>
      </c>
      <c r="D73" s="15">
        <f>'Pivot MD&amp;VA'!O12</f>
        <v>1243.2339229751385</v>
      </c>
      <c r="E73" s="15">
        <f>'Pivot MD&amp;VA'!N12</f>
        <v>1243.2339229751385</v>
      </c>
      <c r="F73" s="15">
        <f>'Pivot MD&amp;VA'!M12</f>
        <v>1243.2339229751385</v>
      </c>
      <c r="G73" s="15">
        <f>'Pivot MD&amp;VA'!L12</f>
        <v>1243.2339229751385</v>
      </c>
      <c r="H73" s="15">
        <f t="shared" si="15"/>
        <v>0</v>
      </c>
      <c r="I73" s="37">
        <f t="shared" si="17"/>
        <v>0</v>
      </c>
      <c r="J73" s="15">
        <f t="shared" si="13"/>
        <v>0</v>
      </c>
      <c r="K73" s="37">
        <f t="shared" si="18"/>
        <v>0</v>
      </c>
    </row>
    <row r="74" spans="1:11" x14ac:dyDescent="0.2">
      <c r="A74" s="20" t="s">
        <v>101</v>
      </c>
      <c r="B74" s="8" t="s">
        <v>96</v>
      </c>
      <c r="C74" s="15">
        <f>'Pivot MD&amp;VA'!P13</f>
        <v>7692273.4086896889</v>
      </c>
      <c r="D74" s="15">
        <f>'Pivot MD&amp;VA'!O13</f>
        <v>2169803.9581862986</v>
      </c>
      <c r="E74" s="15">
        <f>'Pivot MD&amp;VA'!N13</f>
        <v>1773712.2406896995</v>
      </c>
      <c r="F74" s="15">
        <f>'Pivot MD&amp;VA'!M13</f>
        <v>935519.9580046793</v>
      </c>
      <c r="G74" s="15">
        <f>'Pivot MD&amp;VA'!L13</f>
        <v>1136913.6108532003</v>
      </c>
      <c r="H74" s="15">
        <f t="shared" si="15"/>
        <v>838192.28268502024</v>
      </c>
      <c r="I74" s="37">
        <f t="shared" si="17"/>
        <v>0.47256384855250994</v>
      </c>
      <c r="J74" s="15">
        <f t="shared" si="13"/>
        <v>-201393.65284852101</v>
      </c>
      <c r="K74" s="37">
        <f t="shared" si="18"/>
        <v>-0.17714068239308398</v>
      </c>
    </row>
    <row r="75" spans="1:11" x14ac:dyDescent="0.2">
      <c r="A75" s="28" t="str">
        <f>A74</f>
        <v>Virginia</v>
      </c>
      <c r="B75" s="29" t="s">
        <v>150</v>
      </c>
      <c r="C75" s="30">
        <f>SUM(C70:C74)</f>
        <v>13530960.120068047</v>
      </c>
      <c r="D75" s="30">
        <f t="shared" ref="D75:G75" si="23">SUM(D70:D74)</f>
        <v>7556647.2760348152</v>
      </c>
      <c r="E75" s="30">
        <f t="shared" si="23"/>
        <v>6983581.6450494882</v>
      </c>
      <c r="F75" s="30">
        <f t="shared" si="23"/>
        <v>6110334.8674593139</v>
      </c>
      <c r="G75" s="30">
        <f t="shared" si="23"/>
        <v>5383120.4212023392</v>
      </c>
      <c r="H75" s="30">
        <f t="shared" si="15"/>
        <v>873246.77759017423</v>
      </c>
      <c r="I75" s="36">
        <f t="shared" si="17"/>
        <v>0.12504282501074507</v>
      </c>
      <c r="J75" s="30">
        <f t="shared" si="13"/>
        <v>727214.44625697471</v>
      </c>
      <c r="K75" s="36">
        <f t="shared" si="18"/>
        <v>0.135091617752543</v>
      </c>
    </row>
  </sheetData>
  <pageMargins left="0.7" right="0.7" top="0.75" bottom="0.75" header="0.3" footer="0.3"/>
  <pageSetup orientation="portrait" r:id="rId1"/>
  <ignoredErrors>
    <ignoredError sqref="J2"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6EA089-1B65-42E0-90DB-FDDA6374D5AB}">
  <dimension ref="A1:L71"/>
  <sheetViews>
    <sheetView topLeftCell="Q40" zoomScale="70" zoomScaleNormal="70" workbookViewId="0">
      <selection activeCell="C62" sqref="C62"/>
    </sheetView>
  </sheetViews>
  <sheetFormatPr defaultColWidth="9.109375" defaultRowHeight="10" x14ac:dyDescent="0.2"/>
  <cols>
    <col min="1" max="1" width="20.44140625" style="7" bestFit="1" customWidth="1"/>
    <col min="2" max="2" width="11" style="7" bestFit="1" customWidth="1"/>
    <col min="3" max="5" width="26.6640625" style="18" bestFit="1" customWidth="1"/>
    <col min="6" max="6" width="29.44140625" style="18" bestFit="1" customWidth="1"/>
    <col min="7" max="7" width="18.6640625" style="18" bestFit="1" customWidth="1"/>
    <col min="8" max="8" width="18.6640625" style="23" bestFit="1" customWidth="1"/>
    <col min="9" max="10" width="9.44140625" bestFit="1" customWidth="1"/>
    <col min="11" max="11" width="9.44140625" style="7" bestFit="1" customWidth="1"/>
    <col min="12" max="12" width="13.44140625" style="7" bestFit="1" customWidth="1"/>
    <col min="13" max="15" width="30.109375" style="7" bestFit="1" customWidth="1"/>
    <col min="16" max="16" width="34.6640625" style="7" bestFit="1" customWidth="1"/>
    <col min="17" max="17" width="33" style="7" bestFit="1" customWidth="1"/>
    <col min="18" max="21" width="30.109375" style="7" bestFit="1" customWidth="1"/>
    <col min="22" max="16384" width="9.109375" style="7"/>
  </cols>
  <sheetData>
    <row r="1" spans="1:12" ht="10.5" x14ac:dyDescent="0.25">
      <c r="A1" s="12" t="s">
        <v>0</v>
      </c>
      <c r="B1" s="12" t="s">
        <v>149</v>
      </c>
      <c r="C1" s="13" t="s">
        <v>147</v>
      </c>
      <c r="D1" s="13" t="s">
        <v>146</v>
      </c>
      <c r="E1" s="13" t="s">
        <v>145</v>
      </c>
      <c r="F1" s="13" t="s">
        <v>144</v>
      </c>
      <c r="G1" s="13" t="s">
        <v>143</v>
      </c>
      <c r="H1" s="33">
        <v>1985</v>
      </c>
      <c r="I1" s="32" t="s">
        <v>151</v>
      </c>
      <c r="J1" s="32" t="s">
        <v>152</v>
      </c>
      <c r="K1" s="32" t="s">
        <v>153</v>
      </c>
      <c r="L1" s="32" t="s">
        <v>154</v>
      </c>
    </row>
    <row r="2" spans="1:12" ht="10.25" x14ac:dyDescent="0.2">
      <c r="A2" s="19" t="s">
        <v>155</v>
      </c>
      <c r="B2" s="9" t="s">
        <v>41</v>
      </c>
      <c r="C2" s="14">
        <f>'[1]Pivot NOVA'!P5</f>
        <v>103318.35370606522</v>
      </c>
      <c r="D2" s="14">
        <f>'[1]Pivot NOVA'!O5</f>
        <v>61280.856757481102</v>
      </c>
      <c r="E2" s="14">
        <f>'[1]Pivot NOVA'!N5</f>
        <v>51165.774706981116</v>
      </c>
      <c r="F2" s="14">
        <f>'[1]Pivot NOVA'!M5</f>
        <v>41551.759243978442</v>
      </c>
      <c r="G2" s="14">
        <f>'[1]Pivot NOVA'!L5</f>
        <v>25209.331826217356</v>
      </c>
      <c r="H2" s="24">
        <f t="shared" ref="H2:H7" si="0">C2/C2</f>
        <v>1</v>
      </c>
      <c r="I2" s="24">
        <f t="shared" ref="I2:L7" si="1">D2/$C2</f>
        <v>0.59312653134042015</v>
      </c>
      <c r="J2" s="24">
        <f t="shared" si="1"/>
        <v>0.49522444823835277</v>
      </c>
      <c r="K2" s="24">
        <f t="shared" si="1"/>
        <v>0.40217209966576523</v>
      </c>
      <c r="L2" s="24">
        <f t="shared" si="1"/>
        <v>0.24399664650035421</v>
      </c>
    </row>
    <row r="3" spans="1:12" ht="10.25" x14ac:dyDescent="0.2">
      <c r="A3" s="19" t="s">
        <v>155</v>
      </c>
      <c r="B3" s="9" t="s">
        <v>63</v>
      </c>
      <c r="C3" s="14">
        <f>'[1]Pivot NOVA'!P6</f>
        <v>104864.95955188666</v>
      </c>
      <c r="D3" s="14">
        <f>'[1]Pivot NOVA'!O6</f>
        <v>177283.66842997557</v>
      </c>
      <c r="E3" s="14">
        <f>'[1]Pivot NOVA'!N6</f>
        <v>193295.50684886097</v>
      </c>
      <c r="F3" s="14">
        <f>'[1]Pivot NOVA'!M6</f>
        <v>213399.92522799637</v>
      </c>
      <c r="G3" s="14">
        <f>'[1]Pivot NOVA'!L6</f>
        <v>214909.62333221367</v>
      </c>
      <c r="H3" s="24">
        <f t="shared" si="0"/>
        <v>1</v>
      </c>
      <c r="I3" s="24">
        <f t="shared" si="1"/>
        <v>1.6905901569747568</v>
      </c>
      <c r="J3" s="24">
        <f t="shared" si="1"/>
        <v>1.8432802308307699</v>
      </c>
      <c r="K3" s="24">
        <f t="shared" si="1"/>
        <v>2.0349974494807976</v>
      </c>
      <c r="L3" s="24">
        <f t="shared" si="1"/>
        <v>2.0493940421144918</v>
      </c>
    </row>
    <row r="4" spans="1:12" ht="10.25" x14ac:dyDescent="0.2">
      <c r="A4" s="19" t="s">
        <v>155</v>
      </c>
      <c r="B4" s="9" t="s">
        <v>81</v>
      </c>
      <c r="C4" s="14">
        <f>'[1]Pivot NOVA'!P7</f>
        <v>180070.8615719855</v>
      </c>
      <c r="D4" s="14">
        <f>'[1]Pivot NOVA'!O7</f>
        <v>179380.25447995416</v>
      </c>
      <c r="E4" s="14">
        <f>'[1]Pivot NOVA'!N7</f>
        <v>190462.07807834318</v>
      </c>
      <c r="F4" s="14">
        <f>'[1]Pivot NOVA'!M7</f>
        <v>172128.49887739212</v>
      </c>
      <c r="G4" s="14">
        <f>'[1]Pivot NOVA'!L7</f>
        <v>184314.62972835949</v>
      </c>
      <c r="H4" s="24">
        <f t="shared" si="0"/>
        <v>1</v>
      </c>
      <c r="I4" s="24">
        <f t="shared" si="1"/>
        <v>0.99616480375557459</v>
      </c>
      <c r="J4" s="24">
        <f t="shared" si="1"/>
        <v>1.0577062630546901</v>
      </c>
      <c r="K4" s="24">
        <f t="shared" si="1"/>
        <v>0.95589312659883996</v>
      </c>
      <c r="L4" s="24">
        <f t="shared" si="1"/>
        <v>1.0235672119260533</v>
      </c>
    </row>
    <row r="5" spans="1:12" ht="10.25" x14ac:dyDescent="0.2">
      <c r="A5" s="19" t="s">
        <v>155</v>
      </c>
      <c r="B5" s="9" t="s">
        <v>93</v>
      </c>
      <c r="C5" s="14">
        <f>'[1]Pivot NOVA'!P8</f>
        <v>75.112105131149306</v>
      </c>
      <c r="D5" s="14">
        <f>'[1]Pivot NOVA'!O8</f>
        <v>75.112105131149306</v>
      </c>
      <c r="E5" s="14">
        <f>'[1]Pivot NOVA'!N8</f>
        <v>75.112105131149306</v>
      </c>
      <c r="F5" s="14">
        <f>'[1]Pivot NOVA'!M8</f>
        <v>75.112105131149306</v>
      </c>
      <c r="G5" s="14">
        <f>'[1]Pivot NOVA'!L8</f>
        <v>75.112105131149306</v>
      </c>
      <c r="H5" s="24">
        <f t="shared" si="0"/>
        <v>1</v>
      </c>
      <c r="I5" s="24">
        <f t="shared" si="1"/>
        <v>1</v>
      </c>
      <c r="J5" s="24">
        <f t="shared" si="1"/>
        <v>1</v>
      </c>
      <c r="K5" s="24">
        <f t="shared" si="1"/>
        <v>1</v>
      </c>
      <c r="L5" s="24">
        <f t="shared" si="1"/>
        <v>1</v>
      </c>
    </row>
    <row r="6" spans="1:12" ht="10.25" x14ac:dyDescent="0.2">
      <c r="A6" s="19" t="s">
        <v>155</v>
      </c>
      <c r="B6" s="9" t="s">
        <v>96</v>
      </c>
      <c r="C6" s="14">
        <f>'[1]Pivot NOVA'!P9</f>
        <v>128094.87924869078</v>
      </c>
      <c r="D6" s="14">
        <f>'[1]Pivot NOVA'!O9</f>
        <v>105869.60272849267</v>
      </c>
      <c r="E6" s="14">
        <f>'[1]Pivot NOVA'!N9</f>
        <v>249018.27531342537</v>
      </c>
      <c r="F6" s="14">
        <f>'[1]Pivot NOVA'!M9</f>
        <v>46335.818969581371</v>
      </c>
      <c r="G6" s="14">
        <f>'[1]Pivot NOVA'!L9</f>
        <v>138486.66304682178</v>
      </c>
      <c r="H6" s="24">
        <f t="shared" si="0"/>
        <v>1</v>
      </c>
      <c r="I6" s="24">
        <f t="shared" si="1"/>
        <v>0.82649363775855023</v>
      </c>
      <c r="J6" s="24">
        <f t="shared" si="1"/>
        <v>1.944014286706707</v>
      </c>
      <c r="K6" s="24">
        <f t="shared" si="1"/>
        <v>0.36173045512320867</v>
      </c>
      <c r="L6" s="24">
        <f t="shared" si="1"/>
        <v>1.0811256769910045</v>
      </c>
    </row>
    <row r="7" spans="1:12" ht="10.25" x14ac:dyDescent="0.2">
      <c r="A7" s="28" t="str">
        <f>A6</f>
        <v>NVRC</v>
      </c>
      <c r="B7" s="29" t="s">
        <v>150</v>
      </c>
      <c r="C7" s="30">
        <f>SUM(C2:C6)</f>
        <v>516424.16618375934</v>
      </c>
      <c r="D7" s="30">
        <f>SUM(D2:D6)</f>
        <v>523889.49450103473</v>
      </c>
      <c r="E7" s="30">
        <f>SUM(E2:E6)</f>
        <v>684016.74705274182</v>
      </c>
      <c r="F7" s="30">
        <f>SUM(F2:F6)</f>
        <v>473491.11442407948</v>
      </c>
      <c r="G7" s="30">
        <f>SUM(G2:G6)</f>
        <v>562995.36003874335</v>
      </c>
      <c r="H7" s="31">
        <f t="shared" si="0"/>
        <v>1</v>
      </c>
      <c r="I7" s="31">
        <f t="shared" si="1"/>
        <v>1.0144558074662582</v>
      </c>
      <c r="J7" s="31">
        <f t="shared" si="1"/>
        <v>1.3245250548738805</v>
      </c>
      <c r="K7" s="31">
        <f t="shared" si="1"/>
        <v>0.91686475077852381</v>
      </c>
      <c r="L7" s="31">
        <f t="shared" si="1"/>
        <v>1.0901801211185236</v>
      </c>
    </row>
    <row r="8" spans="1:12" ht="10.25" x14ac:dyDescent="0.2">
      <c r="A8" s="20" t="s">
        <v>103</v>
      </c>
      <c r="B8" s="8" t="s">
        <v>41</v>
      </c>
      <c r="C8" s="15">
        <f>'[1]Pivot DC'!P5</f>
        <v>0</v>
      </c>
      <c r="D8" s="15">
        <f>'[1]Pivot DC'!O5</f>
        <v>0</v>
      </c>
      <c r="E8" s="15">
        <f>'[1]Pivot DC'!N5</f>
        <v>0</v>
      </c>
      <c r="F8" s="15">
        <f>'[1]Pivot DC'!M5</f>
        <v>0</v>
      </c>
      <c r="G8" s="15">
        <f>'[1]Pivot DC'!L5</f>
        <v>0</v>
      </c>
      <c r="H8" s="25"/>
      <c r="I8" s="25"/>
      <c r="J8" s="25"/>
      <c r="K8" s="25"/>
      <c r="L8" s="25"/>
    </row>
    <row r="9" spans="1:12" ht="10.25" x14ac:dyDescent="0.2">
      <c r="A9" s="20" t="s">
        <v>103</v>
      </c>
      <c r="B9" s="8" t="s">
        <v>63</v>
      </c>
      <c r="C9" s="15">
        <f>'[1]Pivot DC'!P6</f>
        <v>13515.383751023439</v>
      </c>
      <c r="D9" s="15">
        <f>'[1]Pivot DC'!O6</f>
        <v>15106.058536722827</v>
      </c>
      <c r="E9" s="15">
        <f>'[1]Pivot DC'!N6</f>
        <v>14959.180461901147</v>
      </c>
      <c r="F9" s="15">
        <f>'[1]Pivot DC'!M6</f>
        <v>13088.554840068091</v>
      </c>
      <c r="G9" s="15">
        <f>'[1]Pivot DC'!L6</f>
        <v>14830.785079032003</v>
      </c>
      <c r="H9" s="25">
        <f>C9/C9</f>
        <v>1</v>
      </c>
      <c r="I9" s="25">
        <f t="shared" ref="I9:L10" si="2">D9/$C9</f>
        <v>1.1176936456265207</v>
      </c>
      <c r="J9" s="25">
        <f t="shared" si="2"/>
        <v>1.1068261721217039</v>
      </c>
      <c r="K9" s="25">
        <f t="shared" si="2"/>
        <v>0.96841903131880902</v>
      </c>
      <c r="L9" s="25">
        <f t="shared" si="2"/>
        <v>1.0973262285585459</v>
      </c>
    </row>
    <row r="10" spans="1:12" ht="10.25" x14ac:dyDescent="0.2">
      <c r="A10" s="20" t="s">
        <v>103</v>
      </c>
      <c r="B10" s="8" t="s">
        <v>81</v>
      </c>
      <c r="C10" s="15">
        <f>'[1]Pivot DC'!P7</f>
        <v>4160.8117471386649</v>
      </c>
      <c r="D10" s="15">
        <f>'[1]Pivot DC'!O7</f>
        <v>4359.1825000975068</v>
      </c>
      <c r="E10" s="15">
        <f>'[1]Pivot DC'!N7</f>
        <v>4060.0523967227009</v>
      </c>
      <c r="F10" s="15">
        <f>'[1]Pivot DC'!M7</f>
        <v>3819.6250264868836</v>
      </c>
      <c r="G10" s="15">
        <f>'[1]Pivot DC'!L7</f>
        <v>2241.9841630823103</v>
      </c>
      <c r="H10" s="25">
        <f>C10/C10</f>
        <v>1</v>
      </c>
      <c r="I10" s="25">
        <f t="shared" si="2"/>
        <v>1.0476759740681032</v>
      </c>
      <c r="J10" s="25">
        <f t="shared" si="2"/>
        <v>0.97578372766197485</v>
      </c>
      <c r="K10" s="25">
        <f t="shared" si="2"/>
        <v>0.91799996217410917</v>
      </c>
      <c r="L10" s="25">
        <f t="shared" si="2"/>
        <v>0.53883335736688709</v>
      </c>
    </row>
    <row r="11" spans="1:12" ht="10.25" x14ac:dyDescent="0.2">
      <c r="A11" s="20" t="s">
        <v>103</v>
      </c>
      <c r="B11" s="8" t="s">
        <v>93</v>
      </c>
      <c r="C11" s="15">
        <f>'[1]Pivot DC'!P8</f>
        <v>0</v>
      </c>
      <c r="D11" s="15">
        <f>'[1]Pivot DC'!O8</f>
        <v>0</v>
      </c>
      <c r="E11" s="15">
        <f>'[1]Pivot DC'!N8</f>
        <v>0</v>
      </c>
      <c r="F11" s="15">
        <f>'[1]Pivot DC'!M8</f>
        <v>0</v>
      </c>
      <c r="G11" s="15">
        <f>'[1]Pivot DC'!L8</f>
        <v>0</v>
      </c>
      <c r="H11" s="25"/>
      <c r="I11" s="25"/>
      <c r="J11" s="25"/>
      <c r="K11" s="25"/>
      <c r="L11" s="25"/>
    </row>
    <row r="12" spans="1:12" ht="10.25" x14ac:dyDescent="0.2">
      <c r="A12" s="20" t="s">
        <v>103</v>
      </c>
      <c r="B12" s="8" t="s">
        <v>96</v>
      </c>
      <c r="C12" s="15">
        <f>'[1]Pivot DC'!P9</f>
        <v>71933.256705045729</v>
      </c>
      <c r="D12" s="15">
        <f>'[1]Pivot DC'!O9</f>
        <v>87205.840203285203</v>
      </c>
      <c r="E12" s="15">
        <f>'[1]Pivot DC'!N9</f>
        <v>53253.005669593811</v>
      </c>
      <c r="F12" s="15">
        <f>'[1]Pivot DC'!M9</f>
        <v>59270.146265084011</v>
      </c>
      <c r="G12" s="15">
        <f>'[1]Pivot DC'!L9</f>
        <v>123881.28451395068</v>
      </c>
      <c r="H12" s="25">
        <f>C12/C12</f>
        <v>1</v>
      </c>
      <c r="I12" s="25">
        <f t="shared" ref="I12:L16" si="3">D12/$C12</f>
        <v>1.2123160301341978</v>
      </c>
      <c r="J12" s="25">
        <f t="shared" si="3"/>
        <v>0.74031134010728583</v>
      </c>
      <c r="K12" s="25">
        <f t="shared" si="3"/>
        <v>0.82396027901412294</v>
      </c>
      <c r="L12" s="25">
        <f t="shared" si="3"/>
        <v>1.7221698305960487</v>
      </c>
    </row>
    <row r="13" spans="1:12" ht="10.25" x14ac:dyDescent="0.2">
      <c r="A13" s="28" t="str">
        <f>A12</f>
        <v>Washington, DC</v>
      </c>
      <c r="B13" s="29" t="s">
        <v>150</v>
      </c>
      <c r="C13" s="30">
        <f>SUM(C8:C12)</f>
        <v>89609.452203207824</v>
      </c>
      <c r="D13" s="30">
        <f>SUM(D8:D12)</f>
        <v>106671.08124010553</v>
      </c>
      <c r="E13" s="30">
        <f>SUM(E8:E12)</f>
        <v>72272.238528217655</v>
      </c>
      <c r="F13" s="30">
        <f>SUM(F8:F12)</f>
        <v>76178.326131638983</v>
      </c>
      <c r="G13" s="30">
        <f>SUM(G8:G12)</f>
        <v>140954.053756065</v>
      </c>
      <c r="H13" s="31">
        <f>C13/C13</f>
        <v>1</v>
      </c>
      <c r="I13" s="31">
        <f t="shared" si="3"/>
        <v>1.190399881010398</v>
      </c>
      <c r="J13" s="31">
        <f t="shared" si="3"/>
        <v>0.80652472201621683</v>
      </c>
      <c r="K13" s="31">
        <f t="shared" si="3"/>
        <v>0.85011485126467456</v>
      </c>
      <c r="L13" s="31">
        <f t="shared" si="3"/>
        <v>1.5729819822625715</v>
      </c>
    </row>
    <row r="14" spans="1:12" ht="10.25" x14ac:dyDescent="0.2">
      <c r="A14" s="21" t="s">
        <v>162</v>
      </c>
      <c r="B14" s="10" t="s">
        <v>41</v>
      </c>
      <c r="C14" s="16">
        <f>'[1]Pivot MD COG'!P33</f>
        <v>327363.52873220132</v>
      </c>
      <c r="D14" s="16">
        <f>'[1]Pivot MD COG'!O33</f>
        <v>144435.9849022626</v>
      </c>
      <c r="E14" s="16">
        <f>'[1]Pivot MD COG'!N33</f>
        <v>116589.48026997098</v>
      </c>
      <c r="F14" s="16">
        <f>'[1]Pivot MD COG'!M33</f>
        <v>95274.519042607324</v>
      </c>
      <c r="G14" s="16">
        <f>'[1]Pivot MD COG'!L33</f>
        <v>74160.537696406725</v>
      </c>
      <c r="H14" s="26">
        <f>C14/C14</f>
        <v>1</v>
      </c>
      <c r="I14" s="26">
        <f t="shared" si="3"/>
        <v>0.44120976292511188</v>
      </c>
      <c r="J14" s="26">
        <f t="shared" si="3"/>
        <v>0.35614682161294342</v>
      </c>
      <c r="K14" s="26">
        <f t="shared" si="3"/>
        <v>0.29103583838915159</v>
      </c>
      <c r="L14" s="26">
        <f t="shared" si="3"/>
        <v>0.22653879002224928</v>
      </c>
    </row>
    <row r="15" spans="1:12" ht="10.25" x14ac:dyDescent="0.2">
      <c r="A15" s="21" t="s">
        <v>162</v>
      </c>
      <c r="B15" s="10" t="s">
        <v>63</v>
      </c>
      <c r="C15" s="16">
        <f>'[1]Pivot MD COG'!P34</f>
        <v>172304.15557384907</v>
      </c>
      <c r="D15" s="16">
        <f>'[1]Pivot MD COG'!O34</f>
        <v>203907.87294115714</v>
      </c>
      <c r="E15" s="16">
        <f>'[1]Pivot MD COG'!N34</f>
        <v>195298.15621516595</v>
      </c>
      <c r="F15" s="16">
        <f>'[1]Pivot MD COG'!M34</f>
        <v>189529.27270091369</v>
      </c>
      <c r="G15" s="16">
        <f>'[1]Pivot MD COG'!L34</f>
        <v>141207.09252062978</v>
      </c>
      <c r="H15" s="26">
        <f>C15/C15</f>
        <v>1</v>
      </c>
      <c r="I15" s="26">
        <f t="shared" si="3"/>
        <v>1.1834181959341241</v>
      </c>
      <c r="J15" s="26">
        <f t="shared" si="3"/>
        <v>1.1334500643048142</v>
      </c>
      <c r="K15" s="26">
        <f t="shared" si="3"/>
        <v>1.0999692495500029</v>
      </c>
      <c r="L15" s="26">
        <f t="shared" si="3"/>
        <v>0.81952226892234659</v>
      </c>
    </row>
    <row r="16" spans="1:12" ht="10.25" x14ac:dyDescent="0.2">
      <c r="A16" s="21" t="s">
        <v>162</v>
      </c>
      <c r="B16" s="10" t="s">
        <v>81</v>
      </c>
      <c r="C16" s="16">
        <f>'[1]Pivot MD COG'!P35</f>
        <v>405403.27186023089</v>
      </c>
      <c r="D16" s="16">
        <f>'[1]Pivot MD COG'!O35</f>
        <v>316217.03421146993</v>
      </c>
      <c r="E16" s="16">
        <f>'[1]Pivot MD COG'!N35</f>
        <v>302822.71496320423</v>
      </c>
      <c r="F16" s="16">
        <f>'[1]Pivot MD COG'!M35</f>
        <v>284546.79152126552</v>
      </c>
      <c r="G16" s="16">
        <f>'[1]Pivot MD COG'!L35</f>
        <v>272174.21194231167</v>
      </c>
      <c r="H16" s="26">
        <f>C16/C16</f>
        <v>1</v>
      </c>
      <c r="I16" s="26">
        <f t="shared" si="3"/>
        <v>0.78000612269476377</v>
      </c>
      <c r="J16" s="26">
        <f t="shared" si="3"/>
        <v>0.74696662800394731</v>
      </c>
      <c r="K16" s="26">
        <f t="shared" si="3"/>
        <v>0.70188577959816634</v>
      </c>
      <c r="L16" s="26">
        <f t="shared" si="3"/>
        <v>0.67136658935537152</v>
      </c>
    </row>
    <row r="17" spans="1:12" ht="10.25" x14ac:dyDescent="0.2">
      <c r="A17" s="21" t="s">
        <v>162</v>
      </c>
      <c r="B17" s="10" t="s">
        <v>93</v>
      </c>
      <c r="C17" s="16">
        <f>'[1]Pivot MD COG'!P36</f>
        <v>0</v>
      </c>
      <c r="D17" s="16">
        <f>'[1]Pivot MD COG'!O36</f>
        <v>130.37374535202986</v>
      </c>
      <c r="E17" s="16">
        <f>'[1]Pivot MD COG'!N36</f>
        <v>96.23575158417222</v>
      </c>
      <c r="F17" s="16">
        <f>'[1]Pivot MD COG'!M36</f>
        <v>384.55306643247599</v>
      </c>
      <c r="G17" s="16">
        <f>'[1]Pivot MD COG'!L36</f>
        <v>51.685650927945993</v>
      </c>
      <c r="H17" s="26"/>
      <c r="I17" s="26"/>
      <c r="J17" s="26"/>
      <c r="K17" s="26"/>
      <c r="L17" s="26"/>
    </row>
    <row r="18" spans="1:12" ht="10.25" x14ac:dyDescent="0.2">
      <c r="A18" s="21" t="s">
        <v>162</v>
      </c>
      <c r="B18" s="10" t="s">
        <v>96</v>
      </c>
      <c r="C18" s="16">
        <f>'[1]Pivot MD COG'!P37</f>
        <v>416664.87693625729</v>
      </c>
      <c r="D18" s="16">
        <f>'[1]Pivot MD COG'!O37</f>
        <v>155028.96555195475</v>
      </c>
      <c r="E18" s="16">
        <f>'[1]Pivot MD COG'!N37</f>
        <v>116529.04761498337</v>
      </c>
      <c r="F18" s="16">
        <f>'[1]Pivot MD COG'!M37</f>
        <v>84764.114364135341</v>
      </c>
      <c r="G18" s="16">
        <f>'[1]Pivot MD COG'!L37</f>
        <v>214868.2812305197</v>
      </c>
      <c r="H18" s="26">
        <f t="shared" ref="H18:H37" si="4">C18/C18</f>
        <v>1</v>
      </c>
      <c r="I18" s="26">
        <f t="shared" ref="I18:I37" si="5">D18/$C18</f>
        <v>0.3720711155014671</v>
      </c>
      <c r="J18" s="26">
        <f t="shared" ref="J18:J37" si="6">E18/$C18</f>
        <v>0.27967091556126134</v>
      </c>
      <c r="K18" s="26">
        <f t="shared" ref="K18:K37" si="7">F18/$C18</f>
        <v>0.20343474829797767</v>
      </c>
      <c r="L18" s="26">
        <f t="shared" ref="L18:L37" si="8">G18/$C18</f>
        <v>0.51568609000703203</v>
      </c>
    </row>
    <row r="19" spans="1:12" ht="10.25" x14ac:dyDescent="0.2">
      <c r="A19" s="28" t="str">
        <f>A18</f>
        <v>MD-COG</v>
      </c>
      <c r="B19" s="29" t="s">
        <v>150</v>
      </c>
      <c r="C19" s="30">
        <f>SUM(C14:C18)</f>
        <v>1321735.8331025387</v>
      </c>
      <c r="D19" s="30">
        <f>SUM(D14:D18)</f>
        <v>819720.23135219654</v>
      </c>
      <c r="E19" s="30">
        <f>SUM(E14:E18)</f>
        <v>731335.63481490873</v>
      </c>
      <c r="F19" s="30">
        <f>SUM(F14:F18)</f>
        <v>654499.25069535431</v>
      </c>
      <c r="G19" s="30">
        <f>SUM(G14:G18)</f>
        <v>702461.80904079578</v>
      </c>
      <c r="H19" s="31">
        <f t="shared" si="4"/>
        <v>1</v>
      </c>
      <c r="I19" s="31">
        <f t="shared" si="5"/>
        <v>0.62018461694274396</v>
      </c>
      <c r="J19" s="31">
        <f t="shared" si="6"/>
        <v>0.55331452511068646</v>
      </c>
      <c r="K19" s="31">
        <f t="shared" si="7"/>
        <v>0.49518158947013963</v>
      </c>
      <c r="L19" s="31">
        <f t="shared" si="8"/>
        <v>0.53146914190250272</v>
      </c>
    </row>
    <row r="20" spans="1:12" ht="10.25" x14ac:dyDescent="0.2">
      <c r="A20" s="20" t="s">
        <v>161</v>
      </c>
      <c r="B20" s="8" t="s">
        <v>41</v>
      </c>
      <c r="C20" s="15">
        <f>'[1]Pivot CB'!P5</f>
        <v>7594014.315164824</v>
      </c>
      <c r="D20" s="15">
        <f>'[1]Pivot CB'!O5</f>
        <v>5029055.6633511353</v>
      </c>
      <c r="E20" s="15">
        <f>'[1]Pivot CB'!N5</f>
        <v>4453680.6992599051</v>
      </c>
      <c r="F20" s="15">
        <f>'[1]Pivot CB'!M5</f>
        <v>4131962.5673439056</v>
      </c>
      <c r="G20" s="15">
        <f>'[1]Pivot CB'!L5</f>
        <v>2509665.4296263964</v>
      </c>
      <c r="H20" s="25">
        <f t="shared" si="4"/>
        <v>1</v>
      </c>
      <c r="I20" s="25">
        <f t="shared" si="5"/>
        <v>0.66223942366139488</v>
      </c>
      <c r="J20" s="25">
        <f t="shared" si="6"/>
        <v>0.58647251827879132</v>
      </c>
      <c r="K20" s="25">
        <f t="shared" si="7"/>
        <v>0.5441078191138784</v>
      </c>
      <c r="L20" s="25">
        <f t="shared" si="8"/>
        <v>0.33047941779813794</v>
      </c>
    </row>
    <row r="21" spans="1:12" ht="10.25" x14ac:dyDescent="0.2">
      <c r="A21" s="20" t="s">
        <v>161</v>
      </c>
      <c r="B21" s="8" t="s">
        <v>63</v>
      </c>
      <c r="C21" s="15">
        <f>'[1]Pivot CB'!P6</f>
        <v>1786751.8330539055</v>
      </c>
      <c r="D21" s="15">
        <f>'[1]Pivot CB'!O6</f>
        <v>2506834.7248769314</v>
      </c>
      <c r="E21" s="15">
        <f>'[1]Pivot CB'!N6</f>
        <v>2545072.6334578432</v>
      </c>
      <c r="F21" s="15">
        <f>'[1]Pivot CB'!M6</f>
        <v>2609637.9523958168</v>
      </c>
      <c r="G21" s="15">
        <f>'[1]Pivot CB'!L6</f>
        <v>2073898.463523464</v>
      </c>
      <c r="H21" s="25">
        <f t="shared" si="4"/>
        <v>1</v>
      </c>
      <c r="I21" s="25">
        <f t="shared" si="5"/>
        <v>1.4030122586147089</v>
      </c>
      <c r="J21" s="25">
        <f t="shared" si="6"/>
        <v>1.4244130529911478</v>
      </c>
      <c r="K21" s="25">
        <f t="shared" si="7"/>
        <v>1.4605486358648023</v>
      </c>
      <c r="L21" s="25">
        <f t="shared" si="8"/>
        <v>1.1607087370263218</v>
      </c>
    </row>
    <row r="22" spans="1:12" ht="10.25" x14ac:dyDescent="0.2">
      <c r="A22" s="20" t="s">
        <v>161</v>
      </c>
      <c r="B22" s="8" t="s">
        <v>81</v>
      </c>
      <c r="C22" s="15">
        <f>'[1]Pivot CB'!P7</f>
        <v>7091088.9791778214</v>
      </c>
      <c r="D22" s="15">
        <f>'[1]Pivot CB'!O7</f>
        <v>6194555.7835339224</v>
      </c>
      <c r="E22" s="15">
        <f>'[1]Pivot CB'!N7</f>
        <v>5946942.7578544226</v>
      </c>
      <c r="F22" s="15">
        <f>'[1]Pivot CB'!M7</f>
        <v>5697901.4115361813</v>
      </c>
      <c r="G22" s="15">
        <f>'[1]Pivot CB'!L7</f>
        <v>5247431.9942301381</v>
      </c>
      <c r="H22" s="25">
        <f t="shared" si="4"/>
        <v>1</v>
      </c>
      <c r="I22" s="25">
        <f t="shared" si="5"/>
        <v>0.87356903879270631</v>
      </c>
      <c r="J22" s="25">
        <f t="shared" si="6"/>
        <v>0.83865013897258167</v>
      </c>
      <c r="K22" s="25">
        <f t="shared" si="7"/>
        <v>0.80352981442870375</v>
      </c>
      <c r="L22" s="25">
        <f t="shared" si="8"/>
        <v>0.74000368767598701</v>
      </c>
    </row>
    <row r="23" spans="1:12" ht="10.25" x14ac:dyDescent="0.2">
      <c r="A23" s="20" t="s">
        <v>161</v>
      </c>
      <c r="B23" s="8" t="s">
        <v>93</v>
      </c>
      <c r="C23" s="15">
        <f>'[1]Pivot CB'!P8</f>
        <v>1574.07113839872</v>
      </c>
      <c r="D23" s="15">
        <f>'[1]Pivot CB'!O8</f>
        <v>1875.92574159987</v>
      </c>
      <c r="E23" s="15">
        <f>'[1]Pivot CB'!N8</f>
        <v>2102.0489248949998</v>
      </c>
      <c r="F23" s="15">
        <f>'[1]Pivot CB'!M8</f>
        <v>2167.1141759920902</v>
      </c>
      <c r="G23" s="15">
        <f>'[1]Pivot CB'!L8</f>
        <v>1857.73252975941</v>
      </c>
      <c r="H23" s="25">
        <f t="shared" si="4"/>
        <v>1</v>
      </c>
      <c r="I23" s="25">
        <f t="shared" si="5"/>
        <v>1.1917668114467954</v>
      </c>
      <c r="J23" s="25">
        <f t="shared" si="6"/>
        <v>1.3354218075768698</v>
      </c>
      <c r="K23" s="25">
        <f t="shared" si="7"/>
        <v>1.3767574559537787</v>
      </c>
      <c r="L23" s="25">
        <f t="shared" si="8"/>
        <v>1.1802087494274589</v>
      </c>
    </row>
    <row r="24" spans="1:12" ht="10.25" x14ac:dyDescent="0.2">
      <c r="A24" s="20" t="s">
        <v>161</v>
      </c>
      <c r="B24" s="8" t="s">
        <v>96</v>
      </c>
      <c r="C24" s="15">
        <f>'[1]Pivot CB'!P9</f>
        <v>12799341.649990451</v>
      </c>
      <c r="D24" s="15">
        <f>'[1]Pivot CB'!O9</f>
        <v>4872640.226658849</v>
      </c>
      <c r="E24" s="15">
        <f>'[1]Pivot CB'!N9</f>
        <v>4125942.9645652808</v>
      </c>
      <c r="F24" s="15">
        <f>'[1]Pivot CB'!M9</f>
        <v>2402081.7775148069</v>
      </c>
      <c r="G24" s="15">
        <f>'[1]Pivot CB'!L9</f>
        <v>3251042.8438036428</v>
      </c>
      <c r="H24" s="25">
        <f t="shared" si="4"/>
        <v>1</v>
      </c>
      <c r="I24" s="25">
        <f t="shared" si="5"/>
        <v>0.38069459819931323</v>
      </c>
      <c r="J24" s="25">
        <f t="shared" si="6"/>
        <v>0.32235587402797072</v>
      </c>
      <c r="K24" s="25">
        <f t="shared" si="7"/>
        <v>0.18767229152888493</v>
      </c>
      <c r="L24" s="25">
        <f t="shared" si="8"/>
        <v>0.25400078634560619</v>
      </c>
    </row>
    <row r="25" spans="1:12" ht="10.25" x14ac:dyDescent="0.2">
      <c r="A25" s="28"/>
      <c r="B25" s="29" t="s">
        <v>150</v>
      </c>
      <c r="C25" s="30">
        <f>SUM(C20:C24)</f>
        <v>29272770.848525397</v>
      </c>
      <c r="D25" s="30">
        <f>SUM(D20:D24)</f>
        <v>18604962.324162439</v>
      </c>
      <c r="E25" s="30">
        <f>SUM(E20:E24)</f>
        <v>17073741.104062349</v>
      </c>
      <c r="F25" s="30">
        <f>SUM(F20:F24)</f>
        <v>14843750.822966702</v>
      </c>
      <c r="G25" s="30">
        <f>SUM(G20:G24)</f>
        <v>13083896.4637134</v>
      </c>
      <c r="H25" s="31">
        <f t="shared" si="4"/>
        <v>1</v>
      </c>
      <c r="I25" s="31">
        <f t="shared" si="5"/>
        <v>0.63557230097675077</v>
      </c>
      <c r="J25" s="31">
        <f t="shared" si="6"/>
        <v>0.58326357939984452</v>
      </c>
      <c r="K25" s="31">
        <f t="shared" si="7"/>
        <v>0.50708390059065589</v>
      </c>
      <c r="L25" s="31">
        <f t="shared" si="8"/>
        <v>0.44696474178741763</v>
      </c>
    </row>
    <row r="26" spans="1:12" ht="10.25" x14ac:dyDescent="0.2">
      <c r="A26" s="22" t="s">
        <v>100</v>
      </c>
      <c r="B26" s="11" t="s">
        <v>41</v>
      </c>
      <c r="C26" s="17">
        <f>'[1]Pivot MD&amp;VA'!P3</f>
        <v>1890831.0536222123</v>
      </c>
      <c r="D26" s="17">
        <f>'[1]Pivot MD&amp;VA'!O3</f>
        <v>850834.48241983098</v>
      </c>
      <c r="E26" s="17">
        <f>'[1]Pivot MD&amp;VA'!N3</f>
        <v>701705.21240992355</v>
      </c>
      <c r="F26" s="17">
        <f>'[1]Pivot MD&amp;VA'!M3</f>
        <v>645858.6178408789</v>
      </c>
      <c r="G26" s="17">
        <f>'[1]Pivot MD&amp;VA'!L3</f>
        <v>528868.69168725284</v>
      </c>
      <c r="H26" s="27">
        <f t="shared" si="4"/>
        <v>1</v>
      </c>
      <c r="I26" s="27">
        <f t="shared" si="5"/>
        <v>0.44997911409901542</v>
      </c>
      <c r="J26" s="27">
        <f t="shared" si="6"/>
        <v>0.37110941829820621</v>
      </c>
      <c r="K26" s="27">
        <f t="shared" si="7"/>
        <v>0.34157394263417962</v>
      </c>
      <c r="L26" s="27">
        <f t="shared" si="8"/>
        <v>0.27970171669970928</v>
      </c>
    </row>
    <row r="27" spans="1:12" ht="10.25" x14ac:dyDescent="0.2">
      <c r="A27" s="22" t="s">
        <v>100</v>
      </c>
      <c r="B27" s="11" t="s">
        <v>63</v>
      </c>
      <c r="C27" s="17">
        <f>'[1]Pivot MD&amp;VA'!P4</f>
        <v>604031.19480324676</v>
      </c>
      <c r="D27" s="17">
        <f>'[1]Pivot MD&amp;VA'!O4</f>
        <v>727365.46588298504</v>
      </c>
      <c r="E27" s="17">
        <f>'[1]Pivot MD&amp;VA'!N4</f>
        <v>685731.55477501405</v>
      </c>
      <c r="F27" s="17">
        <f>'[1]Pivot MD&amp;VA'!M4</f>
        <v>673835.27638856543</v>
      </c>
      <c r="G27" s="17">
        <f>'[1]Pivot MD&amp;VA'!L4</f>
        <v>466884.20289927744</v>
      </c>
      <c r="H27" s="27">
        <f t="shared" si="4"/>
        <v>1</v>
      </c>
      <c r="I27" s="27">
        <f t="shared" si="5"/>
        <v>1.2041852674842604</v>
      </c>
      <c r="J27" s="27">
        <f t="shared" si="6"/>
        <v>1.1352585109422699</v>
      </c>
      <c r="K27" s="27">
        <f t="shared" si="7"/>
        <v>1.1155637029773871</v>
      </c>
      <c r="L27" s="27">
        <f t="shared" si="8"/>
        <v>0.77294717047081862</v>
      </c>
    </row>
    <row r="28" spans="1:12" ht="10.25" x14ac:dyDescent="0.2">
      <c r="A28" s="22" t="s">
        <v>100</v>
      </c>
      <c r="B28" s="11" t="s">
        <v>81</v>
      </c>
      <c r="C28" s="17">
        <f>'[1]Pivot MD&amp;VA'!P5</f>
        <v>2287295.1735643144</v>
      </c>
      <c r="D28" s="17">
        <f>'[1]Pivot MD&amp;VA'!O5</f>
        <v>1935550.8954555718</v>
      </c>
      <c r="E28" s="17">
        <f>'[1]Pivot MD&amp;VA'!N5</f>
        <v>1875516.6961947063</v>
      </c>
      <c r="F28" s="17">
        <f>'[1]Pivot MD&amp;VA'!M5</f>
        <v>1832489.947107364</v>
      </c>
      <c r="G28" s="17">
        <f>'[1]Pivot MD&amp;VA'!L5</f>
        <v>1701061.0037257085</v>
      </c>
      <c r="H28" s="27">
        <f t="shared" si="4"/>
        <v>1</v>
      </c>
      <c r="I28" s="27">
        <f t="shared" si="5"/>
        <v>0.84621823970335408</v>
      </c>
      <c r="J28" s="27">
        <f t="shared" si="6"/>
        <v>0.8199714308285232</v>
      </c>
      <c r="K28" s="27">
        <f t="shared" si="7"/>
        <v>0.8011602386463208</v>
      </c>
      <c r="L28" s="27">
        <f t="shared" si="8"/>
        <v>0.74369981775239291</v>
      </c>
    </row>
    <row r="29" spans="1:12" ht="10.25" x14ac:dyDescent="0.2">
      <c r="A29" s="22" t="s">
        <v>100</v>
      </c>
      <c r="B29" s="11" t="s">
        <v>93</v>
      </c>
      <c r="C29" s="17">
        <f>'[1]Pivot MD&amp;VA'!P6</f>
        <v>122.79786682128901</v>
      </c>
      <c r="D29" s="17">
        <f>'[1]Pivot MD&amp;VA'!O6</f>
        <v>424.65247002244001</v>
      </c>
      <c r="E29" s="17">
        <f>'[1]Pivot MD&amp;VA'!N6</f>
        <v>650.77565331757103</v>
      </c>
      <c r="F29" s="17">
        <f>'[1]Pivot MD&amp;VA'!M6</f>
        <v>664.09138125181198</v>
      </c>
      <c r="G29" s="17">
        <f>'[1]Pivot MD&amp;VA'!L6</f>
        <v>406.45925818197401</v>
      </c>
      <c r="H29" s="27">
        <f t="shared" si="4"/>
        <v>1</v>
      </c>
      <c r="I29" s="27">
        <f t="shared" si="5"/>
        <v>3.4581420753867658</v>
      </c>
      <c r="J29" s="27">
        <f t="shared" si="6"/>
        <v>5.2995680638708658</v>
      </c>
      <c r="K29" s="27">
        <f t="shared" si="7"/>
        <v>5.4080042140982938</v>
      </c>
      <c r="L29" s="27">
        <f t="shared" si="8"/>
        <v>3.3099863108656842</v>
      </c>
    </row>
    <row r="30" spans="1:12" ht="10.25" x14ac:dyDescent="0.2">
      <c r="A30" s="22" t="s">
        <v>100</v>
      </c>
      <c r="B30" s="11" t="s">
        <v>96</v>
      </c>
      <c r="C30" s="17">
        <f>'[1]Pivot MD&amp;VA'!P7</f>
        <v>2639701.0098047731</v>
      </c>
      <c r="D30" s="17">
        <f>'[1]Pivot MD&amp;VA'!O7</f>
        <v>910583.38152973528</v>
      </c>
      <c r="E30" s="17">
        <f>'[1]Pivot MD&amp;VA'!N7</f>
        <v>784040.07574987167</v>
      </c>
      <c r="F30" s="17">
        <f>'[1]Pivot MD&amp;VA'!M7</f>
        <v>512228.67740554607</v>
      </c>
      <c r="G30" s="17">
        <f>'[1]Pivot MD&amp;VA'!L7</f>
        <v>767345.93953917443</v>
      </c>
      <c r="H30" s="27">
        <f t="shared" si="4"/>
        <v>1</v>
      </c>
      <c r="I30" s="27">
        <f t="shared" si="5"/>
        <v>0.34495701526328548</v>
      </c>
      <c r="J30" s="27">
        <f t="shared" si="6"/>
        <v>0.29701851567191606</v>
      </c>
      <c r="K30" s="27">
        <f t="shared" si="7"/>
        <v>0.19404799085311161</v>
      </c>
      <c r="L30" s="27">
        <f t="shared" si="8"/>
        <v>0.2906942629824299</v>
      </c>
    </row>
    <row r="31" spans="1:12" ht="10.25" x14ac:dyDescent="0.2">
      <c r="A31" s="28" t="str">
        <f>A30</f>
        <v>Maryland</v>
      </c>
      <c r="B31" s="29" t="s">
        <v>150</v>
      </c>
      <c r="C31" s="30">
        <f>SUM(C26:C30)</f>
        <v>7421981.2296613678</v>
      </c>
      <c r="D31" s="30">
        <f>SUM(D26:D30)</f>
        <v>4424758.8777581453</v>
      </c>
      <c r="E31" s="30">
        <f>SUM(E26:E30)</f>
        <v>4047644.3147828332</v>
      </c>
      <c r="F31" s="30">
        <f>SUM(F26:F30)</f>
        <v>3665076.6101236059</v>
      </c>
      <c r="G31" s="30">
        <f>SUM(G26:G30)</f>
        <v>3464566.2971095955</v>
      </c>
      <c r="H31" s="31">
        <f t="shared" si="4"/>
        <v>1</v>
      </c>
      <c r="I31" s="31">
        <f t="shared" si="5"/>
        <v>0.59616950526295354</v>
      </c>
      <c r="J31" s="31">
        <f t="shared" si="6"/>
        <v>0.54535900718890784</v>
      </c>
      <c r="K31" s="31">
        <f t="shared" si="7"/>
        <v>0.49381378054102504</v>
      </c>
      <c r="L31" s="31">
        <f t="shared" si="8"/>
        <v>0.46679804083358861</v>
      </c>
    </row>
    <row r="32" spans="1:12" ht="10.25" x14ac:dyDescent="0.2">
      <c r="A32" s="20" t="s">
        <v>101</v>
      </c>
      <c r="B32" s="8" t="s">
        <v>41</v>
      </c>
      <c r="C32" s="15">
        <f>'[1]Pivot MD&amp;VA'!P9</f>
        <v>2431704.4128849092</v>
      </c>
      <c r="D32" s="15">
        <f>'[1]Pivot MD&amp;VA'!O9</f>
        <v>1771769.6404079618</v>
      </c>
      <c r="E32" s="15">
        <f>'[1]Pivot MD&amp;VA'!N9</f>
        <v>1618794.9226317576</v>
      </c>
      <c r="F32" s="15">
        <f>'[1]Pivot MD&amp;VA'!M9</f>
        <v>1568469.607002619</v>
      </c>
      <c r="G32" s="15">
        <f>'[1]Pivot MD&amp;VA'!L9</f>
        <v>865718.33525815874</v>
      </c>
      <c r="H32" s="25">
        <f t="shared" si="4"/>
        <v>1</v>
      </c>
      <c r="I32" s="25">
        <f t="shared" si="5"/>
        <v>0.7286122569091289</v>
      </c>
      <c r="J32" s="25">
        <f t="shared" si="6"/>
        <v>0.66570382241123727</v>
      </c>
      <c r="K32" s="25">
        <f t="shared" si="7"/>
        <v>0.64500833188924822</v>
      </c>
      <c r="L32" s="25">
        <f t="shared" si="8"/>
        <v>0.35601298030754225</v>
      </c>
    </row>
    <row r="33" spans="1:12" ht="10.25" x14ac:dyDescent="0.2">
      <c r="A33" s="20" t="s">
        <v>101</v>
      </c>
      <c r="B33" s="8" t="s">
        <v>63</v>
      </c>
      <c r="C33" s="15">
        <f>'[1]Pivot MD&amp;VA'!P10</f>
        <v>740817.08341826696</v>
      </c>
      <c r="D33" s="15">
        <f>'[1]Pivot MD&amp;VA'!O10</f>
        <v>1187329.4243267206</v>
      </c>
      <c r="E33" s="15">
        <f>'[1]Pivot MD&amp;VA'!N10</f>
        <v>1241266.5777787128</v>
      </c>
      <c r="F33" s="15">
        <f>'[1]Pivot MD&amp;VA'!M10</f>
        <v>1328617.1066648287</v>
      </c>
      <c r="G33" s="15">
        <f>'[1]Pivot MD&amp;VA'!L10</f>
        <v>1221030.7542150239</v>
      </c>
      <c r="H33" s="25">
        <f t="shared" si="4"/>
        <v>1</v>
      </c>
      <c r="I33" s="25">
        <f t="shared" si="5"/>
        <v>1.6027295413439484</v>
      </c>
      <c r="J33" s="25">
        <f t="shared" si="6"/>
        <v>1.6755371947570099</v>
      </c>
      <c r="K33" s="25">
        <f t="shared" si="7"/>
        <v>1.7934482565309426</v>
      </c>
      <c r="L33" s="25">
        <f t="shared" si="8"/>
        <v>1.6482216481576832</v>
      </c>
    </row>
    <row r="34" spans="1:12" ht="10.25" x14ac:dyDescent="0.2">
      <c r="A34" s="20" t="s">
        <v>101</v>
      </c>
      <c r="B34" s="8" t="s">
        <v>81</v>
      </c>
      <c r="C34" s="15">
        <f>'[1]Pivot MD&amp;VA'!P11</f>
        <v>2664921.9811522071</v>
      </c>
      <c r="D34" s="15">
        <f>'[1]Pivot MD&amp;VA'!O11</f>
        <v>2426501.0191908595</v>
      </c>
      <c r="E34" s="15">
        <f>'[1]Pivot MD&amp;VA'!N11</f>
        <v>2348564.6700263433</v>
      </c>
      <c r="F34" s="15">
        <f>'[1]Pivot MD&amp;VA'!M11</f>
        <v>2276484.9618642111</v>
      </c>
      <c r="G34" s="15">
        <f>'[1]Pivot MD&amp;VA'!L11</f>
        <v>2158214.48695298</v>
      </c>
      <c r="H34" s="25">
        <f t="shared" si="4"/>
        <v>1</v>
      </c>
      <c r="I34" s="25">
        <f t="shared" si="5"/>
        <v>0.91053360524338356</v>
      </c>
      <c r="J34" s="25">
        <f t="shared" si="6"/>
        <v>0.88128834038545345</v>
      </c>
      <c r="K34" s="25">
        <f t="shared" si="7"/>
        <v>0.85424075374992736</v>
      </c>
      <c r="L34" s="25">
        <f t="shared" si="8"/>
        <v>0.80986028942575394</v>
      </c>
    </row>
    <row r="35" spans="1:12" ht="10.25" x14ac:dyDescent="0.2">
      <c r="A35" s="20" t="s">
        <v>101</v>
      </c>
      <c r="B35" s="8" t="s">
        <v>93</v>
      </c>
      <c r="C35" s="15">
        <f>'[1]Pivot MD&amp;VA'!P12</f>
        <v>1243.2339229751385</v>
      </c>
      <c r="D35" s="15">
        <f>'[1]Pivot MD&amp;VA'!O12</f>
        <v>1243.2339229751385</v>
      </c>
      <c r="E35" s="15">
        <f>'[1]Pivot MD&amp;VA'!N12</f>
        <v>1243.2339229751385</v>
      </c>
      <c r="F35" s="15">
        <f>'[1]Pivot MD&amp;VA'!M12</f>
        <v>1243.2339229751385</v>
      </c>
      <c r="G35" s="15">
        <f>'[1]Pivot MD&amp;VA'!L12</f>
        <v>1243.2339229751385</v>
      </c>
      <c r="H35" s="25">
        <f t="shared" si="4"/>
        <v>1</v>
      </c>
      <c r="I35" s="25">
        <f t="shared" si="5"/>
        <v>1</v>
      </c>
      <c r="J35" s="25">
        <f t="shared" si="6"/>
        <v>1</v>
      </c>
      <c r="K35" s="25">
        <f t="shared" si="7"/>
        <v>1</v>
      </c>
      <c r="L35" s="25">
        <f t="shared" si="8"/>
        <v>1</v>
      </c>
    </row>
    <row r="36" spans="1:12" ht="10.25" x14ac:dyDescent="0.2">
      <c r="A36" s="20" t="s">
        <v>101</v>
      </c>
      <c r="B36" s="8" t="s">
        <v>96</v>
      </c>
      <c r="C36" s="15">
        <f>'[1]Pivot MD&amp;VA'!P13</f>
        <v>7692273.4086896889</v>
      </c>
      <c r="D36" s="15">
        <f>'[1]Pivot MD&amp;VA'!O13</f>
        <v>2169803.9581862986</v>
      </c>
      <c r="E36" s="15">
        <f>'[1]Pivot MD&amp;VA'!N13</f>
        <v>1773712.2406896995</v>
      </c>
      <c r="F36" s="15">
        <f>'[1]Pivot MD&amp;VA'!M13</f>
        <v>935519.9580046793</v>
      </c>
      <c r="G36" s="15">
        <f>'[1]Pivot MD&amp;VA'!L13</f>
        <v>1136913.6108532003</v>
      </c>
      <c r="H36" s="25">
        <f t="shared" si="4"/>
        <v>1</v>
      </c>
      <c r="I36" s="25">
        <f t="shared" si="5"/>
        <v>0.28207577173935966</v>
      </c>
      <c r="J36" s="25">
        <f t="shared" si="6"/>
        <v>0.23058361897095334</v>
      </c>
      <c r="K36" s="25">
        <f t="shared" si="7"/>
        <v>0.12161813657687408</v>
      </c>
      <c r="L36" s="25">
        <f t="shared" si="8"/>
        <v>0.14779942813380362</v>
      </c>
    </row>
    <row r="37" spans="1:12" ht="10.25" x14ac:dyDescent="0.2">
      <c r="A37" s="28" t="str">
        <f>A36</f>
        <v>Virginia</v>
      </c>
      <c r="B37" s="29" t="s">
        <v>150</v>
      </c>
      <c r="C37" s="30">
        <f>SUM(C32:C36)</f>
        <v>13530960.120068047</v>
      </c>
      <c r="D37" s="30">
        <f>SUM(D32:D36)</f>
        <v>7556647.2760348152</v>
      </c>
      <c r="E37" s="30">
        <f>SUM(E32:E36)</f>
        <v>6983581.6450494882</v>
      </c>
      <c r="F37" s="30">
        <f>SUM(F32:F36)</f>
        <v>6110334.8674593139</v>
      </c>
      <c r="G37" s="30">
        <f>SUM(G32:G36)</f>
        <v>5383120.4212023392</v>
      </c>
      <c r="H37" s="31">
        <f t="shared" si="4"/>
        <v>1</v>
      </c>
      <c r="I37" s="31">
        <f t="shared" si="5"/>
        <v>0.55847088521289745</v>
      </c>
      <c r="J37" s="31">
        <f t="shared" si="6"/>
        <v>0.51611870725211828</v>
      </c>
      <c r="K37" s="31">
        <f t="shared" si="7"/>
        <v>0.45158176605641975</v>
      </c>
      <c r="L37" s="31">
        <f t="shared" si="8"/>
        <v>0.39783728378731392</v>
      </c>
    </row>
    <row r="38" spans="1:12" ht="10.25" x14ac:dyDescent="0.2">
      <c r="I38" s="23"/>
      <c r="J38" s="23"/>
      <c r="K38" s="23"/>
      <c r="L38" s="23"/>
    </row>
    <row r="39" spans="1:12" ht="10.25" x14ac:dyDescent="0.2">
      <c r="I39" s="23"/>
      <c r="J39" s="23"/>
      <c r="K39" s="23"/>
      <c r="L39" s="23"/>
    </row>
    <row r="40" spans="1:12" ht="10.25" x14ac:dyDescent="0.2">
      <c r="I40" s="23"/>
      <c r="J40" s="23"/>
      <c r="K40" s="23"/>
      <c r="L40" s="23"/>
    </row>
    <row r="41" spans="1:12" ht="10.25" x14ac:dyDescent="0.2">
      <c r="I41" s="23"/>
      <c r="J41" s="23"/>
      <c r="K41" s="23"/>
      <c r="L41" s="23"/>
    </row>
    <row r="42" spans="1:12" ht="10.25" x14ac:dyDescent="0.2">
      <c r="I42" s="23"/>
      <c r="J42" s="23"/>
      <c r="K42" s="23"/>
      <c r="L42" s="23"/>
    </row>
    <row r="43" spans="1:12" ht="10.25" x14ac:dyDescent="0.2">
      <c r="I43" s="23"/>
      <c r="J43" s="23"/>
      <c r="K43" s="23"/>
      <c r="L43" s="23"/>
    </row>
    <row r="44" spans="1:12" ht="10.25" x14ac:dyDescent="0.2">
      <c r="I44" s="23"/>
      <c r="J44" s="23"/>
      <c r="K44" s="23"/>
      <c r="L44" s="23"/>
    </row>
    <row r="45" spans="1:12" ht="10.25" x14ac:dyDescent="0.2">
      <c r="I45" s="23"/>
      <c r="J45" s="23"/>
      <c r="K45" s="23"/>
      <c r="L45" s="23"/>
    </row>
    <row r="46" spans="1:12" ht="10.25" x14ac:dyDescent="0.2">
      <c r="I46" s="23"/>
      <c r="J46" s="23"/>
      <c r="K46" s="23"/>
      <c r="L46" s="23"/>
    </row>
    <row r="47" spans="1:12" ht="10.25" x14ac:dyDescent="0.2">
      <c r="I47" s="23"/>
      <c r="J47" s="23"/>
      <c r="K47" s="23"/>
      <c r="L47" s="23"/>
    </row>
    <row r="48" spans="1:12" ht="10.25" x14ac:dyDescent="0.2">
      <c r="I48" s="23"/>
      <c r="J48" s="23"/>
      <c r="K48" s="23"/>
      <c r="L48" s="23"/>
    </row>
    <row r="49" spans="9:12" ht="10.25" x14ac:dyDescent="0.2">
      <c r="I49" s="23"/>
      <c r="J49" s="23"/>
      <c r="K49" s="23"/>
      <c r="L49" s="23"/>
    </row>
    <row r="50" spans="9:12" ht="10.25" x14ac:dyDescent="0.2">
      <c r="I50" s="23"/>
      <c r="J50" s="23"/>
      <c r="K50" s="23"/>
      <c r="L50" s="23"/>
    </row>
    <row r="51" spans="9:12" ht="10.25" x14ac:dyDescent="0.2">
      <c r="I51" s="23"/>
      <c r="J51" s="23"/>
      <c r="K51" s="23"/>
      <c r="L51" s="23"/>
    </row>
    <row r="52" spans="9:12" ht="10.25" x14ac:dyDescent="0.2">
      <c r="I52" s="23"/>
      <c r="J52" s="23"/>
      <c r="K52" s="23"/>
      <c r="L52" s="23"/>
    </row>
    <row r="53" spans="9:12" ht="10.25" x14ac:dyDescent="0.2">
      <c r="I53" s="23"/>
      <c r="J53" s="23"/>
      <c r="K53" s="23"/>
      <c r="L53" s="23"/>
    </row>
    <row r="54" spans="9:12" ht="10.25" x14ac:dyDescent="0.2">
      <c r="I54" s="23"/>
      <c r="J54" s="23"/>
      <c r="K54" s="23"/>
      <c r="L54" s="23"/>
    </row>
    <row r="55" spans="9:12" ht="10.25" x14ac:dyDescent="0.2">
      <c r="I55" s="23"/>
      <c r="J55" s="23"/>
      <c r="K55" s="23"/>
      <c r="L55" s="23"/>
    </row>
    <row r="56" spans="9:12" ht="10.25" x14ac:dyDescent="0.2">
      <c r="I56" s="23"/>
      <c r="J56" s="23"/>
      <c r="K56" s="23"/>
      <c r="L56" s="23"/>
    </row>
    <row r="57" spans="9:12" ht="10.25" x14ac:dyDescent="0.2">
      <c r="I57" s="23"/>
      <c r="J57" s="23"/>
      <c r="K57" s="23"/>
      <c r="L57" s="23"/>
    </row>
    <row r="58" spans="9:12" ht="10.25" x14ac:dyDescent="0.2">
      <c r="I58" s="23"/>
      <c r="J58" s="23"/>
      <c r="K58" s="23"/>
      <c r="L58" s="23"/>
    </row>
    <row r="59" spans="9:12" ht="10.25" x14ac:dyDescent="0.2">
      <c r="I59" s="23"/>
      <c r="J59" s="23"/>
      <c r="K59" s="23"/>
      <c r="L59" s="23"/>
    </row>
    <row r="60" spans="9:12" ht="10.25" x14ac:dyDescent="0.2">
      <c r="I60" s="23"/>
      <c r="J60" s="23"/>
      <c r="K60" s="23"/>
      <c r="L60" s="23"/>
    </row>
    <row r="61" spans="9:12" ht="10.25" x14ac:dyDescent="0.2">
      <c r="I61" s="23"/>
      <c r="J61" s="23"/>
      <c r="K61" s="23"/>
      <c r="L61" s="23"/>
    </row>
    <row r="62" spans="9:12" ht="10.25" x14ac:dyDescent="0.2">
      <c r="I62" s="23"/>
      <c r="J62" s="23"/>
      <c r="K62" s="23"/>
      <c r="L62" s="23"/>
    </row>
    <row r="63" spans="9:12" ht="10.25" x14ac:dyDescent="0.2">
      <c r="I63" s="23"/>
      <c r="J63" s="23"/>
      <c r="K63" s="23"/>
      <c r="L63" s="23"/>
    </row>
    <row r="64" spans="9:12" ht="10.25" x14ac:dyDescent="0.2">
      <c r="I64" s="23"/>
      <c r="J64" s="23"/>
      <c r="K64" s="23"/>
      <c r="L64" s="23"/>
    </row>
    <row r="65" spans="9:12" ht="10.25" x14ac:dyDescent="0.2">
      <c r="I65" s="23"/>
      <c r="J65" s="23"/>
      <c r="K65" s="23"/>
      <c r="L65" s="23"/>
    </row>
    <row r="66" spans="9:12" ht="10.25" x14ac:dyDescent="0.2">
      <c r="I66" s="23"/>
      <c r="J66" s="23"/>
      <c r="K66" s="23"/>
      <c r="L66" s="23"/>
    </row>
    <row r="67" spans="9:12" ht="10.25" x14ac:dyDescent="0.2">
      <c r="I67" s="23"/>
      <c r="J67" s="23"/>
      <c r="K67" s="23"/>
      <c r="L67" s="23"/>
    </row>
    <row r="68" spans="9:12" ht="10.25" x14ac:dyDescent="0.2">
      <c r="I68" s="23"/>
      <c r="J68" s="23"/>
      <c r="K68" s="23"/>
      <c r="L68" s="23"/>
    </row>
    <row r="69" spans="9:12" ht="10.25" x14ac:dyDescent="0.2">
      <c r="I69" s="23"/>
      <c r="J69" s="23"/>
      <c r="K69" s="23"/>
      <c r="L69" s="23"/>
    </row>
    <row r="70" spans="9:12" ht="10.25" x14ac:dyDescent="0.2">
      <c r="I70" s="23"/>
      <c r="J70" s="23"/>
      <c r="K70" s="23"/>
      <c r="L70" s="23"/>
    </row>
    <row r="71" spans="9:12" ht="10.25" x14ac:dyDescent="0.2">
      <c r="I71" s="23"/>
      <c r="J71" s="23"/>
      <c r="K71" s="23"/>
      <c r="L71" s="23"/>
    </row>
  </sheetData>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F25C3C-0619-4414-A5B4-BFB904C9D652}">
  <dimension ref="A1:L72"/>
  <sheetViews>
    <sheetView zoomScale="70" zoomScaleNormal="70" workbookViewId="0">
      <selection activeCell="M33" sqref="M33"/>
    </sheetView>
  </sheetViews>
  <sheetFormatPr defaultColWidth="9.109375" defaultRowHeight="10" x14ac:dyDescent="0.2"/>
  <cols>
    <col min="1" max="1" width="20.44140625" style="7" bestFit="1" customWidth="1"/>
    <col min="2" max="2" width="11" style="7" bestFit="1" customWidth="1"/>
    <col min="3" max="5" width="26.6640625" style="18" bestFit="1" customWidth="1"/>
    <col min="6" max="6" width="29.44140625" style="18" bestFit="1" customWidth="1"/>
    <col min="7" max="7" width="18.6640625" style="18" bestFit="1" customWidth="1"/>
    <col min="8" max="8" width="18.6640625" style="23" bestFit="1" customWidth="1"/>
    <col min="9" max="10" width="9.44140625" bestFit="1" customWidth="1"/>
    <col min="11" max="12" width="9.44140625" style="7" bestFit="1" customWidth="1"/>
    <col min="13" max="15" width="30.109375" style="7" bestFit="1" customWidth="1"/>
    <col min="16" max="16" width="34.6640625" style="7" bestFit="1" customWidth="1"/>
    <col min="17" max="17" width="33" style="7" bestFit="1" customWidth="1"/>
    <col min="18" max="21" width="30.109375" style="7" bestFit="1" customWidth="1"/>
    <col min="22" max="16384" width="9.109375" style="7"/>
  </cols>
  <sheetData>
    <row r="1" spans="1:12" ht="10.5" x14ac:dyDescent="0.25">
      <c r="A1" s="12" t="s">
        <v>0</v>
      </c>
      <c r="B1" s="12" t="s">
        <v>149</v>
      </c>
      <c r="C1" s="13" t="s">
        <v>142</v>
      </c>
      <c r="D1" s="13" t="s">
        <v>141</v>
      </c>
      <c r="E1" s="13" t="s">
        <v>140</v>
      </c>
      <c r="F1" s="13" t="s">
        <v>139</v>
      </c>
      <c r="G1" s="13" t="s">
        <v>138</v>
      </c>
      <c r="H1" s="41">
        <v>1985</v>
      </c>
      <c r="I1" s="41" t="s">
        <v>151</v>
      </c>
      <c r="J1" s="41" t="s">
        <v>152</v>
      </c>
      <c r="K1" s="41" t="s">
        <v>153</v>
      </c>
      <c r="L1" s="41" t="s">
        <v>154</v>
      </c>
    </row>
    <row r="2" spans="1:12" ht="10.25" x14ac:dyDescent="0.2">
      <c r="A2" s="19" t="s">
        <v>155</v>
      </c>
      <c r="B2" s="9" t="s">
        <v>41</v>
      </c>
      <c r="C2" s="14">
        <f>'Pivot NOVA'!K5</f>
        <v>1094996.85828034</v>
      </c>
      <c r="D2" s="14">
        <f>'Pivot NOVA'!J5</f>
        <v>785169.05784803315</v>
      </c>
      <c r="E2" s="14">
        <f>'Pivot NOVA'!I5</f>
        <v>723320.17219334515</v>
      </c>
      <c r="F2" s="14">
        <f>'Pivot NOVA'!H5</f>
        <v>608096.36995485181</v>
      </c>
      <c r="G2" s="14">
        <f>'Pivot NOVA'!G5</f>
        <v>339368.29764820886</v>
      </c>
      <c r="H2" s="24">
        <f>C2/C2</f>
        <v>1</v>
      </c>
      <c r="I2" s="24">
        <f>D2/$C2</f>
        <v>0.71705142522611232</v>
      </c>
      <c r="J2" s="24">
        <f t="shared" ref="J2:L7" si="0">E2/$C2</f>
        <v>0.66056826256953649</v>
      </c>
      <c r="K2" s="24">
        <f t="shared" si="0"/>
        <v>0.55534074399980382</v>
      </c>
      <c r="L2" s="24">
        <f t="shared" si="0"/>
        <v>0.30992627520518795</v>
      </c>
    </row>
    <row r="3" spans="1:12" ht="10.25" x14ac:dyDescent="0.2">
      <c r="A3" s="19" t="s">
        <v>155</v>
      </c>
      <c r="B3" s="9" t="s">
        <v>63</v>
      </c>
      <c r="C3" s="14">
        <f>'Pivot NOVA'!K6</f>
        <v>905450.65024763707</v>
      </c>
      <c r="D3" s="14">
        <f>'Pivot NOVA'!J6</f>
        <v>1407522.9337477405</v>
      </c>
      <c r="E3" s="14">
        <f>'Pivot NOVA'!I6</f>
        <v>1515258.593553517</v>
      </c>
      <c r="F3" s="14">
        <f>'Pivot NOVA'!H6</f>
        <v>1659504.7596122506</v>
      </c>
      <c r="G3" s="14">
        <f>'Pivot NOVA'!G6</f>
        <v>1614679.4516787932</v>
      </c>
      <c r="H3" s="24">
        <f t="shared" ref="H3:H37" si="1">C3/C3</f>
        <v>1</v>
      </c>
      <c r="I3" s="24">
        <f t="shared" ref="I3:I7" si="2">D3/$C3</f>
        <v>1.5544998872802054</v>
      </c>
      <c r="J3" s="24">
        <f t="shared" si="0"/>
        <v>1.6734855656010628</v>
      </c>
      <c r="K3" s="24">
        <f t="shared" si="0"/>
        <v>1.8327942656602907</v>
      </c>
      <c r="L3" s="24">
        <f t="shared" si="0"/>
        <v>1.7832881905128513</v>
      </c>
    </row>
    <row r="4" spans="1:12" ht="10.25" x14ac:dyDescent="0.2">
      <c r="A4" s="19" t="s">
        <v>155</v>
      </c>
      <c r="B4" s="9" t="s">
        <v>81</v>
      </c>
      <c r="C4" s="14">
        <f>'Pivot NOVA'!K7</f>
        <v>884302.2119683451</v>
      </c>
      <c r="D4" s="14">
        <f>'Pivot NOVA'!J7</f>
        <v>800156.78290298046</v>
      </c>
      <c r="E4" s="14">
        <f>'Pivot NOVA'!I7</f>
        <v>793839.43862560031</v>
      </c>
      <c r="F4" s="14">
        <f>'Pivot NOVA'!H7</f>
        <v>771020.07009092486</v>
      </c>
      <c r="G4" s="14">
        <f>'Pivot NOVA'!G7</f>
        <v>785000.00369430671</v>
      </c>
      <c r="H4" s="24">
        <f t="shared" si="1"/>
        <v>1</v>
      </c>
      <c r="I4" s="24">
        <f t="shared" si="2"/>
        <v>0.90484539343391723</v>
      </c>
      <c r="J4" s="24">
        <f t="shared" si="0"/>
        <v>0.89770151864554759</v>
      </c>
      <c r="K4" s="24">
        <f t="shared" si="0"/>
        <v>0.87189657523838093</v>
      </c>
      <c r="L4" s="24">
        <f t="shared" si="0"/>
        <v>0.88770557516416904</v>
      </c>
    </row>
    <row r="5" spans="1:12" ht="10.25" x14ac:dyDescent="0.2">
      <c r="A5" s="19" t="s">
        <v>155</v>
      </c>
      <c r="B5" s="9" t="s">
        <v>93</v>
      </c>
      <c r="C5" s="14">
        <f>'Pivot NOVA'!K8</f>
        <v>91904.79984952134</v>
      </c>
      <c r="D5" s="14">
        <f>'Pivot NOVA'!J8</f>
        <v>146525.88972595363</v>
      </c>
      <c r="E5" s="14">
        <f>'Pivot NOVA'!I8</f>
        <v>157396.62079645664</v>
      </c>
      <c r="F5" s="14">
        <f>'Pivot NOVA'!H8</f>
        <v>202959.08915042863</v>
      </c>
      <c r="G5" s="14">
        <f>'Pivot NOVA'!G8</f>
        <v>241776.59971427964</v>
      </c>
      <c r="H5" s="24">
        <f t="shared" si="1"/>
        <v>1</v>
      </c>
      <c r="I5" s="24">
        <f t="shared" si="2"/>
        <v>1.5943224942099341</v>
      </c>
      <c r="J5" s="24">
        <f t="shared" si="0"/>
        <v>1.7126050114266844</v>
      </c>
      <c r="K5" s="24">
        <f t="shared" si="0"/>
        <v>2.2083622344288876</v>
      </c>
      <c r="L5" s="24">
        <f t="shared" si="0"/>
        <v>2.630728755300574</v>
      </c>
    </row>
    <row r="6" spans="1:12" ht="10.25" x14ac:dyDescent="0.2">
      <c r="A6" s="19" t="s">
        <v>155</v>
      </c>
      <c r="B6" s="9" t="s">
        <v>96</v>
      </c>
      <c r="C6" s="14">
        <f>'Pivot NOVA'!K9</f>
        <v>6698623.6849399339</v>
      </c>
      <c r="D6" s="14">
        <f>'Pivot NOVA'!J9</f>
        <v>2800892.5912815589</v>
      </c>
      <c r="E6" s="14">
        <f>'Pivot NOVA'!I9</f>
        <v>2475344.1513519119</v>
      </c>
      <c r="F6" s="14">
        <f>'Pivot NOVA'!H9</f>
        <v>1287225.0923215493</v>
      </c>
      <c r="G6" s="14">
        <f>'Pivot NOVA'!G9</f>
        <v>2502009.0503778462</v>
      </c>
      <c r="H6" s="24">
        <f t="shared" si="1"/>
        <v>1</v>
      </c>
      <c r="I6" s="24">
        <f t="shared" si="2"/>
        <v>0.41812956258143263</v>
      </c>
      <c r="J6" s="24">
        <f t="shared" si="0"/>
        <v>0.36953025991250443</v>
      </c>
      <c r="K6" s="24">
        <f t="shared" si="0"/>
        <v>0.1921626221839467</v>
      </c>
      <c r="L6" s="24">
        <f t="shared" si="0"/>
        <v>0.37351091329446456</v>
      </c>
    </row>
    <row r="7" spans="1:12" ht="10.25" x14ac:dyDescent="0.2">
      <c r="A7" s="28" t="str">
        <f>A6</f>
        <v>NVRC</v>
      </c>
      <c r="B7" s="29" t="s">
        <v>150</v>
      </c>
      <c r="C7" s="30">
        <f>SUM(C2:C6)</f>
        <v>9675278.2052857764</v>
      </c>
      <c r="D7" s="30">
        <f t="shared" ref="D7:G7" si="3">SUM(D2:D6)</f>
        <v>5940267.2555062668</v>
      </c>
      <c r="E7" s="30">
        <f t="shared" si="3"/>
        <v>5665158.9765208308</v>
      </c>
      <c r="F7" s="30">
        <f t="shared" si="3"/>
        <v>4528805.3811300052</v>
      </c>
      <c r="G7" s="30">
        <f t="shared" si="3"/>
        <v>5482833.4031134341</v>
      </c>
      <c r="H7" s="31">
        <f t="shared" si="1"/>
        <v>1</v>
      </c>
      <c r="I7" s="31">
        <f t="shared" si="2"/>
        <v>0.61396345711909284</v>
      </c>
      <c r="J7" s="31">
        <f t="shared" si="0"/>
        <v>0.58552931050869972</v>
      </c>
      <c r="K7" s="31">
        <f t="shared" si="0"/>
        <v>0.46808011976914921</v>
      </c>
      <c r="L7" s="31">
        <f t="shared" si="0"/>
        <v>0.56668483187574548</v>
      </c>
    </row>
    <row r="8" spans="1:12" ht="10.25" x14ac:dyDescent="0.2">
      <c r="A8" s="20" t="s">
        <v>103</v>
      </c>
      <c r="B8" s="8" t="s">
        <v>41</v>
      </c>
      <c r="C8" s="15">
        <f>'Pivot DC'!K5</f>
        <v>0</v>
      </c>
      <c r="D8" s="15">
        <f>'Pivot DC'!J5</f>
        <v>0</v>
      </c>
      <c r="E8" s="15">
        <f>'Pivot DC'!I5</f>
        <v>0</v>
      </c>
      <c r="F8" s="15">
        <f>'Pivot DC'!H5</f>
        <v>0</v>
      </c>
      <c r="G8" s="15">
        <f>'Pivot DC'!G5</f>
        <v>0</v>
      </c>
      <c r="H8" s="25"/>
      <c r="I8" s="25"/>
      <c r="J8" s="25"/>
      <c r="K8" s="25"/>
      <c r="L8" s="25"/>
    </row>
    <row r="9" spans="1:12" ht="10.25" x14ac:dyDescent="0.2">
      <c r="A9" s="20" t="s">
        <v>103</v>
      </c>
      <c r="B9" s="8" t="s">
        <v>63</v>
      </c>
      <c r="C9" s="15">
        <f>'Pivot DC'!K6</f>
        <v>164429.15320152897</v>
      </c>
      <c r="D9" s="15">
        <f>'Pivot DC'!J6</f>
        <v>170702.91124847377</v>
      </c>
      <c r="E9" s="15">
        <f>'Pivot DC'!I6</f>
        <v>173098.49071254925</v>
      </c>
      <c r="F9" s="15">
        <f>'Pivot DC'!H6</f>
        <v>163142.28234987488</v>
      </c>
      <c r="G9" s="15">
        <f>'Pivot DC'!G6</f>
        <v>165489.98561212546</v>
      </c>
      <c r="H9" s="25">
        <f t="shared" si="1"/>
        <v>1</v>
      </c>
      <c r="I9" s="25">
        <f t="shared" ref="I9:I13" si="4">D9/$C9</f>
        <v>1.0381547792760053</v>
      </c>
      <c r="J9" s="25">
        <f t="shared" ref="J9:J37" si="5">E9/$C9</f>
        <v>1.0527238469713147</v>
      </c>
      <c r="K9" s="25">
        <f t="shared" ref="K9:K37" si="6">F9/$C9</f>
        <v>0.99217370626438206</v>
      </c>
      <c r="L9" s="25">
        <f t="shared" ref="L9:L37" si="7">G9/$C9</f>
        <v>1.0064516078197903</v>
      </c>
    </row>
    <row r="10" spans="1:12" ht="10.25" x14ac:dyDescent="0.2">
      <c r="A10" s="20" t="s">
        <v>103</v>
      </c>
      <c r="B10" s="8" t="s">
        <v>81</v>
      </c>
      <c r="C10" s="15">
        <f>'Pivot DC'!K7</f>
        <v>26114.325122051756</v>
      </c>
      <c r="D10" s="15">
        <f>'Pivot DC'!J7</f>
        <v>24187.691874197466</v>
      </c>
      <c r="E10" s="15">
        <f>'Pivot DC'!I7</f>
        <v>23775.780845784328</v>
      </c>
      <c r="F10" s="15">
        <f>'Pivot DC'!H7</f>
        <v>22479.364104739365</v>
      </c>
      <c r="G10" s="15">
        <f>'Pivot DC'!G7</f>
        <v>19989.642142256234</v>
      </c>
      <c r="H10" s="25">
        <f t="shared" si="1"/>
        <v>1</v>
      </c>
      <c r="I10" s="25">
        <f t="shared" si="4"/>
        <v>0.92622312700597498</v>
      </c>
      <c r="J10" s="25">
        <f t="shared" si="5"/>
        <v>0.91044975256539606</v>
      </c>
      <c r="K10" s="25">
        <f t="shared" si="6"/>
        <v>0.86080586037266893</v>
      </c>
      <c r="L10" s="25">
        <f t="shared" si="7"/>
        <v>0.7654665417861537</v>
      </c>
    </row>
    <row r="11" spans="1:12" ht="10.25" x14ac:dyDescent="0.2">
      <c r="A11" s="20" t="s">
        <v>103</v>
      </c>
      <c r="B11" s="8" t="s">
        <v>93</v>
      </c>
      <c r="C11" s="15">
        <f>'Pivot DC'!K8</f>
        <v>405.69806101918198</v>
      </c>
      <c r="D11" s="15">
        <f>'Pivot DC'!J8</f>
        <v>269.36714676767599</v>
      </c>
      <c r="E11" s="15">
        <f>'Pivot DC'!I8</f>
        <v>193.835896020755</v>
      </c>
      <c r="F11" s="15">
        <f>'Pivot DC'!H8</f>
        <v>173.225316047668</v>
      </c>
      <c r="G11" s="15">
        <f>'Pivot DC'!G8</f>
        <v>173.225316047668</v>
      </c>
      <c r="H11" s="25">
        <f t="shared" si="1"/>
        <v>1</v>
      </c>
      <c r="I11" s="25">
        <f t="shared" si="4"/>
        <v>0.66395966027291398</v>
      </c>
      <c r="J11" s="25">
        <f t="shared" si="5"/>
        <v>0.47778363922619332</v>
      </c>
      <c r="K11" s="25">
        <f t="shared" si="6"/>
        <v>0.42698088231552495</v>
      </c>
      <c r="L11" s="25">
        <f t="shared" si="7"/>
        <v>0.42698088231552495</v>
      </c>
    </row>
    <row r="12" spans="1:12" ht="10.25" x14ac:dyDescent="0.2">
      <c r="A12" s="20" t="s">
        <v>103</v>
      </c>
      <c r="B12" s="8" t="s">
        <v>96</v>
      </c>
      <c r="C12" s="15">
        <f>'Pivot DC'!K9</f>
        <v>6289206.2052788688</v>
      </c>
      <c r="D12" s="15">
        <f>'Pivot DC'!J9</f>
        <v>2505683.0094523435</v>
      </c>
      <c r="E12" s="15">
        <f>'Pivot DC'!I9</f>
        <v>2567723.260764603</v>
      </c>
      <c r="F12" s="15">
        <f>'Pivot DC'!H9</f>
        <v>1358841.9585395472</v>
      </c>
      <c r="G12" s="15">
        <f>'Pivot DC'!G9</f>
        <v>2246536.4998498</v>
      </c>
      <c r="H12" s="25">
        <f t="shared" si="1"/>
        <v>1</v>
      </c>
      <c r="I12" s="25">
        <f t="shared" si="4"/>
        <v>0.39841005806888458</v>
      </c>
      <c r="J12" s="25">
        <f t="shared" si="5"/>
        <v>0.4082746179652012</v>
      </c>
      <c r="K12" s="25">
        <f t="shared" si="6"/>
        <v>0.21605937445635001</v>
      </c>
      <c r="L12" s="25">
        <f t="shared" si="7"/>
        <v>0.35720509497115249</v>
      </c>
    </row>
    <row r="13" spans="1:12" ht="10.25" x14ac:dyDescent="0.2">
      <c r="A13" s="28" t="str">
        <f>A12</f>
        <v>Washington, DC</v>
      </c>
      <c r="B13" s="29" t="s">
        <v>150</v>
      </c>
      <c r="C13" s="30">
        <f>SUM(C8:C12)</f>
        <v>6480155.3816634687</v>
      </c>
      <c r="D13" s="30">
        <f t="shared" ref="D13" si="8">SUM(D8:D12)</f>
        <v>2700842.9797217823</v>
      </c>
      <c r="E13" s="30">
        <f t="shared" ref="E13" si="9">SUM(E8:E12)</f>
        <v>2764791.3682189574</v>
      </c>
      <c r="F13" s="30">
        <f t="shared" ref="F13" si="10">SUM(F8:F12)</f>
        <v>1544636.8303102092</v>
      </c>
      <c r="G13" s="30">
        <f t="shared" ref="G13" si="11">SUM(G8:G12)</f>
        <v>2432189.3529202295</v>
      </c>
      <c r="H13" s="31">
        <f t="shared" si="1"/>
        <v>1</v>
      </c>
      <c r="I13" s="31">
        <f t="shared" si="4"/>
        <v>0.41678676214527288</v>
      </c>
      <c r="J13" s="31">
        <f t="shared" si="5"/>
        <v>0.4266551039875266</v>
      </c>
      <c r="K13" s="31">
        <f t="shared" si="6"/>
        <v>0.23836416556939069</v>
      </c>
      <c r="L13" s="31">
        <f t="shared" si="7"/>
        <v>0.37532886322486325</v>
      </c>
    </row>
    <row r="14" spans="1:12" ht="10.25" x14ac:dyDescent="0.2">
      <c r="A14" s="21" t="s">
        <v>162</v>
      </c>
      <c r="B14" s="10" t="s">
        <v>41</v>
      </c>
      <c r="C14" s="16">
        <f>'Pivot MD COG'!K33</f>
        <v>6770452.2997683659</v>
      </c>
      <c r="D14" s="16">
        <f>'Pivot MD COG'!J33</f>
        <v>4467516.6944870157</v>
      </c>
      <c r="E14" s="16">
        <f>'Pivot MD COG'!I33</f>
        <v>4053660.6022269293</v>
      </c>
      <c r="F14" s="16">
        <f>'Pivot MD COG'!H33</f>
        <v>3745978.0763704656</v>
      </c>
      <c r="G14" s="16">
        <f>'Pivot MD COG'!G33</f>
        <v>3409614.6106171259</v>
      </c>
      <c r="H14" s="26">
        <f t="shared" si="1"/>
        <v>1</v>
      </c>
      <c r="I14" s="26">
        <f>D14/$C14</f>
        <v>0.65985498408132359</v>
      </c>
      <c r="J14" s="26">
        <f t="shared" si="5"/>
        <v>0.59872818280775941</v>
      </c>
      <c r="K14" s="26">
        <f t="shared" si="6"/>
        <v>0.55328328308267161</v>
      </c>
      <c r="L14" s="26">
        <f t="shared" si="7"/>
        <v>0.50360219076261381</v>
      </c>
    </row>
    <row r="15" spans="1:12" ht="10.25" x14ac:dyDescent="0.2">
      <c r="A15" s="21" t="s">
        <v>162</v>
      </c>
      <c r="B15" s="10" t="s">
        <v>63</v>
      </c>
      <c r="C15" s="16">
        <f>'Pivot MD COG'!K34</f>
        <v>1672831.6390497808</v>
      </c>
      <c r="D15" s="16">
        <f>'Pivot MD COG'!J34</f>
        <v>2359317.4938882194</v>
      </c>
      <c r="E15" s="16">
        <f>'Pivot MD COG'!I34</f>
        <v>2422358.4894848405</v>
      </c>
      <c r="F15" s="16">
        <f>'Pivot MD COG'!H34</f>
        <v>2519348.5785397291</v>
      </c>
      <c r="G15" s="16">
        <f>'Pivot MD COG'!G34</f>
        <v>2215627.4975053463</v>
      </c>
      <c r="H15" s="26">
        <f t="shared" si="1"/>
        <v>1</v>
      </c>
      <c r="I15" s="26">
        <f t="shared" ref="I15:I19" si="12">D15/$C15</f>
        <v>1.4103735479491428</v>
      </c>
      <c r="J15" s="26">
        <f t="shared" si="5"/>
        <v>1.4480587483751883</v>
      </c>
      <c r="K15" s="26">
        <f t="shared" si="6"/>
        <v>1.5060383362732161</v>
      </c>
      <c r="L15" s="26">
        <f t="shared" si="7"/>
        <v>1.3244772789949681</v>
      </c>
    </row>
    <row r="16" spans="1:12" ht="10.25" x14ac:dyDescent="0.2">
      <c r="A16" s="21" t="s">
        <v>162</v>
      </c>
      <c r="B16" s="10" t="s">
        <v>81</v>
      </c>
      <c r="C16" s="16">
        <f>'Pivot MD COG'!K35</f>
        <v>1791797.4068198695</v>
      </c>
      <c r="D16" s="16">
        <f>'Pivot MD COG'!J35</f>
        <v>1589475.4633539612</v>
      </c>
      <c r="E16" s="16">
        <f>'Pivot MD COG'!I35</f>
        <v>1550355.2728446864</v>
      </c>
      <c r="F16" s="16">
        <f>'Pivot MD COG'!H35</f>
        <v>1540748.0032683376</v>
      </c>
      <c r="G16" s="16">
        <f>'Pivot MD COG'!G35</f>
        <v>1533311.0822778312</v>
      </c>
      <c r="H16" s="26">
        <f t="shared" si="1"/>
        <v>1</v>
      </c>
      <c r="I16" s="26">
        <f t="shared" si="12"/>
        <v>0.88708436417206638</v>
      </c>
      <c r="J16" s="26">
        <f t="shared" si="5"/>
        <v>0.86525143241294167</v>
      </c>
      <c r="K16" s="26">
        <f t="shared" si="6"/>
        <v>0.85988962669775193</v>
      </c>
      <c r="L16" s="26">
        <f t="shared" si="7"/>
        <v>0.8557390899449917</v>
      </c>
    </row>
    <row r="17" spans="1:12" ht="10.25" x14ac:dyDescent="0.2">
      <c r="A17" s="21" t="s">
        <v>162</v>
      </c>
      <c r="B17" s="10" t="s">
        <v>93</v>
      </c>
      <c r="C17" s="16">
        <f>'Pivot MD COG'!K36</f>
        <v>361258.94397735642</v>
      </c>
      <c r="D17" s="16">
        <f>'Pivot MD COG'!J36</f>
        <v>569416.89161196339</v>
      </c>
      <c r="E17" s="16">
        <f>'Pivot MD COG'!I36</f>
        <v>593826.34225434042</v>
      </c>
      <c r="F17" s="16">
        <f>'Pivot MD COG'!H36</f>
        <v>615991.69950041093</v>
      </c>
      <c r="G17" s="16">
        <f>'Pivot MD COG'!G36</f>
        <v>487820.90457240457</v>
      </c>
      <c r="H17" s="26">
        <f t="shared" si="1"/>
        <v>1</v>
      </c>
      <c r="I17" s="26">
        <f t="shared" si="12"/>
        <v>1.5762015061629981</v>
      </c>
      <c r="J17" s="26">
        <f t="shared" si="5"/>
        <v>1.6437692468357579</v>
      </c>
      <c r="K17" s="26">
        <f t="shared" si="6"/>
        <v>1.7051251180621871</v>
      </c>
      <c r="L17" s="26">
        <f t="shared" si="7"/>
        <v>1.350335853838351</v>
      </c>
    </row>
    <row r="18" spans="1:12" ht="10.25" x14ac:dyDescent="0.2">
      <c r="A18" s="21" t="s">
        <v>162</v>
      </c>
      <c r="B18" s="10" t="s">
        <v>96</v>
      </c>
      <c r="C18" s="16">
        <f>'Pivot MD COG'!K37</f>
        <v>8574816.0800428055</v>
      </c>
      <c r="D18" s="16">
        <f>'Pivot MD COG'!J37</f>
        <v>3853084.8111454751</v>
      </c>
      <c r="E18" s="16">
        <f>'Pivot MD COG'!I37</f>
        <v>3543694.2994592516</v>
      </c>
      <c r="F18" s="16">
        <f>'Pivot MD COG'!H37</f>
        <v>1991803.4526605513</v>
      </c>
      <c r="G18" s="16">
        <f>'Pivot MD COG'!G37</f>
        <v>3957541.3280365048</v>
      </c>
      <c r="H18" s="26">
        <f t="shared" si="1"/>
        <v>1</v>
      </c>
      <c r="I18" s="26">
        <f t="shared" si="12"/>
        <v>0.44934897438945892</v>
      </c>
      <c r="J18" s="26">
        <f t="shared" si="5"/>
        <v>0.41326767435944367</v>
      </c>
      <c r="K18" s="26">
        <f t="shared" si="6"/>
        <v>0.2322852681699277</v>
      </c>
      <c r="L18" s="26">
        <f t="shared" si="7"/>
        <v>0.46153075367381508</v>
      </c>
    </row>
    <row r="19" spans="1:12" ht="10.25" x14ac:dyDescent="0.2">
      <c r="A19" s="28" t="str">
        <f>A18</f>
        <v>MD-COG</v>
      </c>
      <c r="B19" s="29" t="s">
        <v>150</v>
      </c>
      <c r="C19" s="30">
        <f>SUM(C14:C18)</f>
        <v>19171156.36965818</v>
      </c>
      <c r="D19" s="30">
        <f t="shared" ref="D19" si="13">SUM(D14:D18)</f>
        <v>12838811.354486635</v>
      </c>
      <c r="E19" s="30">
        <f t="shared" ref="E19" si="14">SUM(E14:E18)</f>
        <v>12163895.006270047</v>
      </c>
      <c r="F19" s="30">
        <f t="shared" ref="F19" si="15">SUM(F14:F18)</f>
        <v>10413869.810339496</v>
      </c>
      <c r="G19" s="30">
        <f t="shared" ref="G19" si="16">SUM(G14:G18)</f>
        <v>11603915.423009213</v>
      </c>
      <c r="H19" s="31">
        <f t="shared" si="1"/>
        <v>1</v>
      </c>
      <c r="I19" s="31">
        <f t="shared" si="12"/>
        <v>0.66969415443329094</v>
      </c>
      <c r="J19" s="31">
        <f t="shared" si="5"/>
        <v>0.63448937412672768</v>
      </c>
      <c r="K19" s="31">
        <f t="shared" si="6"/>
        <v>0.54320509465048894</v>
      </c>
      <c r="L19" s="31">
        <f t="shared" si="7"/>
        <v>0.60527989023001794</v>
      </c>
    </row>
    <row r="20" spans="1:12" ht="10.25" x14ac:dyDescent="0.2">
      <c r="A20" s="20" t="s">
        <v>161</v>
      </c>
      <c r="B20" s="8" t="s">
        <v>41</v>
      </c>
      <c r="C20" s="15">
        <f>'Pivot CB'!K5</f>
        <v>156284075.77549812</v>
      </c>
      <c r="D20" s="15">
        <f>'Pivot CB'!J5</f>
        <v>130605565.65083186</v>
      </c>
      <c r="E20" s="15">
        <f>'Pivot CB'!I5</f>
        <v>122673050.01038933</v>
      </c>
      <c r="F20" s="15">
        <f>'Pivot CB'!H5</f>
        <v>120102478.77331859</v>
      </c>
      <c r="G20" s="15">
        <f>'Pivot CB'!G5</f>
        <v>73120902.692915827</v>
      </c>
      <c r="H20" s="25">
        <f t="shared" si="1"/>
        <v>1</v>
      </c>
      <c r="I20" s="25">
        <f>D20/$C20</f>
        <v>0.83569336800792549</v>
      </c>
      <c r="J20" s="25">
        <f t="shared" si="5"/>
        <v>0.78493633725427669</v>
      </c>
      <c r="K20" s="25">
        <f t="shared" si="6"/>
        <v>0.76848826841351159</v>
      </c>
      <c r="L20" s="25">
        <f t="shared" si="7"/>
        <v>0.46787174144315197</v>
      </c>
    </row>
    <row r="21" spans="1:12" ht="10.25" x14ac:dyDescent="0.2">
      <c r="A21" s="20" t="s">
        <v>161</v>
      </c>
      <c r="B21" s="8" t="s">
        <v>63</v>
      </c>
      <c r="C21" s="15">
        <f>'Pivot CB'!K6</f>
        <v>27360634.467312921</v>
      </c>
      <c r="D21" s="15">
        <f>'Pivot CB'!J6</f>
        <v>36815256.23635301</v>
      </c>
      <c r="E21" s="15">
        <f>'Pivot CB'!I6</f>
        <v>37917917.062081508</v>
      </c>
      <c r="F21" s="15">
        <f>'Pivot CB'!H6</f>
        <v>39584774.964882538</v>
      </c>
      <c r="G21" s="15">
        <f>'Pivot CB'!G6</f>
        <v>30010972.93387622</v>
      </c>
      <c r="H21" s="25">
        <f t="shared" si="1"/>
        <v>1</v>
      </c>
      <c r="I21" s="25">
        <f t="shared" ref="I21:I25" si="17">D21/$C21</f>
        <v>1.3455556478536816</v>
      </c>
      <c r="J21" s="25">
        <f t="shared" si="5"/>
        <v>1.3858566440548414</v>
      </c>
      <c r="K21" s="25">
        <f t="shared" si="6"/>
        <v>1.446778400266028</v>
      </c>
      <c r="L21" s="25">
        <f t="shared" si="7"/>
        <v>1.0968668496971294</v>
      </c>
    </row>
    <row r="22" spans="1:12" ht="10.25" x14ac:dyDescent="0.2">
      <c r="A22" s="20" t="s">
        <v>161</v>
      </c>
      <c r="B22" s="8" t="s">
        <v>81</v>
      </c>
      <c r="C22" s="15">
        <f>'Pivot CB'!K7</f>
        <v>48529034.642636582</v>
      </c>
      <c r="D22" s="15">
        <f>'Pivot CB'!J7</f>
        <v>46724249.076622061</v>
      </c>
      <c r="E22" s="15">
        <f>'Pivot CB'!I7</f>
        <v>46166070.259518087</v>
      </c>
      <c r="F22" s="15">
        <f>'Pivot CB'!H7</f>
        <v>45682828.306823775</v>
      </c>
      <c r="G22" s="15">
        <f>'Pivot CB'!G7</f>
        <v>43369025.076080702</v>
      </c>
      <c r="H22" s="25">
        <f t="shared" si="1"/>
        <v>1</v>
      </c>
      <c r="I22" s="25">
        <f t="shared" si="17"/>
        <v>0.9628101902437417</v>
      </c>
      <c r="J22" s="25">
        <f t="shared" si="5"/>
        <v>0.95130823432777611</v>
      </c>
      <c r="K22" s="25">
        <f t="shared" si="6"/>
        <v>0.94135044398117518</v>
      </c>
      <c r="L22" s="25">
        <f t="shared" si="7"/>
        <v>0.89367170386648476</v>
      </c>
    </row>
    <row r="23" spans="1:12" ht="10.25" x14ac:dyDescent="0.2">
      <c r="A23" s="20" t="s">
        <v>161</v>
      </c>
      <c r="B23" s="8" t="s">
        <v>93</v>
      </c>
      <c r="C23" s="15">
        <f>'Pivot CB'!K8</f>
        <v>5451390.7162646046</v>
      </c>
      <c r="D23" s="15">
        <f>'Pivot CB'!J8</f>
        <v>7226368.3572331769</v>
      </c>
      <c r="E23" s="15">
        <f>'Pivot CB'!I8</f>
        <v>7562097.5508656697</v>
      </c>
      <c r="F23" s="15">
        <f>'Pivot CB'!H8</f>
        <v>7835601.9452476222</v>
      </c>
      <c r="G23" s="15">
        <f>'Pivot CB'!G8</f>
        <v>6288578.4837513929</v>
      </c>
      <c r="H23" s="25">
        <f t="shared" si="1"/>
        <v>1</v>
      </c>
      <c r="I23" s="25">
        <f t="shared" si="17"/>
        <v>1.3256008848664622</v>
      </c>
      <c r="J23" s="25">
        <f t="shared" si="5"/>
        <v>1.3871868564297958</v>
      </c>
      <c r="K23" s="25">
        <f t="shared" si="6"/>
        <v>1.4373583463517956</v>
      </c>
      <c r="L23" s="25">
        <f t="shared" si="7"/>
        <v>1.153573245995555</v>
      </c>
    </row>
    <row r="24" spans="1:12" ht="10.25" x14ac:dyDescent="0.2">
      <c r="A24" s="20" t="s">
        <v>161</v>
      </c>
      <c r="B24" s="8" t="s">
        <v>96</v>
      </c>
      <c r="C24" s="15">
        <f>'Pivot CB'!K9</f>
        <v>93603222.852711469</v>
      </c>
      <c r="D24" s="15">
        <f>'Pivot CB'!J9</f>
        <v>59952118.828267381</v>
      </c>
      <c r="E24" s="15">
        <f>'Pivot CB'!I9</f>
        <v>56589825.403751865</v>
      </c>
      <c r="F24" s="15">
        <f>'Pivot CB'!H9</f>
        <v>36577186.069718756</v>
      </c>
      <c r="G24" s="15">
        <f>'Pivot CB'!G9</f>
        <v>42796496.569345601</v>
      </c>
      <c r="H24" s="25">
        <f t="shared" si="1"/>
        <v>1</v>
      </c>
      <c r="I24" s="25">
        <f t="shared" si="17"/>
        <v>0.64049203650396214</v>
      </c>
      <c r="J24" s="25">
        <f t="shared" si="5"/>
        <v>0.60457133503616955</v>
      </c>
      <c r="K24" s="25">
        <f t="shared" si="6"/>
        <v>0.39076844744196965</v>
      </c>
      <c r="L24" s="25">
        <f t="shared" si="7"/>
        <v>0.45721178464856549</v>
      </c>
    </row>
    <row r="25" spans="1:12" ht="10.25" x14ac:dyDescent="0.2">
      <c r="A25" s="28" t="str">
        <f>A24</f>
        <v>Bay Watershed</v>
      </c>
      <c r="B25" s="29" t="s">
        <v>150</v>
      </c>
      <c r="C25" s="30">
        <f>SUM(C20:C24)</f>
        <v>331228358.45442367</v>
      </c>
      <c r="D25" s="30">
        <f t="shared" ref="D25" si="18">SUM(D20:D24)</f>
        <v>281323558.14930749</v>
      </c>
      <c r="E25" s="30">
        <f t="shared" ref="E25" si="19">SUM(E20:E24)</f>
        <v>270908960.28660649</v>
      </c>
      <c r="F25" s="30">
        <f t="shared" ref="F25" si="20">SUM(F20:F24)</f>
        <v>249782870.0599913</v>
      </c>
      <c r="G25" s="30">
        <f t="shared" ref="G25" si="21">SUM(G20:G24)</f>
        <v>195585975.75596973</v>
      </c>
      <c r="H25" s="31">
        <f t="shared" si="1"/>
        <v>1</v>
      </c>
      <c r="I25" s="31">
        <f t="shared" si="17"/>
        <v>0.84933415563213932</v>
      </c>
      <c r="J25" s="31">
        <f t="shared" si="5"/>
        <v>0.81789180597555322</v>
      </c>
      <c r="K25" s="31">
        <f t="shared" si="6"/>
        <v>0.7541107628148962</v>
      </c>
      <c r="L25" s="31">
        <f t="shared" si="7"/>
        <v>0.59048680695279887</v>
      </c>
    </row>
    <row r="26" spans="1:12" ht="10.25" x14ac:dyDescent="0.2">
      <c r="A26" s="22" t="s">
        <v>100</v>
      </c>
      <c r="B26" s="11" t="s">
        <v>41</v>
      </c>
      <c r="C26" s="17">
        <f>'Pivot MD&amp;VA'!K3</f>
        <v>34272098.659994744</v>
      </c>
      <c r="D26" s="17">
        <f>'Pivot MD&amp;VA'!J3</f>
        <v>25427755.789153486</v>
      </c>
      <c r="E26" s="17">
        <f>'Pivot MD&amp;VA'!I3</f>
        <v>22978436.417030804</v>
      </c>
      <c r="F26" s="17">
        <f>'Pivot MD&amp;VA'!H3</f>
        <v>22376859.169005744</v>
      </c>
      <c r="G26" s="17">
        <f>'Pivot MD&amp;VA'!G3</f>
        <v>18656199.198233049</v>
      </c>
      <c r="H26" s="27">
        <f t="shared" si="1"/>
        <v>1</v>
      </c>
      <c r="I26" s="27">
        <f>D26/$C26</f>
        <v>0.74193751720360468</v>
      </c>
      <c r="J26" s="27">
        <f t="shared" si="5"/>
        <v>0.67047065442342324</v>
      </c>
      <c r="K26" s="27">
        <f t="shared" si="6"/>
        <v>0.652917680676669</v>
      </c>
      <c r="L26" s="27">
        <f t="shared" si="7"/>
        <v>0.5443553189816801</v>
      </c>
    </row>
    <row r="27" spans="1:12" ht="10.25" x14ac:dyDescent="0.2">
      <c r="A27" s="22" t="s">
        <v>100</v>
      </c>
      <c r="B27" s="11" t="s">
        <v>63</v>
      </c>
      <c r="C27" s="17">
        <f>'Pivot MD&amp;VA'!K4</f>
        <v>6590782.0248267287</v>
      </c>
      <c r="D27" s="17">
        <f>'Pivot MD&amp;VA'!J4</f>
        <v>8910928.9525362998</v>
      </c>
      <c r="E27" s="17">
        <f>'Pivot MD&amp;VA'!I4</f>
        <v>9009369.142408384</v>
      </c>
      <c r="F27" s="17">
        <f>'Pivot MD&amp;VA'!H4</f>
        <v>9351599.1450184006</v>
      </c>
      <c r="G27" s="17">
        <f>'Pivot MD&amp;VA'!G4</f>
        <v>7692434.0139700668</v>
      </c>
      <c r="H27" s="27">
        <f t="shared" si="1"/>
        <v>1</v>
      </c>
      <c r="I27" s="27">
        <f t="shared" ref="I27:I31" si="22">D27/$C27</f>
        <v>1.3520290792458074</v>
      </c>
      <c r="J27" s="27">
        <f t="shared" si="5"/>
        <v>1.3669651201437267</v>
      </c>
      <c r="K27" s="27">
        <f t="shared" si="6"/>
        <v>1.4188906733361817</v>
      </c>
      <c r="L27" s="27">
        <f t="shared" si="7"/>
        <v>1.1671504208443764</v>
      </c>
    </row>
    <row r="28" spans="1:12" ht="10.25" x14ac:dyDescent="0.2">
      <c r="A28" s="22" t="s">
        <v>100</v>
      </c>
      <c r="B28" s="11" t="s">
        <v>81</v>
      </c>
      <c r="C28" s="17">
        <f>'Pivot MD&amp;VA'!K5</f>
        <v>8866999.9061620422</v>
      </c>
      <c r="D28" s="17">
        <f>'Pivot MD&amp;VA'!J5</f>
        <v>8246805.7591413176</v>
      </c>
      <c r="E28" s="17">
        <f>'Pivot MD&amp;VA'!I5</f>
        <v>8081053.5713254604</v>
      </c>
      <c r="F28" s="17">
        <f>'Pivot MD&amp;VA'!H5</f>
        <v>8098300.7745744176</v>
      </c>
      <c r="G28" s="17">
        <f>'Pivot MD&amp;VA'!G5</f>
        <v>7877550.7722008359</v>
      </c>
      <c r="H28" s="27">
        <f t="shared" si="1"/>
        <v>1</v>
      </c>
      <c r="I28" s="27">
        <f t="shared" si="22"/>
        <v>0.93005592042583352</v>
      </c>
      <c r="J28" s="27">
        <f t="shared" si="5"/>
        <v>0.91136276720941489</v>
      </c>
      <c r="K28" s="27">
        <f t="shared" si="6"/>
        <v>0.91330786740468739</v>
      </c>
      <c r="L28" s="27">
        <f t="shared" si="7"/>
        <v>0.88841218626002272</v>
      </c>
    </row>
    <row r="29" spans="1:12" ht="10.25" x14ac:dyDescent="0.2">
      <c r="A29" s="22" t="s">
        <v>100</v>
      </c>
      <c r="B29" s="11" t="s">
        <v>93</v>
      </c>
      <c r="C29" s="17">
        <f>'Pivot MD&amp;VA'!K6</f>
        <v>2123635.8323840233</v>
      </c>
      <c r="D29" s="17">
        <f>'Pivot MD&amp;VA'!J6</f>
        <v>2932749.6442735209</v>
      </c>
      <c r="E29" s="17">
        <f>'Pivot MD&amp;VA'!I6</f>
        <v>3046889.9613715736</v>
      </c>
      <c r="F29" s="17">
        <f>'Pivot MD&amp;VA'!H6</f>
        <v>3090474.1846660059</v>
      </c>
      <c r="G29" s="17">
        <f>'Pivot MD&amp;VA'!G6</f>
        <v>2200558.5423363866</v>
      </c>
      <c r="H29" s="27">
        <f t="shared" si="1"/>
        <v>1</v>
      </c>
      <c r="I29" s="27">
        <f t="shared" si="22"/>
        <v>1.3810040307057614</v>
      </c>
      <c r="J29" s="27">
        <f t="shared" si="5"/>
        <v>1.434751624976629</v>
      </c>
      <c r="K29" s="27">
        <f t="shared" si="6"/>
        <v>1.4552750229292355</v>
      </c>
      <c r="L29" s="27">
        <f t="shared" si="7"/>
        <v>1.0362221755629395</v>
      </c>
    </row>
    <row r="30" spans="1:12" ht="10.25" x14ac:dyDescent="0.2">
      <c r="A30" s="22" t="s">
        <v>100</v>
      </c>
      <c r="B30" s="11" t="s">
        <v>96</v>
      </c>
      <c r="C30" s="17">
        <f>'Pivot MD&amp;VA'!K7</f>
        <v>32218029.367003914</v>
      </c>
      <c r="D30" s="17">
        <f>'Pivot MD&amp;VA'!J7</f>
        <v>16598976.317264946</v>
      </c>
      <c r="E30" s="17">
        <f>'Pivot MD&amp;VA'!I7</f>
        <v>14396665.428284574</v>
      </c>
      <c r="F30" s="17">
        <f>'Pivot MD&amp;VA'!H7</f>
        <v>11306504.075759962</v>
      </c>
      <c r="G30" s="17">
        <f>'Pivot MD&amp;VA'!G7</f>
        <v>11249979.611338738</v>
      </c>
      <c r="H30" s="27">
        <f t="shared" si="1"/>
        <v>1</v>
      </c>
      <c r="I30" s="27">
        <f t="shared" si="22"/>
        <v>0.51520768474637946</v>
      </c>
      <c r="J30" s="27">
        <f t="shared" si="5"/>
        <v>0.44685121067736427</v>
      </c>
      <c r="K30" s="27">
        <f t="shared" si="6"/>
        <v>0.35093717082955778</v>
      </c>
      <c r="L30" s="27">
        <f t="shared" si="7"/>
        <v>0.34918273502042313</v>
      </c>
    </row>
    <row r="31" spans="1:12" ht="10.25" x14ac:dyDescent="0.2">
      <c r="A31" s="28" t="str">
        <f>A30</f>
        <v>Maryland</v>
      </c>
      <c r="B31" s="29" t="s">
        <v>150</v>
      </c>
      <c r="C31" s="30">
        <f>SUM(C26:C30)</f>
        <v>84071545.790371448</v>
      </c>
      <c r="D31" s="30">
        <f t="shared" ref="D31" si="23">SUM(D26:D30)</f>
        <v>62117216.462369569</v>
      </c>
      <c r="E31" s="30">
        <f t="shared" ref="E31" si="24">SUM(E26:E30)</f>
        <v>57512414.52042079</v>
      </c>
      <c r="F31" s="30">
        <f t="shared" ref="F31" si="25">SUM(F26:F30)</f>
        <v>54223737.349024534</v>
      </c>
      <c r="G31" s="30">
        <f t="shared" ref="G31" si="26">SUM(G26:G30)</f>
        <v>47676722.138079077</v>
      </c>
      <c r="H31" s="31">
        <f t="shared" si="1"/>
        <v>1</v>
      </c>
      <c r="I31" s="31">
        <f t="shared" si="22"/>
        <v>0.73886135764954297</v>
      </c>
      <c r="J31" s="31">
        <f t="shared" si="5"/>
        <v>0.68408893853130004</v>
      </c>
      <c r="K31" s="31">
        <f t="shared" si="6"/>
        <v>0.64497133767742232</v>
      </c>
      <c r="L31" s="31">
        <f t="shared" si="7"/>
        <v>0.56709700874251556</v>
      </c>
    </row>
    <row r="32" spans="1:12" ht="10.25" x14ac:dyDescent="0.2">
      <c r="A32" s="20" t="s">
        <v>101</v>
      </c>
      <c r="B32" s="8" t="s">
        <v>41</v>
      </c>
      <c r="C32" s="15">
        <f>'Pivot MD&amp;VA'!K9</f>
        <v>24955424.741442524</v>
      </c>
      <c r="D32" s="15">
        <f>'Pivot MD&amp;VA'!J9</f>
        <v>21675892.177298378</v>
      </c>
      <c r="E32" s="15">
        <f>'Pivot MD&amp;VA'!I9</f>
        <v>20407591.134841356</v>
      </c>
      <c r="F32" s="15">
        <f>'Pivot MD&amp;VA'!H9</f>
        <v>19726461.757585507</v>
      </c>
      <c r="G32" s="15">
        <f>'Pivot MD&amp;VA'!G9</f>
        <v>10517702.982444355</v>
      </c>
      <c r="H32" s="25">
        <f t="shared" si="1"/>
        <v>1</v>
      </c>
      <c r="I32" s="25">
        <f>D32/$C32</f>
        <v>0.86858438202825095</v>
      </c>
      <c r="J32" s="25">
        <f t="shared" si="5"/>
        <v>0.81776172300330541</v>
      </c>
      <c r="K32" s="25">
        <f t="shared" si="6"/>
        <v>0.79046788271355373</v>
      </c>
      <c r="L32" s="25">
        <f t="shared" si="7"/>
        <v>0.4214595860986492</v>
      </c>
    </row>
    <row r="33" spans="1:12" ht="10.25" x14ac:dyDescent="0.2">
      <c r="A33" s="20" t="s">
        <v>101</v>
      </c>
      <c r="B33" s="8" t="s">
        <v>63</v>
      </c>
      <c r="C33" s="15">
        <f>'Pivot MD&amp;VA'!K10</f>
        <v>6692618.2667710548</v>
      </c>
      <c r="D33" s="15">
        <f>'Pivot MD&amp;VA'!J10</f>
        <v>9688661.340873152</v>
      </c>
      <c r="E33" s="15">
        <f>'Pivot MD&amp;VA'!I10</f>
        <v>10143139.598742211</v>
      </c>
      <c r="F33" s="15">
        <f>'Pivot MD&amp;VA'!H10</f>
        <v>10805130.253543289</v>
      </c>
      <c r="G33" s="15">
        <f>'Pivot MD&amp;VA'!G10</f>
        <v>9838055.284432482</v>
      </c>
      <c r="H33" s="25">
        <f t="shared" si="1"/>
        <v>1</v>
      </c>
      <c r="I33" s="25">
        <f t="shared" ref="I33:I37" si="27">D33/$C33</f>
        <v>1.4476638222409148</v>
      </c>
      <c r="J33" s="25">
        <f t="shared" si="5"/>
        <v>1.5155712150957488</v>
      </c>
      <c r="K33" s="25">
        <f t="shared" si="6"/>
        <v>1.6144847685682171</v>
      </c>
      <c r="L33" s="25">
        <f t="shared" si="7"/>
        <v>1.4699860192652203</v>
      </c>
    </row>
    <row r="34" spans="1:12" ht="10.25" x14ac:dyDescent="0.2">
      <c r="A34" s="20" t="s">
        <v>101</v>
      </c>
      <c r="B34" s="8" t="s">
        <v>81</v>
      </c>
      <c r="C34" s="15">
        <f>'Pivot MD&amp;VA'!K11</f>
        <v>13692855.240308249</v>
      </c>
      <c r="D34" s="15">
        <f>'Pivot MD&amp;VA'!J11</f>
        <v>13229102.641672095</v>
      </c>
      <c r="E34" s="15">
        <f>'Pivot MD&amp;VA'!I11</f>
        <v>13049458.513656104</v>
      </c>
      <c r="F34" s="15">
        <f>'Pivot MD&amp;VA'!H11</f>
        <v>12763351.862046333</v>
      </c>
      <c r="G34" s="15">
        <f>'Pivot MD&amp;VA'!G11</f>
        <v>12174162.271830358</v>
      </c>
      <c r="H34" s="25">
        <f t="shared" si="1"/>
        <v>1</v>
      </c>
      <c r="I34" s="25">
        <f t="shared" si="27"/>
        <v>0.9661317825612451</v>
      </c>
      <c r="J34" s="25">
        <f t="shared" si="5"/>
        <v>0.9530122304398464</v>
      </c>
      <c r="K34" s="25">
        <f t="shared" si="6"/>
        <v>0.93211763639144474</v>
      </c>
      <c r="L34" s="25">
        <f t="shared" si="7"/>
        <v>0.88908865668810622</v>
      </c>
    </row>
    <row r="35" spans="1:12" ht="10.25" x14ac:dyDescent="0.2">
      <c r="A35" s="20" t="s">
        <v>101</v>
      </c>
      <c r="B35" s="8" t="s">
        <v>93</v>
      </c>
      <c r="C35" s="15">
        <f>'Pivot MD&amp;VA'!K12</f>
        <v>1333419.2406763996</v>
      </c>
      <c r="D35" s="15">
        <f>'Pivot MD&amp;VA'!J12</f>
        <v>1859356.775110808</v>
      </c>
      <c r="E35" s="15">
        <f>'Pivot MD&amp;VA'!I12</f>
        <v>1970591.2269278504</v>
      </c>
      <c r="F35" s="15">
        <f>'Pivot MD&amp;VA'!H12</f>
        <v>2117299.6855736375</v>
      </c>
      <c r="G35" s="15">
        <f>'Pivot MD&amp;VA'!G12</f>
        <v>1994387.6983574328</v>
      </c>
      <c r="H35" s="25">
        <f t="shared" si="1"/>
        <v>1</v>
      </c>
      <c r="I35" s="25">
        <f t="shared" si="27"/>
        <v>1.3944277376465768</v>
      </c>
      <c r="J35" s="25">
        <f t="shared" si="5"/>
        <v>1.4778482016865413</v>
      </c>
      <c r="K35" s="25">
        <f t="shared" si="6"/>
        <v>1.5878724567523124</v>
      </c>
      <c r="L35" s="25">
        <f t="shared" si="7"/>
        <v>1.4956944054187682</v>
      </c>
    </row>
    <row r="36" spans="1:12" ht="10.25" x14ac:dyDescent="0.2">
      <c r="A36" s="20" t="s">
        <v>101</v>
      </c>
      <c r="B36" s="8" t="s">
        <v>96</v>
      </c>
      <c r="C36" s="15">
        <f>'Pivot MD&amp;VA'!K13</f>
        <v>35591762.090936415</v>
      </c>
      <c r="D36" s="15">
        <f>'Pivot MD&amp;VA'!J13</f>
        <v>23032148.712791346</v>
      </c>
      <c r="E36" s="15">
        <f>'Pivot MD&amp;VA'!I13</f>
        <v>21773646.406104855</v>
      </c>
      <c r="F36" s="15">
        <f>'Pivot MD&amp;VA'!H13</f>
        <v>12313038.342742784</v>
      </c>
      <c r="G36" s="15">
        <f>'Pivot MD&amp;VA'!G13</f>
        <v>15044774.179500509</v>
      </c>
      <c r="H36" s="25">
        <f t="shared" si="1"/>
        <v>1</v>
      </c>
      <c r="I36" s="25">
        <f t="shared" si="27"/>
        <v>0.64712021433343347</v>
      </c>
      <c r="J36" s="25">
        <f t="shared" si="5"/>
        <v>0.61176084371640593</v>
      </c>
      <c r="K36" s="25">
        <f t="shared" si="6"/>
        <v>0.34595191750504389</v>
      </c>
      <c r="L36" s="25">
        <f t="shared" si="7"/>
        <v>0.42270383076458362</v>
      </c>
    </row>
    <row r="37" spans="1:12" ht="10.25" x14ac:dyDescent="0.2">
      <c r="A37" s="28" t="str">
        <f>A36</f>
        <v>Virginia</v>
      </c>
      <c r="B37" s="29" t="s">
        <v>150</v>
      </c>
      <c r="C37" s="30">
        <f>SUM(C32:C36)</f>
        <v>82266079.580134645</v>
      </c>
      <c r="D37" s="30">
        <f t="shared" ref="D37" si="28">SUM(D32:D36)</f>
        <v>69485161.647745788</v>
      </c>
      <c r="E37" s="30">
        <f t="shared" ref="E37" si="29">SUM(E32:E36)</f>
        <v>67344426.880272388</v>
      </c>
      <c r="F37" s="30">
        <f t="shared" ref="F37" si="30">SUM(F32:F36)</f>
        <v>57725281.901491553</v>
      </c>
      <c r="G37" s="30">
        <f t="shared" ref="G37" si="31">SUM(G32:G36)</f>
        <v>49569082.416565135</v>
      </c>
      <c r="H37" s="31">
        <f t="shared" si="1"/>
        <v>1</v>
      </c>
      <c r="I37" s="31">
        <f t="shared" si="27"/>
        <v>0.84463927298323382</v>
      </c>
      <c r="J37" s="31">
        <f t="shared" si="5"/>
        <v>0.81861718978200237</v>
      </c>
      <c r="K37" s="31">
        <f t="shared" si="6"/>
        <v>0.70168995770926312</v>
      </c>
      <c r="L37" s="31">
        <f t="shared" si="7"/>
        <v>0.60254582045909144</v>
      </c>
    </row>
    <row r="38" spans="1:12" ht="10.25" x14ac:dyDescent="0.2">
      <c r="I38" s="23"/>
      <c r="J38" s="23"/>
      <c r="K38" s="23"/>
      <c r="L38" s="23"/>
    </row>
    <row r="39" spans="1:12" ht="10.25" x14ac:dyDescent="0.2">
      <c r="I39" s="23"/>
      <c r="J39" s="23"/>
      <c r="K39" s="23"/>
      <c r="L39" s="23"/>
    </row>
    <row r="40" spans="1:12" ht="10.25" x14ac:dyDescent="0.2">
      <c r="I40" s="23"/>
      <c r="J40" s="23"/>
      <c r="K40" s="23"/>
      <c r="L40" s="23"/>
    </row>
    <row r="41" spans="1:12" ht="10.25" x14ac:dyDescent="0.2">
      <c r="I41" s="23"/>
      <c r="J41" s="23"/>
      <c r="K41" s="23"/>
      <c r="L41" s="23"/>
    </row>
    <row r="42" spans="1:12" ht="10.25" x14ac:dyDescent="0.2">
      <c r="I42" s="23"/>
      <c r="J42" s="23"/>
      <c r="K42" s="23"/>
      <c r="L42" s="23"/>
    </row>
    <row r="43" spans="1:12" x14ac:dyDescent="0.2">
      <c r="I43" s="23"/>
      <c r="J43" s="23"/>
      <c r="K43" s="23"/>
      <c r="L43" s="23"/>
    </row>
    <row r="44" spans="1:12" x14ac:dyDescent="0.2">
      <c r="I44" s="23"/>
      <c r="J44" s="23"/>
      <c r="K44" s="23"/>
      <c r="L44" s="23"/>
    </row>
    <row r="45" spans="1:12" x14ac:dyDescent="0.2">
      <c r="I45" s="23"/>
      <c r="J45" s="23"/>
      <c r="K45" s="23"/>
      <c r="L45" s="23"/>
    </row>
    <row r="46" spans="1:12" x14ac:dyDescent="0.2">
      <c r="I46" s="23"/>
      <c r="J46" s="23"/>
      <c r="K46" s="23"/>
      <c r="L46" s="23"/>
    </row>
    <row r="47" spans="1:12" x14ac:dyDescent="0.2">
      <c r="I47" s="23"/>
      <c r="J47" s="23"/>
      <c r="K47" s="23"/>
      <c r="L47" s="23"/>
    </row>
    <row r="48" spans="1:12" x14ac:dyDescent="0.2">
      <c r="I48" s="23"/>
      <c r="J48" s="23"/>
      <c r="K48" s="23"/>
      <c r="L48" s="23"/>
    </row>
    <row r="49" spans="9:12" x14ac:dyDescent="0.2">
      <c r="I49" s="23"/>
      <c r="J49" s="23"/>
      <c r="K49" s="23"/>
      <c r="L49" s="23"/>
    </row>
    <row r="50" spans="9:12" x14ac:dyDescent="0.2">
      <c r="I50" s="23"/>
      <c r="J50" s="23"/>
      <c r="K50" s="23"/>
      <c r="L50" s="23"/>
    </row>
    <row r="51" spans="9:12" x14ac:dyDescent="0.2">
      <c r="I51" s="23"/>
      <c r="J51" s="23"/>
      <c r="K51" s="23"/>
      <c r="L51" s="23"/>
    </row>
    <row r="52" spans="9:12" x14ac:dyDescent="0.2">
      <c r="I52" s="23"/>
      <c r="J52" s="23"/>
      <c r="K52" s="23"/>
      <c r="L52" s="23"/>
    </row>
    <row r="53" spans="9:12" x14ac:dyDescent="0.2">
      <c r="I53" s="23"/>
      <c r="J53" s="23"/>
      <c r="K53" s="23"/>
      <c r="L53" s="23"/>
    </row>
    <row r="54" spans="9:12" x14ac:dyDescent="0.2">
      <c r="I54" s="23"/>
      <c r="J54" s="23"/>
      <c r="K54" s="23"/>
      <c r="L54" s="23"/>
    </row>
    <row r="55" spans="9:12" x14ac:dyDescent="0.2">
      <c r="I55" s="23"/>
      <c r="J55" s="23"/>
      <c r="K55" s="23"/>
      <c r="L55" s="23"/>
    </row>
    <row r="56" spans="9:12" x14ac:dyDescent="0.2">
      <c r="I56" s="23"/>
      <c r="J56" s="23"/>
      <c r="K56" s="23"/>
      <c r="L56" s="23"/>
    </row>
    <row r="57" spans="9:12" x14ac:dyDescent="0.2">
      <c r="I57" s="23"/>
      <c r="J57" s="23"/>
      <c r="K57" s="23"/>
      <c r="L57" s="23"/>
    </row>
    <row r="58" spans="9:12" x14ac:dyDescent="0.2">
      <c r="I58" s="23"/>
      <c r="J58" s="23"/>
      <c r="K58" s="23"/>
      <c r="L58" s="23"/>
    </row>
    <row r="59" spans="9:12" x14ac:dyDescent="0.2">
      <c r="I59" s="23"/>
      <c r="J59" s="23"/>
      <c r="K59" s="23"/>
      <c r="L59" s="23"/>
    </row>
    <row r="60" spans="9:12" x14ac:dyDescent="0.2">
      <c r="I60" s="23"/>
      <c r="J60" s="23"/>
      <c r="K60" s="23"/>
      <c r="L60" s="23"/>
    </row>
    <row r="61" spans="9:12" x14ac:dyDescent="0.2">
      <c r="I61" s="23"/>
      <c r="J61" s="23"/>
      <c r="K61" s="23"/>
      <c r="L61" s="23"/>
    </row>
    <row r="62" spans="9:12" x14ac:dyDescent="0.2">
      <c r="I62" s="23"/>
      <c r="J62" s="23"/>
      <c r="K62" s="23"/>
      <c r="L62" s="23"/>
    </row>
    <row r="63" spans="9:12" x14ac:dyDescent="0.2">
      <c r="I63" s="23"/>
      <c r="J63" s="23"/>
      <c r="K63" s="23"/>
      <c r="L63" s="23"/>
    </row>
    <row r="64" spans="9:12" x14ac:dyDescent="0.2">
      <c r="I64" s="23"/>
      <c r="J64" s="23"/>
      <c r="K64" s="23"/>
      <c r="L64" s="23"/>
    </row>
    <row r="65" spans="9:12" x14ac:dyDescent="0.2">
      <c r="I65" s="23"/>
      <c r="J65" s="23"/>
      <c r="K65" s="23"/>
      <c r="L65" s="23"/>
    </row>
    <row r="66" spans="9:12" x14ac:dyDescent="0.2">
      <c r="I66" s="23"/>
      <c r="J66" s="23"/>
      <c r="K66" s="23"/>
      <c r="L66" s="23"/>
    </row>
    <row r="67" spans="9:12" x14ac:dyDescent="0.2">
      <c r="I67" s="23"/>
      <c r="J67" s="23"/>
      <c r="K67" s="23"/>
      <c r="L67" s="23"/>
    </row>
    <row r="68" spans="9:12" x14ac:dyDescent="0.2">
      <c r="I68" s="23"/>
      <c r="J68" s="23"/>
      <c r="K68" s="23"/>
      <c r="L68" s="23"/>
    </row>
    <row r="69" spans="9:12" x14ac:dyDescent="0.2">
      <c r="I69" s="23"/>
      <c r="J69" s="23"/>
      <c r="K69" s="23"/>
      <c r="L69" s="23"/>
    </row>
    <row r="70" spans="9:12" x14ac:dyDescent="0.2">
      <c r="I70" s="23"/>
      <c r="J70" s="23"/>
      <c r="K70" s="23"/>
      <c r="L70" s="23"/>
    </row>
    <row r="71" spans="9:12" x14ac:dyDescent="0.2">
      <c r="I71" s="23"/>
      <c r="J71" s="23"/>
      <c r="K71" s="23"/>
      <c r="L71" s="23"/>
    </row>
    <row r="72" spans="9:12" x14ac:dyDescent="0.2">
      <c r="I72" s="23"/>
      <c r="J72" s="23"/>
      <c r="K72" s="23"/>
      <c r="L72" s="23"/>
    </row>
  </sheetData>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A40834-EDCF-4B76-8E87-D63B9C2F9D03}">
  <dimension ref="A3:P10"/>
  <sheetViews>
    <sheetView topLeftCell="D1" zoomScaleNormal="100" workbookViewId="0">
      <selection activeCell="H30" sqref="H30"/>
    </sheetView>
  </sheetViews>
  <sheetFormatPr defaultRowHeight="10" x14ac:dyDescent="0.2"/>
  <cols>
    <col min="1" max="1" width="18.6640625" bestFit="1" customWidth="1"/>
    <col min="2" max="2" width="34.44140625" bestFit="1" customWidth="1"/>
    <col min="3" max="3" width="32" bestFit="1" customWidth="1"/>
    <col min="4" max="6" width="29" bestFit="1" customWidth="1"/>
    <col min="7" max="7" width="37" bestFit="1" customWidth="1"/>
    <col min="8" max="8" width="34.6640625" bestFit="1" customWidth="1"/>
    <col min="9" max="11" width="31.6640625" bestFit="1" customWidth="1"/>
    <col min="12" max="12" width="37" bestFit="1" customWidth="1"/>
    <col min="13" max="13" width="34.6640625" bestFit="1" customWidth="1"/>
    <col min="14" max="25" width="31.6640625" bestFit="1" customWidth="1"/>
  </cols>
  <sheetData>
    <row r="3" spans="1:16" x14ac:dyDescent="0.2">
      <c r="A3" s="3" t="s">
        <v>116</v>
      </c>
      <c r="B3" t="s">
        <v>133</v>
      </c>
      <c r="C3" t="s">
        <v>119</v>
      </c>
      <c r="D3" t="s">
        <v>120</v>
      </c>
      <c r="E3" t="s">
        <v>121</v>
      </c>
      <c r="F3" t="s">
        <v>122</v>
      </c>
      <c r="G3" t="s">
        <v>134</v>
      </c>
      <c r="H3" t="s">
        <v>124</v>
      </c>
      <c r="I3" t="s">
        <v>125</v>
      </c>
      <c r="J3" t="s">
        <v>126</v>
      </c>
      <c r="K3" t="s">
        <v>127</v>
      </c>
      <c r="L3" t="s">
        <v>135</v>
      </c>
      <c r="M3" t="s">
        <v>129</v>
      </c>
      <c r="N3" t="s">
        <v>130</v>
      </c>
      <c r="O3" t="s">
        <v>131</v>
      </c>
      <c r="P3" t="s">
        <v>132</v>
      </c>
    </row>
    <row r="4" spans="1:16" x14ac:dyDescent="0.2">
      <c r="A4" s="4" t="s">
        <v>108</v>
      </c>
      <c r="B4">
        <v>883638.59222194925</v>
      </c>
      <c r="C4">
        <v>875793.42872124072</v>
      </c>
      <c r="D4">
        <v>869467.79250370408</v>
      </c>
      <c r="E4">
        <v>867546.94814165449</v>
      </c>
      <c r="F4">
        <v>858607.2533758441</v>
      </c>
      <c r="G4">
        <v>5482833.4031134341</v>
      </c>
      <c r="H4">
        <v>4528805.3811300052</v>
      </c>
      <c r="I4">
        <v>5665158.9765208308</v>
      </c>
      <c r="J4">
        <v>5940267.2555062668</v>
      </c>
      <c r="K4">
        <v>9675278.2052857764</v>
      </c>
      <c r="L4">
        <v>562995.36003874335</v>
      </c>
      <c r="M4">
        <v>473491.11442407948</v>
      </c>
      <c r="N4">
        <v>684016.74705274182</v>
      </c>
      <c r="O4">
        <v>523889.49450103473</v>
      </c>
      <c r="P4">
        <v>516424.16618375934</v>
      </c>
    </row>
    <row r="5" spans="1:16" x14ac:dyDescent="0.2">
      <c r="A5" s="5" t="s">
        <v>41</v>
      </c>
      <c r="B5">
        <v>96850.261910141286</v>
      </c>
      <c r="C5">
        <v>111949.16997902541</v>
      </c>
      <c r="D5">
        <v>120203.28908388382</v>
      </c>
      <c r="E5">
        <v>126529.75731330008</v>
      </c>
      <c r="F5">
        <v>153994.041376376</v>
      </c>
      <c r="G5">
        <v>339368.29764820886</v>
      </c>
      <c r="H5">
        <v>608096.36995485181</v>
      </c>
      <c r="I5">
        <v>723320.17219334515</v>
      </c>
      <c r="J5">
        <v>785169.05784803315</v>
      </c>
      <c r="K5">
        <v>1094996.85828034</v>
      </c>
      <c r="L5">
        <v>25209.331826217356</v>
      </c>
      <c r="M5">
        <v>41551.759243978442</v>
      </c>
      <c r="N5">
        <v>51165.774706981116</v>
      </c>
      <c r="O5">
        <v>61280.856757481102</v>
      </c>
      <c r="P5">
        <v>103318.35370606522</v>
      </c>
    </row>
    <row r="6" spans="1:16" x14ac:dyDescent="0.2">
      <c r="A6" s="5" t="s">
        <v>63</v>
      </c>
      <c r="B6">
        <v>352705.10741487803</v>
      </c>
      <c r="C6">
        <v>341414.19156609225</v>
      </c>
      <c r="D6">
        <v>310007.90836390038</v>
      </c>
      <c r="E6">
        <v>284621.67526016192</v>
      </c>
      <c r="F6">
        <v>163668.60238615173</v>
      </c>
      <c r="G6">
        <v>1614679.4516787932</v>
      </c>
      <c r="H6">
        <v>1659504.7596122506</v>
      </c>
      <c r="I6">
        <v>1515258.593553517</v>
      </c>
      <c r="J6">
        <v>1407522.9337477405</v>
      </c>
      <c r="K6">
        <v>905450.65024763707</v>
      </c>
      <c r="L6">
        <v>214909.62333221367</v>
      </c>
      <c r="M6">
        <v>213399.92522799637</v>
      </c>
      <c r="N6">
        <v>193295.50684886097</v>
      </c>
      <c r="O6">
        <v>177283.66842997557</v>
      </c>
      <c r="P6">
        <v>104864.95955188666</v>
      </c>
    </row>
    <row r="7" spans="1:16" x14ac:dyDescent="0.2">
      <c r="A7" s="5" t="s">
        <v>81</v>
      </c>
      <c r="B7">
        <v>395311.36362421152</v>
      </c>
      <c r="C7">
        <v>391503.36734952481</v>
      </c>
      <c r="D7">
        <v>414655.52955848793</v>
      </c>
      <c r="E7">
        <v>433715.28777240537</v>
      </c>
      <c r="F7">
        <v>527204.07905150787</v>
      </c>
      <c r="G7">
        <v>785000.00369430671</v>
      </c>
      <c r="H7">
        <v>771020.07009092486</v>
      </c>
      <c r="I7">
        <v>793839.43862560031</v>
      </c>
      <c r="J7">
        <v>800156.78290298046</v>
      </c>
      <c r="K7">
        <v>884302.2119683451</v>
      </c>
      <c r="L7">
        <v>184314.62972835949</v>
      </c>
      <c r="M7">
        <v>172128.49887739212</v>
      </c>
      <c r="N7">
        <v>190462.07807834318</v>
      </c>
      <c r="O7">
        <v>179380.25447995416</v>
      </c>
      <c r="P7">
        <v>180070.8615719855</v>
      </c>
    </row>
    <row r="8" spans="1:16" x14ac:dyDescent="0.2">
      <c r="A8" s="5" t="s">
        <v>93</v>
      </c>
      <c r="B8">
        <v>38771.8592727184</v>
      </c>
      <c r="C8">
        <v>30926.6998265982</v>
      </c>
      <c r="D8">
        <v>24601.0654974319</v>
      </c>
      <c r="E8">
        <v>22680.227795787199</v>
      </c>
      <c r="F8">
        <v>13740.5305618085</v>
      </c>
      <c r="G8">
        <v>241776.59971427964</v>
      </c>
      <c r="H8">
        <v>202959.08915042863</v>
      </c>
      <c r="I8">
        <v>157396.62079645664</v>
      </c>
      <c r="J8">
        <v>146525.88972595363</v>
      </c>
      <c r="K8">
        <v>91904.79984952134</v>
      </c>
      <c r="L8">
        <v>75.112105131149306</v>
      </c>
      <c r="M8">
        <v>75.112105131149306</v>
      </c>
      <c r="N8">
        <v>75.112105131149306</v>
      </c>
      <c r="O8">
        <v>75.112105131149306</v>
      </c>
      <c r="P8">
        <v>75.112105131149306</v>
      </c>
    </row>
    <row r="9" spans="1:16" x14ac:dyDescent="0.2">
      <c r="A9" s="5" t="s">
        <v>96</v>
      </c>
      <c r="B9">
        <v>0</v>
      </c>
      <c r="C9">
        <v>0</v>
      </c>
      <c r="D9">
        <v>0</v>
      </c>
      <c r="E9">
        <v>0</v>
      </c>
      <c r="F9">
        <v>0</v>
      </c>
      <c r="G9">
        <v>2502009.0503778462</v>
      </c>
      <c r="H9">
        <v>1287225.0923215493</v>
      </c>
      <c r="I9">
        <v>2475344.1513519119</v>
      </c>
      <c r="J9">
        <v>2800892.5912815589</v>
      </c>
      <c r="K9">
        <v>6698623.6849399339</v>
      </c>
      <c r="L9">
        <v>138486.66304682178</v>
      </c>
      <c r="M9">
        <v>46335.818969581371</v>
      </c>
      <c r="N9">
        <v>249018.27531342537</v>
      </c>
      <c r="O9">
        <v>105869.60272849267</v>
      </c>
      <c r="P9">
        <v>128094.87924869078</v>
      </c>
    </row>
    <row r="10" spans="1:16" x14ac:dyDescent="0.2">
      <c r="A10" s="4" t="s">
        <v>117</v>
      </c>
      <c r="B10">
        <v>883638.59222194925</v>
      </c>
      <c r="C10">
        <v>875793.42872124072</v>
      </c>
      <c r="D10">
        <v>869467.79250370408</v>
      </c>
      <c r="E10">
        <v>867546.94814165449</v>
      </c>
      <c r="F10">
        <v>858607.2533758441</v>
      </c>
      <c r="G10">
        <v>5482833.4031134341</v>
      </c>
      <c r="H10">
        <v>4528805.3811300052</v>
      </c>
      <c r="I10">
        <v>5665158.9765208308</v>
      </c>
      <c r="J10">
        <v>5940267.2555062668</v>
      </c>
      <c r="K10">
        <v>9675278.2052857764</v>
      </c>
      <c r="L10">
        <v>562995.36003874335</v>
      </c>
      <c r="M10">
        <v>473491.11442407948</v>
      </c>
      <c r="N10">
        <v>684016.74705274182</v>
      </c>
      <c r="O10">
        <v>523889.49450103473</v>
      </c>
      <c r="P10">
        <v>516424.16618375934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A6200-A056-43E7-AEE3-45E41E794C4D}">
  <dimension ref="A1:AO50"/>
  <sheetViews>
    <sheetView workbookViewId="0">
      <selection activeCell="A2" sqref="A2"/>
    </sheetView>
  </sheetViews>
  <sheetFormatPr defaultRowHeight="10" x14ac:dyDescent="0.2"/>
  <cols>
    <col min="1" max="1" width="14.6640625" bestFit="1" customWidth="1"/>
    <col min="2" max="2" width="10.6640625" bestFit="1" customWidth="1"/>
    <col min="3" max="3" width="38.33203125" bestFit="1" customWidth="1"/>
    <col min="4" max="4" width="20" bestFit="1" customWidth="1"/>
    <col min="5" max="5" width="11.44140625" bestFit="1" customWidth="1"/>
    <col min="6" max="6" width="8.109375" bestFit="1" customWidth="1"/>
    <col min="7" max="7" width="27.109375" bestFit="1" customWidth="1"/>
    <col min="8" max="8" width="24.6640625" bestFit="1" customWidth="1"/>
    <col min="9" max="11" width="21.6640625" bestFit="1" customWidth="1"/>
    <col min="12" max="12" width="30" bestFit="1" customWidth="1"/>
    <col min="13" max="13" width="27.44140625" bestFit="1" customWidth="1"/>
    <col min="14" max="16" width="24.44140625" bestFit="1" customWidth="1"/>
    <col min="17" max="17" width="30" bestFit="1" customWidth="1"/>
    <col min="18" max="18" width="27.44140625" bestFit="1" customWidth="1"/>
    <col min="19" max="21" width="24.44140625" bestFit="1" customWidth="1"/>
    <col min="22" max="22" width="30" bestFit="1" customWidth="1"/>
    <col min="23" max="23" width="27.44140625" bestFit="1" customWidth="1"/>
    <col min="24" max="26" width="24.44140625" bestFit="1" customWidth="1"/>
    <col min="27" max="27" width="29.6640625" bestFit="1" customWidth="1"/>
    <col min="28" max="28" width="27.44140625" bestFit="1" customWidth="1"/>
    <col min="29" max="31" width="24.44140625" bestFit="1" customWidth="1"/>
    <col min="32" max="32" width="29.6640625" bestFit="1" customWidth="1"/>
    <col min="33" max="33" width="27.44140625" bestFit="1" customWidth="1"/>
    <col min="34" max="36" width="24.44140625" bestFit="1" customWidth="1"/>
    <col min="37" max="37" width="29.6640625" bestFit="1" customWidth="1"/>
    <col min="38" max="38" width="27.44140625" bestFit="1" customWidth="1"/>
    <col min="39" max="41" width="24.44140625" bestFit="1" customWidth="1"/>
  </cols>
  <sheetData>
    <row r="1" spans="1:41" ht="10.5" x14ac:dyDescent="0.25">
      <c r="A1" s="1" t="s">
        <v>0</v>
      </c>
      <c r="B1" s="1" t="s">
        <v>1</v>
      </c>
      <c r="C1" s="1" t="s">
        <v>2</v>
      </c>
      <c r="D1" s="1" t="s">
        <v>3</v>
      </c>
      <c r="E1" s="1" t="s">
        <v>4</v>
      </c>
      <c r="F1" s="1" t="s">
        <v>5</v>
      </c>
      <c r="G1" s="1" t="s">
        <v>115</v>
      </c>
      <c r="H1" s="1" t="s">
        <v>7</v>
      </c>
      <c r="I1" s="1" t="s">
        <v>8</v>
      </c>
      <c r="J1" s="1" t="s">
        <v>9</v>
      </c>
      <c r="K1" s="1" t="s">
        <v>10</v>
      </c>
      <c r="L1" s="1" t="s">
        <v>114</v>
      </c>
      <c r="M1" s="1" t="s">
        <v>12</v>
      </c>
      <c r="N1" s="1" t="s">
        <v>13</v>
      </c>
      <c r="O1" s="1" t="s">
        <v>14</v>
      </c>
      <c r="P1" s="1" t="s">
        <v>15</v>
      </c>
      <c r="Q1" s="1" t="s">
        <v>113</v>
      </c>
      <c r="R1" s="1" t="s">
        <v>17</v>
      </c>
      <c r="S1" s="1" t="s">
        <v>18</v>
      </c>
      <c r="T1" s="1" t="s">
        <v>19</v>
      </c>
      <c r="U1" s="1" t="s">
        <v>20</v>
      </c>
      <c r="V1" s="1" t="s">
        <v>112</v>
      </c>
      <c r="W1" s="1" t="s">
        <v>22</v>
      </c>
      <c r="X1" s="1" t="s">
        <v>23</v>
      </c>
      <c r="Y1" s="1" t="s">
        <v>24</v>
      </c>
      <c r="Z1" s="1" t="s">
        <v>25</v>
      </c>
      <c r="AA1" s="1" t="s">
        <v>111</v>
      </c>
      <c r="AB1" s="1" t="s">
        <v>27</v>
      </c>
      <c r="AC1" s="1" t="s">
        <v>28</v>
      </c>
      <c r="AD1" s="1" t="s">
        <v>29</v>
      </c>
      <c r="AE1" s="1" t="s">
        <v>30</v>
      </c>
      <c r="AF1" s="1" t="s">
        <v>110</v>
      </c>
      <c r="AG1" s="1" t="s">
        <v>32</v>
      </c>
      <c r="AH1" s="1" t="s">
        <v>33</v>
      </c>
      <c r="AI1" s="1" t="s">
        <v>34</v>
      </c>
      <c r="AJ1" s="1" t="s">
        <v>35</v>
      </c>
      <c r="AK1" s="1" t="s">
        <v>109</v>
      </c>
      <c r="AL1" s="1" t="s">
        <v>37</v>
      </c>
      <c r="AM1" s="1" t="s">
        <v>38</v>
      </c>
      <c r="AN1" s="1" t="s">
        <v>39</v>
      </c>
      <c r="AO1" s="1" t="s">
        <v>40</v>
      </c>
    </row>
    <row r="2" spans="1:41" ht="10.25" x14ac:dyDescent="0.2">
      <c r="A2" t="s">
        <v>108</v>
      </c>
      <c r="B2" t="s">
        <v>41</v>
      </c>
      <c r="C2" t="s">
        <v>42</v>
      </c>
      <c r="D2" t="s">
        <v>43</v>
      </c>
      <c r="E2" t="s">
        <v>44</v>
      </c>
      <c r="F2" t="s">
        <v>45</v>
      </c>
      <c r="G2" s="2">
        <v>14459.8702667175</v>
      </c>
      <c r="H2" s="2">
        <v>4597.6575433179696</v>
      </c>
      <c r="I2" s="2">
        <v>3639.8940023922501</v>
      </c>
      <c r="J2" s="2">
        <v>3976.7019450530702</v>
      </c>
      <c r="K2" s="2">
        <v>2251.5142872166398</v>
      </c>
      <c r="L2" s="2">
        <v>36510.1828025543</v>
      </c>
      <c r="M2" s="2">
        <v>12298.0246861133</v>
      </c>
      <c r="N2" s="2">
        <v>9610.7457200706394</v>
      </c>
      <c r="O2" s="2">
        <v>10459.3038080764</v>
      </c>
      <c r="P2" s="2">
        <v>5970.8742002848303</v>
      </c>
      <c r="Q2" s="2">
        <v>14852.013333348301</v>
      </c>
      <c r="R2" s="2">
        <v>4929.1920881065098</v>
      </c>
      <c r="S2" s="2">
        <v>4016.7802528120201</v>
      </c>
      <c r="T2" s="2">
        <v>4444.93318236493</v>
      </c>
      <c r="U2" s="2">
        <v>2467.95782471349</v>
      </c>
      <c r="V2" s="2">
        <v>457985.80975892401</v>
      </c>
      <c r="W2" s="2">
        <v>151609.055765233</v>
      </c>
      <c r="X2" s="2">
        <v>119275.914490435</v>
      </c>
      <c r="Y2" s="2">
        <v>130061.381209022</v>
      </c>
      <c r="Z2" s="2">
        <v>74388.060284602994</v>
      </c>
      <c r="AA2" s="2">
        <v>23916.793612005498</v>
      </c>
      <c r="AB2" s="2">
        <v>8066.29544118388</v>
      </c>
      <c r="AC2" s="2">
        <v>6197.9328751920802</v>
      </c>
      <c r="AD2" s="2">
        <v>6706.8601793568996</v>
      </c>
      <c r="AE2" s="2">
        <v>3857.7200425691799</v>
      </c>
      <c r="AF2" s="2">
        <v>7730.5958795140295</v>
      </c>
      <c r="AG2" s="2">
        <v>2557.5162248783199</v>
      </c>
      <c r="AH2" s="2">
        <v>2065.9356219889401</v>
      </c>
      <c r="AI2" s="2">
        <v>2277.52555423491</v>
      </c>
      <c r="AJ2" s="2">
        <v>1271.8546502128299</v>
      </c>
      <c r="AK2" s="2">
        <v>126448.61505791701</v>
      </c>
      <c r="AL2" s="2">
        <v>41350.221623254503</v>
      </c>
      <c r="AM2" s="2">
        <v>31332.571248181099</v>
      </c>
      <c r="AN2" s="2">
        <v>33599.322870415497</v>
      </c>
      <c r="AO2" s="2">
        <v>19821.5076511154</v>
      </c>
    </row>
    <row r="3" spans="1:41" ht="10.25" x14ac:dyDescent="0.2">
      <c r="A3" t="s">
        <v>108</v>
      </c>
      <c r="B3" t="s">
        <v>41</v>
      </c>
      <c r="C3" t="s">
        <v>46</v>
      </c>
      <c r="D3" t="s">
        <v>43</v>
      </c>
      <c r="E3" t="s">
        <v>44</v>
      </c>
      <c r="F3" t="s">
        <v>45</v>
      </c>
      <c r="G3" s="2">
        <v>2267.2810111230301</v>
      </c>
      <c r="H3" s="2">
        <v>506.647916863163</v>
      </c>
      <c r="I3" s="2">
        <v>845.57056927681003</v>
      </c>
      <c r="J3" s="2">
        <v>2369.7962250709502</v>
      </c>
      <c r="K3" s="2">
        <v>354.93744315307998</v>
      </c>
      <c r="L3" s="2">
        <v>27645.269115335701</v>
      </c>
      <c r="M3" s="2">
        <v>7347.5205966024696</v>
      </c>
      <c r="N3" s="2">
        <v>15187.4452381134</v>
      </c>
      <c r="O3" s="2">
        <v>42964.9626731873</v>
      </c>
      <c r="P3" s="2">
        <v>4355.0756292076803</v>
      </c>
      <c r="Q3" s="2">
        <v>203.817259687931</v>
      </c>
      <c r="R3" s="2">
        <v>274.07820848310803</v>
      </c>
      <c r="S3" s="2">
        <v>246.11777828633799</v>
      </c>
      <c r="T3" s="2">
        <v>889.06173497438397</v>
      </c>
      <c r="U3" s="2">
        <v>432.02776461706202</v>
      </c>
      <c r="V3" s="2">
        <v>388279.68649946299</v>
      </c>
      <c r="W3" s="2">
        <v>312860.56140902598</v>
      </c>
      <c r="X3" s="2">
        <v>540793.79730224598</v>
      </c>
      <c r="Y3" s="2">
        <v>1576502.8535156299</v>
      </c>
      <c r="Z3" s="2">
        <v>344908.88067475701</v>
      </c>
      <c r="AA3" s="2">
        <v>17966.678093753198</v>
      </c>
      <c r="AB3" s="2">
        <v>4017.5347765773799</v>
      </c>
      <c r="AC3" s="2">
        <v>10135.6236305237</v>
      </c>
      <c r="AD3" s="2">
        <v>28523.745780944799</v>
      </c>
      <c r="AE3" s="2">
        <v>2225.0512814293202</v>
      </c>
      <c r="AF3" s="2">
        <v>101.421604932287</v>
      </c>
      <c r="AG3" s="2">
        <v>132.81658906909601</v>
      </c>
      <c r="AH3" s="2">
        <v>129.224271297455</v>
      </c>
      <c r="AI3" s="2">
        <v>464.008288800716</v>
      </c>
      <c r="AJ3" s="2">
        <v>205.33308726448601</v>
      </c>
      <c r="AK3" s="2">
        <v>102480.05565904301</v>
      </c>
      <c r="AL3" s="2">
        <v>43923.5212708451</v>
      </c>
      <c r="AM3" s="2">
        <v>166854.59613037101</v>
      </c>
      <c r="AN3" s="2">
        <v>485052.49975585903</v>
      </c>
      <c r="AO3" s="2">
        <v>40822.359828401401</v>
      </c>
    </row>
    <row r="4" spans="1:41" ht="10.25" x14ac:dyDescent="0.2">
      <c r="A4" t="s">
        <v>108</v>
      </c>
      <c r="B4" t="s">
        <v>41</v>
      </c>
      <c r="C4" t="s">
        <v>47</v>
      </c>
      <c r="D4" t="s">
        <v>43</v>
      </c>
      <c r="E4" t="s">
        <v>44</v>
      </c>
      <c r="F4" t="s">
        <v>45</v>
      </c>
      <c r="G4" s="2">
        <v>4754.9711776742897</v>
      </c>
      <c r="H4" s="2">
        <v>7567.2861736885397</v>
      </c>
      <c r="I4" s="2">
        <v>4565.6073974762003</v>
      </c>
      <c r="J4" s="2">
        <v>3126.7280637254398</v>
      </c>
      <c r="K4" s="2">
        <v>3525.0771807412302</v>
      </c>
      <c r="L4" s="2">
        <v>51683.184059668798</v>
      </c>
      <c r="M4" s="2">
        <v>112449.923484837</v>
      </c>
      <c r="N4" s="2">
        <v>62385.959186455002</v>
      </c>
      <c r="O4" s="2">
        <v>39557.223477211402</v>
      </c>
      <c r="P4" s="2">
        <v>44833.648757466697</v>
      </c>
      <c r="Q4" s="2">
        <v>1469.6641963012601</v>
      </c>
      <c r="R4" s="2">
        <v>3356.8083346623498</v>
      </c>
      <c r="S4" s="2">
        <v>2110.85147021893</v>
      </c>
      <c r="T4" s="2">
        <v>1554.8912762610901</v>
      </c>
      <c r="U4" s="2">
        <v>2184.9090743730799</v>
      </c>
      <c r="V4" s="2">
        <v>2213259.9525105101</v>
      </c>
      <c r="W4" s="2">
        <v>7713131.5250676097</v>
      </c>
      <c r="X4" s="2">
        <v>4585189.6424223697</v>
      </c>
      <c r="Y4" s="2">
        <v>3152653.1805747398</v>
      </c>
      <c r="Z4" s="2">
        <v>3608279.8734343098</v>
      </c>
      <c r="AA4" s="2">
        <v>31442.2910514299</v>
      </c>
      <c r="AB4" s="2">
        <v>70643.907183232805</v>
      </c>
      <c r="AC4" s="2">
        <v>38441.869987513899</v>
      </c>
      <c r="AD4" s="2">
        <v>23985.745114081099</v>
      </c>
      <c r="AE4" s="2">
        <v>28146.619460696002</v>
      </c>
      <c r="AF4" s="2">
        <v>728.65877753590098</v>
      </c>
      <c r="AG4" s="2">
        <v>1693.83836496348</v>
      </c>
      <c r="AH4" s="2">
        <v>1055.40228936625</v>
      </c>
      <c r="AI4" s="2">
        <v>772.89983857687503</v>
      </c>
      <c r="AJ4" s="2">
        <v>1097.8821943984401</v>
      </c>
      <c r="AK4" s="2">
        <v>506260.780186232</v>
      </c>
      <c r="AL4" s="2">
        <v>1975282.6119381899</v>
      </c>
      <c r="AM4" s="2">
        <v>1117067.5591518199</v>
      </c>
      <c r="AN4" s="2">
        <v>743791.84992962703</v>
      </c>
      <c r="AO4" s="2">
        <v>968014.65042090404</v>
      </c>
    </row>
    <row r="5" spans="1:41" ht="10.25" x14ac:dyDescent="0.2">
      <c r="A5" t="s">
        <v>108</v>
      </c>
      <c r="B5" t="s">
        <v>41</v>
      </c>
      <c r="C5" t="s">
        <v>48</v>
      </c>
      <c r="D5" t="s">
        <v>43</v>
      </c>
      <c r="E5" t="s">
        <v>44</v>
      </c>
      <c r="F5" t="s">
        <v>45</v>
      </c>
      <c r="G5" s="2">
        <v>0</v>
      </c>
      <c r="H5" s="2">
        <v>236.600495755672</v>
      </c>
      <c r="I5" s="2">
        <v>2848.724885522</v>
      </c>
      <c r="J5" s="2">
        <v>2917.3475350056001</v>
      </c>
      <c r="K5" s="2">
        <v>6115.9500703752901</v>
      </c>
      <c r="L5" s="2">
        <v>0</v>
      </c>
      <c r="M5" s="2">
        <v>6993.44553947449</v>
      </c>
      <c r="N5" s="2">
        <v>74462.311958946797</v>
      </c>
      <c r="O5" s="2">
        <v>79174.456137922796</v>
      </c>
      <c r="P5" s="2">
        <v>156920.63091919001</v>
      </c>
      <c r="Q5" s="2">
        <v>0</v>
      </c>
      <c r="R5" s="2">
        <v>98.733147583901896</v>
      </c>
      <c r="S5" s="2">
        <v>1492.40132006264</v>
      </c>
      <c r="T5" s="2">
        <v>1657.0777063466801</v>
      </c>
      <c r="U5" s="2">
        <v>4860.6674177572704</v>
      </c>
      <c r="V5" s="2">
        <v>0</v>
      </c>
      <c r="W5" s="2">
        <v>245808.08624267601</v>
      </c>
      <c r="X5" s="2">
        <v>2848763.40985286</v>
      </c>
      <c r="Y5" s="2">
        <v>2955249.4286567401</v>
      </c>
      <c r="Z5" s="2">
        <v>5902086.3251566896</v>
      </c>
      <c r="AA5" s="2">
        <v>0</v>
      </c>
      <c r="AB5" s="2">
        <v>4701.2030258178702</v>
      </c>
      <c r="AC5" s="2">
        <v>47699.029708729198</v>
      </c>
      <c r="AD5" s="2">
        <v>50314.788722590201</v>
      </c>
      <c r="AE5" s="2">
        <v>97268.081003444997</v>
      </c>
      <c r="AF5" s="2">
        <v>0</v>
      </c>
      <c r="AG5" s="2">
        <v>52.227362487465101</v>
      </c>
      <c r="AH5" s="2">
        <v>762.35904170947504</v>
      </c>
      <c r="AI5" s="2">
        <v>842.517693631253</v>
      </c>
      <c r="AJ5" s="2">
        <v>2441.7000324790602</v>
      </c>
      <c r="AK5" s="2">
        <v>0</v>
      </c>
      <c r="AL5" s="2">
        <v>75961.946830749497</v>
      </c>
      <c r="AM5" s="2">
        <v>784037.14497958298</v>
      </c>
      <c r="AN5" s="2">
        <v>803421.27019632002</v>
      </c>
      <c r="AO5" s="2">
        <v>1517783.51118566</v>
      </c>
    </row>
    <row r="6" spans="1:41" ht="10.25" x14ac:dyDescent="0.2">
      <c r="A6" t="s">
        <v>108</v>
      </c>
      <c r="B6" t="s">
        <v>41</v>
      </c>
      <c r="C6" t="s">
        <v>49</v>
      </c>
      <c r="D6" t="s">
        <v>43</v>
      </c>
      <c r="E6" t="s">
        <v>44</v>
      </c>
      <c r="F6" t="s">
        <v>45</v>
      </c>
      <c r="G6" s="2">
        <v>0</v>
      </c>
      <c r="H6" s="2">
        <v>275.42198616266302</v>
      </c>
      <c r="I6" s="2">
        <v>3557.32125538944</v>
      </c>
      <c r="J6" s="2">
        <v>3691.27565758014</v>
      </c>
      <c r="K6" s="2">
        <v>9088.57033909454</v>
      </c>
      <c r="L6" s="2">
        <v>0</v>
      </c>
      <c r="M6" s="2">
        <v>6205.7851104736301</v>
      </c>
      <c r="N6" s="2">
        <v>71444.211133849705</v>
      </c>
      <c r="O6" s="2">
        <v>77942.789969480204</v>
      </c>
      <c r="P6" s="2">
        <v>182029.371084543</v>
      </c>
      <c r="Q6" s="2">
        <v>0</v>
      </c>
      <c r="R6" s="2">
        <v>92.379030786454706</v>
      </c>
      <c r="S6" s="2">
        <v>1468.8357748941</v>
      </c>
      <c r="T6" s="2">
        <v>1649.57891279861</v>
      </c>
      <c r="U6" s="2">
        <v>5882.4322684457102</v>
      </c>
      <c r="V6" s="2">
        <v>0</v>
      </c>
      <c r="W6" s="2">
        <v>286140.685546875</v>
      </c>
      <c r="X6" s="2">
        <v>3544937.75446301</v>
      </c>
      <c r="Y6" s="2">
        <v>3733883.4509313898</v>
      </c>
      <c r="Z6" s="2">
        <v>8853288.8700257596</v>
      </c>
      <c r="AA6" s="2">
        <v>0</v>
      </c>
      <c r="AB6" s="2">
        <v>4171.7143793106097</v>
      </c>
      <c r="AC6" s="2">
        <v>45635.618679431398</v>
      </c>
      <c r="AD6" s="2">
        <v>49428.2181030426</v>
      </c>
      <c r="AE6" s="2">
        <v>113507.643177333</v>
      </c>
      <c r="AF6" s="2">
        <v>0</v>
      </c>
      <c r="AG6" s="2">
        <v>48.866194751113703</v>
      </c>
      <c r="AH6" s="2">
        <v>746.22213986685199</v>
      </c>
      <c r="AI6" s="2">
        <v>835.55113408814498</v>
      </c>
      <c r="AJ6" s="2">
        <v>2987.9308054869498</v>
      </c>
      <c r="AK6" s="2">
        <v>0</v>
      </c>
      <c r="AL6" s="2">
        <v>88425.908737182603</v>
      </c>
      <c r="AM6" s="2">
        <v>965457.70258281403</v>
      </c>
      <c r="AN6" s="2">
        <v>1009922.53544609</v>
      </c>
      <c r="AO6" s="2">
        <v>2345110.9304461498</v>
      </c>
    </row>
    <row r="7" spans="1:41" ht="10.25" x14ac:dyDescent="0.2">
      <c r="A7" t="s">
        <v>108</v>
      </c>
      <c r="B7" t="s">
        <v>41</v>
      </c>
      <c r="C7" t="s">
        <v>50</v>
      </c>
      <c r="D7" t="s">
        <v>43</v>
      </c>
      <c r="E7" t="s">
        <v>44</v>
      </c>
      <c r="F7" t="s">
        <v>45</v>
      </c>
      <c r="G7" s="2">
        <v>582.40657033535194</v>
      </c>
      <c r="H7" s="2">
        <v>1559.1041426076799</v>
      </c>
      <c r="I7" s="2">
        <v>3369.5560734893602</v>
      </c>
      <c r="J7" s="2">
        <v>3843.0845065173198</v>
      </c>
      <c r="K7" s="2">
        <v>5437.1657537516403</v>
      </c>
      <c r="L7" s="2">
        <v>2195.2583371707901</v>
      </c>
      <c r="M7" s="2">
        <v>7557.1761512616604</v>
      </c>
      <c r="N7" s="2">
        <v>18030.234353868102</v>
      </c>
      <c r="O7" s="2">
        <v>20927.2525515038</v>
      </c>
      <c r="P7" s="2">
        <v>29091.122009367798</v>
      </c>
      <c r="Q7" s="2">
        <v>367.62094756747001</v>
      </c>
      <c r="R7" s="2">
        <v>731.90662507358502</v>
      </c>
      <c r="S7" s="2">
        <v>791.82179914596099</v>
      </c>
      <c r="T7" s="2">
        <v>1840.4847496560201</v>
      </c>
      <c r="U7" s="2">
        <v>4823.4369791632398</v>
      </c>
      <c r="V7" s="2">
        <v>47628.737369868097</v>
      </c>
      <c r="W7" s="2">
        <v>151594.33227760301</v>
      </c>
      <c r="X7" s="2">
        <v>336117.89087668201</v>
      </c>
      <c r="Y7" s="2">
        <v>384393.68511773099</v>
      </c>
      <c r="Z7" s="2">
        <v>579151.94883039605</v>
      </c>
      <c r="AA7" s="2">
        <v>1239.3576507800899</v>
      </c>
      <c r="AB7" s="2">
        <v>4835.8936149692199</v>
      </c>
      <c r="AC7" s="2">
        <v>12036.090066758799</v>
      </c>
      <c r="AD7" s="2">
        <v>14006.7918708295</v>
      </c>
      <c r="AE7" s="2">
        <v>19496.2526925659</v>
      </c>
      <c r="AF7" s="2">
        <v>176.90220234666799</v>
      </c>
      <c r="AG7" s="2">
        <v>368.59698744648603</v>
      </c>
      <c r="AH7" s="2">
        <v>410.24001524548697</v>
      </c>
      <c r="AI7" s="2">
        <v>969.27385942712101</v>
      </c>
      <c r="AJ7" s="2">
        <v>2558.5526051449101</v>
      </c>
      <c r="AK7" s="2">
        <v>7294.1408071845099</v>
      </c>
      <c r="AL7" s="2">
        <v>37832.497734970399</v>
      </c>
      <c r="AM7" s="2">
        <v>97628.577517950398</v>
      </c>
      <c r="AN7" s="2">
        <v>113099.901802454</v>
      </c>
      <c r="AO7" s="2">
        <v>172866.00785087101</v>
      </c>
    </row>
    <row r="8" spans="1:41" ht="10.25" x14ac:dyDescent="0.2">
      <c r="A8" t="s">
        <v>108</v>
      </c>
      <c r="B8" t="s">
        <v>41</v>
      </c>
      <c r="C8" t="s">
        <v>51</v>
      </c>
      <c r="D8" t="s">
        <v>43</v>
      </c>
      <c r="E8" t="s">
        <v>44</v>
      </c>
      <c r="F8" t="s">
        <v>45</v>
      </c>
      <c r="G8" s="2">
        <v>188.54090604988801</v>
      </c>
      <c r="H8" s="2">
        <v>202.84762584981101</v>
      </c>
      <c r="I8" s="2">
        <v>218.82048854644501</v>
      </c>
      <c r="J8" s="2">
        <v>227.33944539561401</v>
      </c>
      <c r="K8" s="2">
        <v>216.42892809409</v>
      </c>
      <c r="L8" s="2">
        <v>1650.6770458737799</v>
      </c>
      <c r="M8" s="2">
        <v>5293.44121287081</v>
      </c>
      <c r="N8" s="2">
        <v>8664.9547434825199</v>
      </c>
      <c r="O8" s="2">
        <v>9619.8330569360405</v>
      </c>
      <c r="P8" s="2">
        <v>43326.078434120704</v>
      </c>
      <c r="Q8" s="2">
        <v>100.07443470036</v>
      </c>
      <c r="R8" s="2">
        <v>303.54476394307</v>
      </c>
      <c r="S8" s="2">
        <v>492.12484973885699</v>
      </c>
      <c r="T8" s="2">
        <v>526.46415827122701</v>
      </c>
      <c r="U8" s="2">
        <v>2113.0313097097801</v>
      </c>
      <c r="V8" s="2">
        <v>438050.55039081798</v>
      </c>
      <c r="W8" s="2">
        <v>611928.22074870404</v>
      </c>
      <c r="X8" s="2">
        <v>755100.18270994397</v>
      </c>
      <c r="Y8" s="2">
        <v>762334.29830927495</v>
      </c>
      <c r="Z8" s="2">
        <v>762296.44637570996</v>
      </c>
      <c r="AA8" s="2">
        <v>1024.7463560410199</v>
      </c>
      <c r="AB8" s="2">
        <v>3454.9349433016801</v>
      </c>
      <c r="AC8" s="2">
        <v>5392.4995236102304</v>
      </c>
      <c r="AD8" s="2">
        <v>6083.3424786273399</v>
      </c>
      <c r="AE8" s="2">
        <v>28472.145464952901</v>
      </c>
      <c r="AF8" s="2">
        <v>51.748491729198101</v>
      </c>
      <c r="AG8" s="2">
        <v>158.931263306999</v>
      </c>
      <c r="AH8" s="2">
        <v>251.55730098912099</v>
      </c>
      <c r="AI8" s="2">
        <v>270.95090273536903</v>
      </c>
      <c r="AJ8" s="2">
        <v>1106.9873590719801</v>
      </c>
      <c r="AK8" s="2">
        <v>125996.245542966</v>
      </c>
      <c r="AL8" s="2">
        <v>176645.07556655601</v>
      </c>
      <c r="AM8" s="2">
        <v>219337.4978293</v>
      </c>
      <c r="AN8" s="2">
        <v>227513.47582037101</v>
      </c>
      <c r="AO8" s="2">
        <v>223467.16539732899</v>
      </c>
    </row>
    <row r="9" spans="1:41" ht="10.25" x14ac:dyDescent="0.2">
      <c r="A9" t="s">
        <v>108</v>
      </c>
      <c r="B9" t="s">
        <v>41</v>
      </c>
      <c r="C9" t="s">
        <v>52</v>
      </c>
      <c r="D9" t="s">
        <v>43</v>
      </c>
      <c r="E9" t="s">
        <v>44</v>
      </c>
      <c r="F9" t="s">
        <v>45</v>
      </c>
      <c r="G9" s="2">
        <v>4709.4786907313301</v>
      </c>
      <c r="H9" s="2">
        <v>6210.4504493027198</v>
      </c>
      <c r="I9" s="2">
        <v>5025.3313538820503</v>
      </c>
      <c r="J9" s="2">
        <v>5506.8581973067803</v>
      </c>
      <c r="K9" s="2">
        <v>8421.6713147401006</v>
      </c>
      <c r="L9" s="2">
        <v>35103.388315582102</v>
      </c>
      <c r="M9" s="2">
        <v>66749.842279548204</v>
      </c>
      <c r="N9" s="2">
        <v>52593.4600805523</v>
      </c>
      <c r="O9" s="2">
        <v>57606.765236463601</v>
      </c>
      <c r="P9" s="2">
        <v>78498.713030091894</v>
      </c>
      <c r="Q9" s="2">
        <v>2590.1682592195598</v>
      </c>
      <c r="R9" s="2">
        <v>5377.4077878632297</v>
      </c>
      <c r="S9" s="2">
        <v>4916.2525981080698</v>
      </c>
      <c r="T9" s="2">
        <v>5330.6494809589403</v>
      </c>
      <c r="U9" s="2">
        <v>4321.0780559894802</v>
      </c>
      <c r="V9" s="2">
        <v>2266745.0632119798</v>
      </c>
      <c r="W9" s="2">
        <v>6726285.7156074801</v>
      </c>
      <c r="X9" s="2">
        <v>6546864.7353391303</v>
      </c>
      <c r="Y9" s="2">
        <v>6649222.5643672002</v>
      </c>
      <c r="Z9" s="2">
        <v>672055.07682818396</v>
      </c>
      <c r="AA9" s="2">
        <v>22080.156660143901</v>
      </c>
      <c r="AB9" s="2">
        <v>41986.887846749603</v>
      </c>
      <c r="AC9" s="2">
        <v>33039.9229678017</v>
      </c>
      <c r="AD9" s="2">
        <v>36224.827269591799</v>
      </c>
      <c r="AE9" s="2">
        <v>49812.043240015497</v>
      </c>
      <c r="AF9" s="2">
        <v>1317.45863219123</v>
      </c>
      <c r="AG9" s="2">
        <v>2733.92428898559</v>
      </c>
      <c r="AH9" s="2">
        <v>2503.4977269932301</v>
      </c>
      <c r="AI9" s="2">
        <v>2707.2333829039699</v>
      </c>
      <c r="AJ9" s="2">
        <v>2170.7861519804001</v>
      </c>
      <c r="AK9" s="2">
        <v>598031.78837622097</v>
      </c>
      <c r="AL9" s="2">
        <v>1798611.93848592</v>
      </c>
      <c r="AM9" s="2">
        <v>1860830.00311421</v>
      </c>
      <c r="AN9" s="2">
        <v>1967599.9833117099</v>
      </c>
      <c r="AO9" s="2">
        <v>202470.29844238001</v>
      </c>
    </row>
    <row r="10" spans="1:41" ht="10.25" x14ac:dyDescent="0.2">
      <c r="A10" t="s">
        <v>108</v>
      </c>
      <c r="B10" t="s">
        <v>41</v>
      </c>
      <c r="C10" t="s">
        <v>53</v>
      </c>
      <c r="D10" t="s">
        <v>43</v>
      </c>
      <c r="E10" t="s">
        <v>44</v>
      </c>
      <c r="F10" t="s">
        <v>45</v>
      </c>
      <c r="G10" s="2">
        <v>28222.018857484501</v>
      </c>
      <c r="H10" s="2">
        <v>32903.587906036802</v>
      </c>
      <c r="I10" s="2">
        <v>32670.859572863901</v>
      </c>
      <c r="J10" s="2">
        <v>35462.003649353603</v>
      </c>
      <c r="K10" s="2">
        <v>34996.139571515698</v>
      </c>
      <c r="L10" s="2">
        <v>183066.24473638801</v>
      </c>
      <c r="M10" s="2">
        <v>239945.920676718</v>
      </c>
      <c r="N10" s="2">
        <v>231256.152988416</v>
      </c>
      <c r="O10" s="2">
        <v>258843.17984723899</v>
      </c>
      <c r="P10" s="2">
        <v>248742.02311942499</v>
      </c>
      <c r="Q10" s="2">
        <v>5452.3708158387599</v>
      </c>
      <c r="R10" s="2">
        <v>6574.59203616594</v>
      </c>
      <c r="S10" s="2">
        <v>5463.8378817083703</v>
      </c>
      <c r="T10" s="2">
        <v>6502.3458072140202</v>
      </c>
      <c r="U10" s="2">
        <v>10074.254861628</v>
      </c>
      <c r="V10" s="2">
        <v>787253.759226867</v>
      </c>
      <c r="W10" s="2">
        <v>1026313.11489548</v>
      </c>
      <c r="X10" s="2">
        <v>1210617.1945276801</v>
      </c>
      <c r="Y10" s="2">
        <v>1329050.19290328</v>
      </c>
      <c r="Z10" s="2">
        <v>1177489.3231252299</v>
      </c>
      <c r="AA10" s="2">
        <v>119098.796011121</v>
      </c>
      <c r="AB10" s="2">
        <v>156628.434892591</v>
      </c>
      <c r="AC10" s="2">
        <v>151896.77317964</v>
      </c>
      <c r="AD10" s="2">
        <v>170414.60711591801</v>
      </c>
      <c r="AE10" s="2">
        <v>162704.37688134599</v>
      </c>
      <c r="AF10" s="2">
        <v>2684.93967686113</v>
      </c>
      <c r="AG10" s="2">
        <v>3241.9196700351699</v>
      </c>
      <c r="AH10" s="2">
        <v>2720.3674017327398</v>
      </c>
      <c r="AI10" s="2">
        <v>3218.7619341495902</v>
      </c>
      <c r="AJ10" s="2">
        <v>5081.8729050900502</v>
      </c>
      <c r="AK10" s="2">
        <v>209581.83093503601</v>
      </c>
      <c r="AL10" s="2">
        <v>276909.511069623</v>
      </c>
      <c r="AM10" s="2">
        <v>331225.93658776197</v>
      </c>
      <c r="AN10" s="2">
        <v>367511.94745025103</v>
      </c>
      <c r="AO10" s="2">
        <v>325171.94619471801</v>
      </c>
    </row>
    <row r="11" spans="1:41" ht="10.25" x14ac:dyDescent="0.2">
      <c r="A11" t="s">
        <v>108</v>
      </c>
      <c r="B11" t="s">
        <v>41</v>
      </c>
      <c r="C11" t="s">
        <v>54</v>
      </c>
      <c r="D11" t="s">
        <v>43</v>
      </c>
      <c r="E11" t="s">
        <v>44</v>
      </c>
      <c r="F11" t="s">
        <v>45</v>
      </c>
      <c r="G11" s="2">
        <v>37996.863502819098</v>
      </c>
      <c r="H11" s="2">
        <v>53398.5069692178</v>
      </c>
      <c r="I11" s="2">
        <v>57982.258471036199</v>
      </c>
      <c r="J11" s="2">
        <v>59528.4646053428</v>
      </c>
      <c r="K11" s="2">
        <v>74199.495319524605</v>
      </c>
      <c r="L11" s="2">
        <v>149254.68202015001</v>
      </c>
      <c r="M11" s="2">
        <v>350469.88025390601</v>
      </c>
      <c r="N11" s="2">
        <v>387938.85972632503</v>
      </c>
      <c r="O11" s="2">
        <v>413287.33680944599</v>
      </c>
      <c r="P11" s="2">
        <v>526125.94438046694</v>
      </c>
      <c r="Q11" s="2">
        <v>17091.039699745601</v>
      </c>
      <c r="R11" s="2">
        <v>32525.4821748092</v>
      </c>
      <c r="S11" s="2">
        <v>40410.214064087901</v>
      </c>
      <c r="T11" s="2">
        <v>52289.173916537002</v>
      </c>
      <c r="U11" s="2">
        <v>96686.198571175002</v>
      </c>
      <c r="V11" s="2">
        <v>1339069.8075554599</v>
      </c>
      <c r="W11" s="2">
        <v>3194271.3719283999</v>
      </c>
      <c r="X11" s="2">
        <v>3625767.1156437402</v>
      </c>
      <c r="Y11" s="2">
        <v>3776759.4593412299</v>
      </c>
      <c r="Z11" s="2">
        <v>4803995.29629602</v>
      </c>
      <c r="AA11" s="2">
        <v>99104.511591034898</v>
      </c>
      <c r="AB11" s="2">
        <v>232934.82308012</v>
      </c>
      <c r="AC11" s="2">
        <v>257645.84126495401</v>
      </c>
      <c r="AD11" s="2">
        <v>274532.11649565201</v>
      </c>
      <c r="AE11" s="2">
        <v>347802.643977798</v>
      </c>
      <c r="AF11" s="2">
        <v>8893.4211063648199</v>
      </c>
      <c r="AG11" s="2">
        <v>16902.470446263102</v>
      </c>
      <c r="AH11" s="2">
        <v>21075.328009629298</v>
      </c>
      <c r="AI11" s="2">
        <v>27361.848365260899</v>
      </c>
      <c r="AJ11" s="2">
        <v>50666.206710272701</v>
      </c>
      <c r="AK11" s="2">
        <v>387941.76489975001</v>
      </c>
      <c r="AL11" s="2">
        <v>922936.92669637105</v>
      </c>
      <c r="AM11" s="2">
        <v>1045851.5701427</v>
      </c>
      <c r="AN11" s="2">
        <v>1091845.45032892</v>
      </c>
      <c r="AO11" s="2">
        <v>1381153.1100435699</v>
      </c>
    </row>
    <row r="12" spans="1:41" ht="10.25" x14ac:dyDescent="0.2">
      <c r="A12" t="s">
        <v>108</v>
      </c>
      <c r="B12" t="s">
        <v>41</v>
      </c>
      <c r="C12" t="s">
        <v>55</v>
      </c>
      <c r="D12" t="s">
        <v>56</v>
      </c>
      <c r="E12" t="s">
        <v>44</v>
      </c>
      <c r="F12" t="s">
        <v>45</v>
      </c>
      <c r="G12" s="2">
        <v>0.82684701083121603</v>
      </c>
      <c r="H12" s="2">
        <v>0.98530202776130005</v>
      </c>
      <c r="I12" s="2">
        <v>1.4145710742249</v>
      </c>
      <c r="J12" s="2">
        <v>1.6306460227227499</v>
      </c>
      <c r="K12" s="2">
        <v>2.1002489741732102</v>
      </c>
      <c r="L12" s="2">
        <v>303.88765065709799</v>
      </c>
      <c r="M12" s="2">
        <v>1869.5239667049</v>
      </c>
      <c r="N12" s="2">
        <v>2692.66096267794</v>
      </c>
      <c r="O12" s="2">
        <v>2487.06461649109</v>
      </c>
      <c r="P12" s="2">
        <v>6277.5330257237702</v>
      </c>
      <c r="Q12" s="2">
        <v>18.361883567438301</v>
      </c>
      <c r="R12" s="2">
        <v>113.647821404154</v>
      </c>
      <c r="S12" s="2">
        <v>165.99393226854201</v>
      </c>
      <c r="T12" s="2">
        <v>153.46932405843799</v>
      </c>
      <c r="U12" s="2">
        <v>389.97573095197703</v>
      </c>
      <c r="V12" s="2">
        <v>880.68931594198102</v>
      </c>
      <c r="W12" s="2">
        <v>1471.2591401413999</v>
      </c>
      <c r="X12" s="2">
        <v>2431.0357097988899</v>
      </c>
      <c r="Y12" s="2">
        <v>1698.8053260307199</v>
      </c>
      <c r="Z12" s="2">
        <v>3728.4347800465598</v>
      </c>
      <c r="AA12" s="2">
        <v>157.82394443231399</v>
      </c>
      <c r="AB12" s="2">
        <v>967.01899678394</v>
      </c>
      <c r="AC12" s="2">
        <v>1385.799263894</v>
      </c>
      <c r="AD12" s="2">
        <v>1276.26924171019</v>
      </c>
      <c r="AE12" s="2">
        <v>3245.2892633572901</v>
      </c>
      <c r="AF12" s="2">
        <v>8.78145825428828</v>
      </c>
      <c r="AG12" s="2">
        <v>53.7347332985346</v>
      </c>
      <c r="AH12" s="2">
        <v>78.439080491156304</v>
      </c>
      <c r="AI12" s="2">
        <v>72.3798084473747</v>
      </c>
      <c r="AJ12" s="2">
        <v>186.231197746107</v>
      </c>
      <c r="AK12" s="2">
        <v>94.586399917356204</v>
      </c>
      <c r="AL12" s="2">
        <v>157.83667429685701</v>
      </c>
      <c r="AM12" s="2">
        <v>260.32729373461899</v>
      </c>
      <c r="AN12" s="2">
        <v>181.43851358782601</v>
      </c>
      <c r="AO12" s="2">
        <v>398.93391595150803</v>
      </c>
    </row>
    <row r="13" spans="1:41" ht="10.25" x14ac:dyDescent="0.2">
      <c r="A13" t="s">
        <v>108</v>
      </c>
      <c r="B13" t="s">
        <v>41</v>
      </c>
      <c r="C13" t="s">
        <v>57</v>
      </c>
      <c r="D13" t="s">
        <v>43</v>
      </c>
      <c r="E13" t="s">
        <v>44</v>
      </c>
      <c r="F13" t="s">
        <v>45</v>
      </c>
      <c r="G13" s="2">
        <v>0</v>
      </c>
      <c r="H13" s="2">
        <v>0</v>
      </c>
      <c r="I13" s="2">
        <v>0</v>
      </c>
      <c r="J13" s="2">
        <v>0</v>
      </c>
      <c r="K13" s="2">
        <v>0</v>
      </c>
      <c r="L13" s="2">
        <v>3484.89806377888</v>
      </c>
      <c r="M13" s="2">
        <v>53129.521494432702</v>
      </c>
      <c r="N13" s="2">
        <v>91932.519231829006</v>
      </c>
      <c r="O13" s="2">
        <v>100293.079051501</v>
      </c>
      <c r="P13" s="2">
        <v>173899.287266645</v>
      </c>
      <c r="Q13" s="2">
        <v>1005.68225200474</v>
      </c>
      <c r="R13" s="2">
        <v>16666.129303386901</v>
      </c>
      <c r="S13" s="2">
        <v>28790.739452170401</v>
      </c>
      <c r="T13" s="2">
        <v>31488.6918637909</v>
      </c>
      <c r="U13" s="2">
        <v>53605.969685426302</v>
      </c>
      <c r="V13" s="2">
        <v>533145.84145355201</v>
      </c>
      <c r="W13" s="2">
        <v>8128152.6988360304</v>
      </c>
      <c r="X13" s="2">
        <v>14064526.3050151</v>
      </c>
      <c r="Y13" s="2">
        <v>15343587.3247707</v>
      </c>
      <c r="Z13" s="2">
        <v>26604416.4782186</v>
      </c>
      <c r="AA13" s="2">
        <v>2527.4979788958999</v>
      </c>
      <c r="AB13" s="2">
        <v>33987.4071198249</v>
      </c>
      <c r="AC13" s="2">
        <v>59587.062302681697</v>
      </c>
      <c r="AD13" s="2">
        <v>64801.852085537299</v>
      </c>
      <c r="AE13" s="2">
        <v>112666.993356559</v>
      </c>
      <c r="AF13" s="2">
        <v>612.77963742613804</v>
      </c>
      <c r="AG13" s="2">
        <v>8900.5616510422005</v>
      </c>
      <c r="AH13" s="2">
        <v>15266.285819025899</v>
      </c>
      <c r="AI13" s="2">
        <v>16666.291446284202</v>
      </c>
      <c r="AJ13" s="2">
        <v>28331.8110290974</v>
      </c>
      <c r="AK13" s="2">
        <v>111366.37350845301</v>
      </c>
      <c r="AL13" s="2">
        <v>2014160.4287840701</v>
      </c>
      <c r="AM13" s="2">
        <v>3648460.41030645</v>
      </c>
      <c r="AN13" s="2">
        <v>4011634.0103633702</v>
      </c>
      <c r="AO13" s="2">
        <v>7124563.7456555702</v>
      </c>
    </row>
    <row r="14" spans="1:41" ht="10.25" x14ac:dyDescent="0.2">
      <c r="A14" t="s">
        <v>108</v>
      </c>
      <c r="B14" t="s">
        <v>41</v>
      </c>
      <c r="C14" t="s">
        <v>58</v>
      </c>
      <c r="D14" t="s">
        <v>43</v>
      </c>
      <c r="E14" t="s">
        <v>44</v>
      </c>
      <c r="F14" t="s">
        <v>45</v>
      </c>
      <c r="G14" s="2">
        <v>519.66989296682004</v>
      </c>
      <c r="H14" s="2">
        <v>776.087494156513</v>
      </c>
      <c r="I14" s="2">
        <v>1443.70531704115</v>
      </c>
      <c r="J14" s="2">
        <v>1508.2386822005301</v>
      </c>
      <c r="K14" s="2">
        <v>3047.8280396589398</v>
      </c>
      <c r="L14" s="2">
        <v>7137.0592626489197</v>
      </c>
      <c r="M14" s="2">
        <v>18433.925156865502</v>
      </c>
      <c r="N14" s="2">
        <v>35121.45022377</v>
      </c>
      <c r="O14" s="2">
        <v>38172.467545143802</v>
      </c>
      <c r="P14" s="2">
        <v>93958.429193782693</v>
      </c>
      <c r="Q14" s="2">
        <v>274.42778097219502</v>
      </c>
      <c r="R14" s="2">
        <v>854.07456617533205</v>
      </c>
      <c r="S14" s="2">
        <v>1566.55399034468</v>
      </c>
      <c r="T14" s="2">
        <v>1713.54292884133</v>
      </c>
      <c r="U14" s="2">
        <v>3867.9481944540698</v>
      </c>
      <c r="V14" s="2">
        <v>393358.161952861</v>
      </c>
      <c r="W14" s="2">
        <v>1324854.87395801</v>
      </c>
      <c r="X14" s="2">
        <v>2640200.37598455</v>
      </c>
      <c r="Y14" s="2">
        <v>2723324.3104565698</v>
      </c>
      <c r="Z14" s="2">
        <v>5925085.4274806501</v>
      </c>
      <c r="AA14" s="2">
        <v>3673.5168660588101</v>
      </c>
      <c r="AB14" s="2">
        <v>9492.4083879927603</v>
      </c>
      <c r="AC14" s="2">
        <v>20325.729314561901</v>
      </c>
      <c r="AD14" s="2">
        <v>21332.380322925299</v>
      </c>
      <c r="AE14" s="2">
        <v>57788.226194595503</v>
      </c>
      <c r="AF14" s="2">
        <v>130.60974449971201</v>
      </c>
      <c r="AG14" s="2">
        <v>406.93021951439698</v>
      </c>
      <c r="AH14" s="2">
        <v>766.07550976394896</v>
      </c>
      <c r="AI14" s="2">
        <v>829.63604990429303</v>
      </c>
      <c r="AJ14" s="2">
        <v>1930.9764218693999</v>
      </c>
      <c r="AK14" s="2">
        <v>46673.965528137996</v>
      </c>
      <c r="AL14" s="2">
        <v>157510.42504061799</v>
      </c>
      <c r="AM14" s="2">
        <v>511165.36685693299</v>
      </c>
      <c r="AN14" s="2">
        <v>473950.39382106101</v>
      </c>
      <c r="AO14" s="2">
        <v>1475158.2610273401</v>
      </c>
    </row>
    <row r="15" spans="1:41" ht="10.25" x14ac:dyDescent="0.2">
      <c r="A15" t="s">
        <v>108</v>
      </c>
      <c r="B15" t="s">
        <v>41</v>
      </c>
      <c r="C15" t="s">
        <v>59</v>
      </c>
      <c r="D15" t="s">
        <v>43</v>
      </c>
      <c r="E15" t="s">
        <v>44</v>
      </c>
      <c r="F15" t="s">
        <v>45</v>
      </c>
      <c r="G15" s="2">
        <v>91.706447894513104</v>
      </c>
      <c r="H15" s="2">
        <v>136.95660452038601</v>
      </c>
      <c r="I15" s="2">
        <v>254.77139342588299</v>
      </c>
      <c r="J15" s="2">
        <v>266.15973701125802</v>
      </c>
      <c r="K15" s="2">
        <v>537.85196581919797</v>
      </c>
      <c r="L15" s="2">
        <v>1254.66915116782</v>
      </c>
      <c r="M15" s="2">
        <v>2753.4224418189001</v>
      </c>
      <c r="N15" s="2">
        <v>4225.6289522674097</v>
      </c>
      <c r="O15" s="2">
        <v>5046.0115304485998</v>
      </c>
      <c r="P15" s="2">
        <v>13443.539496527699</v>
      </c>
      <c r="Q15" s="2">
        <v>60.447398005770999</v>
      </c>
      <c r="R15" s="2">
        <v>139.162343924335</v>
      </c>
      <c r="S15" s="2">
        <v>236.65397197686099</v>
      </c>
      <c r="T15" s="2">
        <v>259.634300581383</v>
      </c>
      <c r="U15" s="2">
        <v>571.04917831897899</v>
      </c>
      <c r="V15" s="2">
        <v>69416.109699400098</v>
      </c>
      <c r="W15" s="2">
        <v>233797.79170731601</v>
      </c>
      <c r="X15" s="2">
        <v>465917.237513186</v>
      </c>
      <c r="Y15" s="2">
        <v>480586.42444434803</v>
      </c>
      <c r="Z15" s="2">
        <v>1045603.17969225</v>
      </c>
      <c r="AA15" s="2">
        <v>645.79098793256003</v>
      </c>
      <c r="AB15" s="2">
        <v>1417.8537698473399</v>
      </c>
      <c r="AC15" s="2">
        <v>2456.3951618371598</v>
      </c>
      <c r="AD15" s="2">
        <v>2831.9798796073601</v>
      </c>
      <c r="AE15" s="2">
        <v>8261.4405901191294</v>
      </c>
      <c r="AF15" s="2">
        <v>28.7690203684224</v>
      </c>
      <c r="AG15" s="2">
        <v>66.3049427193409</v>
      </c>
      <c r="AH15" s="2">
        <v>115.63571015311599</v>
      </c>
      <c r="AI15" s="2">
        <v>125.64288338655</v>
      </c>
      <c r="AJ15" s="2">
        <v>284.99865734351101</v>
      </c>
      <c r="AK15" s="2">
        <v>8236.5775483045709</v>
      </c>
      <c r="AL15" s="2">
        <v>27795.9616963062</v>
      </c>
      <c r="AM15" s="2">
        <v>90205.524253012598</v>
      </c>
      <c r="AN15" s="2">
        <v>83638.264434605793</v>
      </c>
      <c r="AO15" s="2">
        <v>260322.026991872</v>
      </c>
    </row>
    <row r="16" spans="1:41" ht="10.25" x14ac:dyDescent="0.2">
      <c r="A16" t="s">
        <v>108</v>
      </c>
      <c r="B16" t="s">
        <v>41</v>
      </c>
      <c r="C16" t="s">
        <v>60</v>
      </c>
      <c r="D16" t="s">
        <v>43</v>
      </c>
      <c r="E16" t="s">
        <v>44</v>
      </c>
      <c r="F16" t="s">
        <v>45</v>
      </c>
      <c r="G16" s="2">
        <v>10.7722995878086</v>
      </c>
      <c r="H16" s="2">
        <v>496.349696388295</v>
      </c>
      <c r="I16" s="2">
        <v>1704.7878349171301</v>
      </c>
      <c r="J16" s="2">
        <v>1632.94997395158</v>
      </c>
      <c r="K16" s="2">
        <v>5080.6342670404501</v>
      </c>
      <c r="L16" s="2">
        <v>106.035653378752</v>
      </c>
      <c r="M16" s="2">
        <v>8005.9835028809002</v>
      </c>
      <c r="N16" s="2">
        <v>27908.159945031301</v>
      </c>
      <c r="O16" s="2">
        <v>27666.204973966898</v>
      </c>
      <c r="P16" s="2">
        <v>85588.071229331894</v>
      </c>
      <c r="Q16" s="2">
        <v>5.5991092623805798</v>
      </c>
      <c r="R16" s="2">
        <v>317.24750955385798</v>
      </c>
      <c r="S16" s="2">
        <v>1118.51001442897</v>
      </c>
      <c r="T16" s="2">
        <v>1240.0790743295399</v>
      </c>
      <c r="U16" s="2">
        <v>4125.1174190087504</v>
      </c>
      <c r="V16" s="2">
        <v>5458.0570473935804</v>
      </c>
      <c r="W16" s="2">
        <v>676122.476729983</v>
      </c>
      <c r="X16" s="2">
        <v>2350472.1398141198</v>
      </c>
      <c r="Y16" s="2">
        <v>2216697.32035936</v>
      </c>
      <c r="Z16" s="2">
        <v>7038724.5121695297</v>
      </c>
      <c r="AA16" s="2">
        <v>68.750499283075897</v>
      </c>
      <c r="AB16" s="2">
        <v>4961.7381098753503</v>
      </c>
      <c r="AC16" s="2">
        <v>17337.073901315001</v>
      </c>
      <c r="AD16" s="2">
        <v>16528.963359450099</v>
      </c>
      <c r="AE16" s="2">
        <v>53767.851580156501</v>
      </c>
      <c r="AF16" s="2">
        <v>3.14240426401761</v>
      </c>
      <c r="AG16" s="2">
        <v>159.40069014365301</v>
      </c>
      <c r="AH16" s="2">
        <v>561.39456040582195</v>
      </c>
      <c r="AI16" s="2">
        <v>612.33262370112197</v>
      </c>
      <c r="AJ16" s="2">
        <v>2073.8470044689002</v>
      </c>
      <c r="AK16" s="2">
        <v>1031.3728039694799</v>
      </c>
      <c r="AL16" s="2">
        <v>162517.42116550499</v>
      </c>
      <c r="AM16" s="2">
        <v>585335.49291866098</v>
      </c>
      <c r="AN16" s="2">
        <v>495792.70627794898</v>
      </c>
      <c r="AO16" s="2">
        <v>1881260.27413299</v>
      </c>
    </row>
    <row r="17" spans="1:41" ht="10.25" x14ac:dyDescent="0.2">
      <c r="A17" t="s">
        <v>108</v>
      </c>
      <c r="B17" t="s">
        <v>41</v>
      </c>
      <c r="C17" t="s">
        <v>61</v>
      </c>
      <c r="D17" t="s">
        <v>43</v>
      </c>
      <c r="E17" t="s">
        <v>44</v>
      </c>
      <c r="F17" t="s">
        <v>45</v>
      </c>
      <c r="G17" s="2">
        <v>604.20638705502904</v>
      </c>
      <c r="H17" s="2">
        <v>574.79001631515405</v>
      </c>
      <c r="I17" s="2">
        <v>287.31785673199403</v>
      </c>
      <c r="J17" s="2">
        <v>373.59257134959199</v>
      </c>
      <c r="K17" s="2">
        <v>155.02928690330501</v>
      </c>
      <c r="L17" s="2">
        <v>11811.6136420903</v>
      </c>
      <c r="M17" s="2">
        <v>19280.114734008599</v>
      </c>
      <c r="N17" s="2">
        <v>8366.4851800343004</v>
      </c>
      <c r="O17" s="2">
        <v>11746.4313148562</v>
      </c>
      <c r="P17" s="2">
        <v>4873.1754596721803</v>
      </c>
      <c r="Q17" s="2">
        <v>912.90375350302304</v>
      </c>
      <c r="R17" s="2">
        <v>1347.85921378848</v>
      </c>
      <c r="S17" s="2">
        <v>676.29022992763896</v>
      </c>
      <c r="T17" s="2">
        <v>896.65701240766998</v>
      </c>
      <c r="U17" s="2">
        <v>407.06690600126097</v>
      </c>
      <c r="V17" s="2">
        <v>980483.31453893601</v>
      </c>
      <c r="W17" s="2">
        <v>1318226.1997634401</v>
      </c>
      <c r="X17" s="2">
        <v>676683.16827162704</v>
      </c>
      <c r="Y17" s="2">
        <v>1027650.4046763401</v>
      </c>
      <c r="Z17" s="2">
        <v>381225.39385226398</v>
      </c>
      <c r="AA17" s="2">
        <v>7830.9894362018504</v>
      </c>
      <c r="AB17" s="2">
        <v>12726.214246228001</v>
      </c>
      <c r="AC17" s="2">
        <v>5412.5870048584002</v>
      </c>
      <c r="AD17" s="2">
        <v>7578.0226895925598</v>
      </c>
      <c r="AE17" s="2">
        <v>3178.7488795720801</v>
      </c>
      <c r="AF17" s="2">
        <v>482.27791623905199</v>
      </c>
      <c r="AG17" s="2">
        <v>709.230946483975</v>
      </c>
      <c r="AH17" s="2">
        <v>350.52132835196699</v>
      </c>
      <c r="AI17" s="2">
        <v>463.88580870453001</v>
      </c>
      <c r="AJ17" s="2">
        <v>213.293010272864</v>
      </c>
      <c r="AK17" s="2">
        <v>281794.36754632299</v>
      </c>
      <c r="AL17" s="2">
        <v>375974.98908426199</v>
      </c>
      <c r="AM17" s="2">
        <v>180792.130701182</v>
      </c>
      <c r="AN17" s="2">
        <v>285127.06162580498</v>
      </c>
      <c r="AO17" s="2">
        <v>113165.26056790601</v>
      </c>
    </row>
    <row r="18" spans="1:41" ht="10.25" x14ac:dyDescent="0.2">
      <c r="A18" t="s">
        <v>108</v>
      </c>
      <c r="B18" t="s">
        <v>41</v>
      </c>
      <c r="C18" t="s">
        <v>62</v>
      </c>
      <c r="D18" t="s">
        <v>43</v>
      </c>
      <c r="E18" t="s">
        <v>44</v>
      </c>
      <c r="F18" t="s">
        <v>45</v>
      </c>
      <c r="G18" s="2">
        <v>2441.6490526912798</v>
      </c>
      <c r="H18" s="2">
        <v>2505.8896568144901</v>
      </c>
      <c r="I18" s="2">
        <v>1787.34804081877</v>
      </c>
      <c r="J18" s="2">
        <v>2097.5858724130799</v>
      </c>
      <c r="K18" s="2">
        <v>563.64735977305997</v>
      </c>
      <c r="L18" s="2">
        <v>12896.4159169632</v>
      </c>
      <c r="M18" s="2">
        <v>19735.786004049402</v>
      </c>
      <c r="N18" s="2">
        <v>13227.222730932301</v>
      </c>
      <c r="O18" s="2">
        <v>16207.91577125</v>
      </c>
      <c r="P18" s="2">
        <v>4264.0238885272302</v>
      </c>
      <c r="Q18" s="2">
        <v>4240.6082626109101</v>
      </c>
      <c r="R18" s="2">
        <v>6342.9496480796797</v>
      </c>
      <c r="S18" s="2">
        <v>4395.3813593398399</v>
      </c>
      <c r="T18" s="2">
        <v>5340.0795980820303</v>
      </c>
      <c r="U18" s="2">
        <v>1355.1971009998399</v>
      </c>
      <c r="V18" s="2">
        <v>5142070.6029214105</v>
      </c>
      <c r="W18" s="2">
        <v>7033318.8407769697</v>
      </c>
      <c r="X18" s="2">
        <v>5011507.02267473</v>
      </c>
      <c r="Y18" s="2">
        <v>5894737.8451380702</v>
      </c>
      <c r="Z18" s="2">
        <v>1586929.3768585001</v>
      </c>
      <c r="AA18" s="2">
        <v>8590.5969090948001</v>
      </c>
      <c r="AB18" s="2">
        <v>13102.1001404454</v>
      </c>
      <c r="AC18" s="2">
        <v>8694.3233600420408</v>
      </c>
      <c r="AD18" s="2">
        <v>10598.547138576199</v>
      </c>
      <c r="AE18" s="2">
        <v>2795.7311938297998</v>
      </c>
      <c r="AF18" s="2">
        <v>2257.8252736904701</v>
      </c>
      <c r="AG18" s="2">
        <v>3364.4886685895199</v>
      </c>
      <c r="AH18" s="2">
        <v>2307.2888799703501</v>
      </c>
      <c r="AI18" s="2">
        <v>2790.1171832441801</v>
      </c>
      <c r="AJ18" s="2">
        <v>708.08988386521696</v>
      </c>
      <c r="AK18" s="2">
        <v>1524322.8010930601</v>
      </c>
      <c r="AL18" s="2">
        <v>2087282.8404069501</v>
      </c>
      <c r="AM18" s="2">
        <v>1471004.4306153499</v>
      </c>
      <c r="AN18" s="2">
        <v>1733914.7839270299</v>
      </c>
      <c r="AO18" s="2">
        <v>483333.09711582703</v>
      </c>
    </row>
    <row r="19" spans="1:41" ht="10.25" x14ac:dyDescent="0.2">
      <c r="A19" t="s">
        <v>108</v>
      </c>
      <c r="B19" t="s">
        <v>63</v>
      </c>
      <c r="C19" t="s">
        <v>64</v>
      </c>
      <c r="D19" t="s">
        <v>56</v>
      </c>
      <c r="E19" t="s">
        <v>44</v>
      </c>
      <c r="F19" t="s">
        <v>45</v>
      </c>
      <c r="G19" s="2">
        <v>195.776053552283</v>
      </c>
      <c r="H19" s="2">
        <v>196.130740289344</v>
      </c>
      <c r="I19" s="2">
        <v>190.75833100452999</v>
      </c>
      <c r="J19" s="2">
        <v>184.57768023107201</v>
      </c>
      <c r="K19" s="2">
        <v>165.745986682363</v>
      </c>
      <c r="L19" s="2">
        <v>0</v>
      </c>
      <c r="M19" s="2">
        <v>0</v>
      </c>
      <c r="N19" s="2">
        <v>0</v>
      </c>
      <c r="O19" s="2">
        <v>0</v>
      </c>
      <c r="P19" s="2">
        <v>0</v>
      </c>
      <c r="Q19" s="2">
        <v>0</v>
      </c>
      <c r="R19" s="2">
        <v>0</v>
      </c>
      <c r="S19" s="2">
        <v>0</v>
      </c>
      <c r="T19" s="2">
        <v>0</v>
      </c>
      <c r="U19" s="2">
        <v>0</v>
      </c>
      <c r="V19" s="2">
        <v>0</v>
      </c>
      <c r="W19" s="2">
        <v>0</v>
      </c>
      <c r="X19" s="2">
        <v>0</v>
      </c>
      <c r="Y19" s="2">
        <v>0</v>
      </c>
      <c r="Z19" s="2">
        <v>0</v>
      </c>
      <c r="AA19" s="2">
        <v>0</v>
      </c>
      <c r="AB19" s="2">
        <v>0</v>
      </c>
      <c r="AC19" s="2">
        <v>0</v>
      </c>
      <c r="AD19" s="2">
        <v>0</v>
      </c>
      <c r="AE19" s="2">
        <v>0</v>
      </c>
      <c r="AF19" s="2">
        <v>0</v>
      </c>
      <c r="AG19" s="2">
        <v>0</v>
      </c>
      <c r="AH19" s="2">
        <v>0</v>
      </c>
      <c r="AI19" s="2">
        <v>0</v>
      </c>
      <c r="AJ19" s="2">
        <v>0</v>
      </c>
      <c r="AK19" s="2">
        <v>0</v>
      </c>
      <c r="AL19" s="2">
        <v>0</v>
      </c>
      <c r="AM19" s="2">
        <v>0</v>
      </c>
      <c r="AN19" s="2">
        <v>0</v>
      </c>
      <c r="AO19" s="2">
        <v>0</v>
      </c>
    </row>
    <row r="20" spans="1:41" ht="10.25" x14ac:dyDescent="0.2">
      <c r="A20" t="s">
        <v>108</v>
      </c>
      <c r="B20" t="s">
        <v>63</v>
      </c>
      <c r="C20" t="s">
        <v>65</v>
      </c>
      <c r="D20" t="s">
        <v>56</v>
      </c>
      <c r="E20" t="s">
        <v>44</v>
      </c>
      <c r="F20" t="s">
        <v>45</v>
      </c>
      <c r="G20" s="2">
        <v>6.9070233106613204</v>
      </c>
      <c r="H20" s="2">
        <v>5.9666393399238604</v>
      </c>
      <c r="I20" s="2">
        <v>2.1990187466144602</v>
      </c>
      <c r="J20" s="2">
        <v>3.3508015722036402</v>
      </c>
      <c r="K20" s="2">
        <v>2.2984588444232901</v>
      </c>
      <c r="L20" s="2">
        <v>0</v>
      </c>
      <c r="M20" s="2">
        <v>0</v>
      </c>
      <c r="N20" s="2">
        <v>0</v>
      </c>
      <c r="O20" s="2">
        <v>0</v>
      </c>
      <c r="P20" s="2">
        <v>0</v>
      </c>
      <c r="Q20" s="2">
        <v>0</v>
      </c>
      <c r="R20" s="2">
        <v>0</v>
      </c>
      <c r="S20" s="2">
        <v>0</v>
      </c>
      <c r="T20" s="2">
        <v>0</v>
      </c>
      <c r="U20" s="2">
        <v>0</v>
      </c>
      <c r="V20" s="2">
        <v>0</v>
      </c>
      <c r="W20" s="2">
        <v>0</v>
      </c>
      <c r="X20" s="2">
        <v>0</v>
      </c>
      <c r="Y20" s="2">
        <v>0</v>
      </c>
      <c r="Z20" s="2">
        <v>0</v>
      </c>
      <c r="AA20" s="2">
        <v>0</v>
      </c>
      <c r="AB20" s="2">
        <v>0</v>
      </c>
      <c r="AC20" s="2">
        <v>0</v>
      </c>
      <c r="AD20" s="2">
        <v>0</v>
      </c>
      <c r="AE20" s="2">
        <v>0</v>
      </c>
      <c r="AF20" s="2">
        <v>0</v>
      </c>
      <c r="AG20" s="2">
        <v>0</v>
      </c>
      <c r="AH20" s="2">
        <v>0</v>
      </c>
      <c r="AI20" s="2">
        <v>0</v>
      </c>
      <c r="AJ20" s="2">
        <v>0</v>
      </c>
      <c r="AK20" s="2">
        <v>0</v>
      </c>
      <c r="AL20" s="2">
        <v>0</v>
      </c>
      <c r="AM20" s="2">
        <v>0</v>
      </c>
      <c r="AN20" s="2">
        <v>0</v>
      </c>
      <c r="AO20" s="2">
        <v>0</v>
      </c>
    </row>
    <row r="21" spans="1:41" ht="10.25" x14ac:dyDescent="0.2">
      <c r="A21" t="s">
        <v>108</v>
      </c>
      <c r="B21" t="s">
        <v>63</v>
      </c>
      <c r="C21" t="s">
        <v>66</v>
      </c>
      <c r="D21" t="s">
        <v>56</v>
      </c>
      <c r="E21" t="s">
        <v>44</v>
      </c>
      <c r="F21" t="s">
        <v>45</v>
      </c>
      <c r="G21" s="2">
        <v>137.92075202986601</v>
      </c>
      <c r="H21" s="2">
        <v>138.156432610005</v>
      </c>
      <c r="I21" s="2">
        <v>133.69507287070201</v>
      </c>
      <c r="J21" s="2">
        <v>128.88937161490301</v>
      </c>
      <c r="K21" s="2">
        <v>115.22679029032599</v>
      </c>
      <c r="L21" s="2">
        <v>0</v>
      </c>
      <c r="M21" s="2">
        <v>0</v>
      </c>
      <c r="N21" s="2">
        <v>0</v>
      </c>
      <c r="O21" s="2">
        <v>0</v>
      </c>
      <c r="P21" s="2">
        <v>0</v>
      </c>
      <c r="Q21" s="2">
        <v>0</v>
      </c>
      <c r="R21" s="2">
        <v>0</v>
      </c>
      <c r="S21" s="2">
        <v>0</v>
      </c>
      <c r="T21" s="2">
        <v>0</v>
      </c>
      <c r="U21" s="2">
        <v>0</v>
      </c>
      <c r="V21" s="2">
        <v>0</v>
      </c>
      <c r="W21" s="2">
        <v>0</v>
      </c>
      <c r="X21" s="2">
        <v>0</v>
      </c>
      <c r="Y21" s="2">
        <v>0</v>
      </c>
      <c r="Z21" s="2">
        <v>0</v>
      </c>
      <c r="AA21" s="2">
        <v>0</v>
      </c>
      <c r="AB21" s="2">
        <v>0</v>
      </c>
      <c r="AC21" s="2">
        <v>0</v>
      </c>
      <c r="AD21" s="2">
        <v>0</v>
      </c>
      <c r="AE21" s="2">
        <v>0</v>
      </c>
      <c r="AF21" s="2">
        <v>0</v>
      </c>
      <c r="AG21" s="2">
        <v>0</v>
      </c>
      <c r="AH21" s="2">
        <v>0</v>
      </c>
      <c r="AI21" s="2">
        <v>0</v>
      </c>
      <c r="AJ21" s="2">
        <v>0</v>
      </c>
      <c r="AK21" s="2">
        <v>0</v>
      </c>
      <c r="AL21" s="2">
        <v>0</v>
      </c>
      <c r="AM21" s="2">
        <v>0</v>
      </c>
      <c r="AN21" s="2">
        <v>0</v>
      </c>
      <c r="AO21" s="2">
        <v>0</v>
      </c>
    </row>
    <row r="22" spans="1:41" ht="10.25" x14ac:dyDescent="0.2">
      <c r="A22" t="s">
        <v>108</v>
      </c>
      <c r="B22" t="s">
        <v>63</v>
      </c>
      <c r="C22" t="s">
        <v>67</v>
      </c>
      <c r="D22" t="s">
        <v>56</v>
      </c>
      <c r="E22" t="s">
        <v>44</v>
      </c>
      <c r="F22" t="s">
        <v>45</v>
      </c>
      <c r="G22" s="2">
        <v>61.695551574230201</v>
      </c>
      <c r="H22" s="2">
        <v>61.802624881267498</v>
      </c>
      <c r="I22" s="2">
        <v>59.635361492633798</v>
      </c>
      <c r="J22" s="2">
        <v>57.320951461791999</v>
      </c>
      <c r="K22" s="2">
        <v>51.201176613569302</v>
      </c>
      <c r="L22" s="2">
        <v>0</v>
      </c>
      <c r="M22" s="2">
        <v>0</v>
      </c>
      <c r="N22" s="2">
        <v>0</v>
      </c>
      <c r="O22" s="2">
        <v>0</v>
      </c>
      <c r="P22" s="2">
        <v>0</v>
      </c>
      <c r="Q22" s="2">
        <v>0</v>
      </c>
      <c r="R22" s="2">
        <v>0</v>
      </c>
      <c r="S22" s="2">
        <v>0</v>
      </c>
      <c r="T22" s="2">
        <v>0</v>
      </c>
      <c r="U22" s="2">
        <v>0</v>
      </c>
      <c r="V22" s="2">
        <v>0</v>
      </c>
      <c r="W22" s="2">
        <v>0</v>
      </c>
      <c r="X22" s="2">
        <v>0</v>
      </c>
      <c r="Y22" s="2">
        <v>0</v>
      </c>
      <c r="Z22" s="2">
        <v>0</v>
      </c>
      <c r="AA22" s="2">
        <v>0</v>
      </c>
      <c r="AB22" s="2">
        <v>0</v>
      </c>
      <c r="AC22" s="2">
        <v>0</v>
      </c>
      <c r="AD22" s="2">
        <v>0</v>
      </c>
      <c r="AE22" s="2">
        <v>0</v>
      </c>
      <c r="AF22" s="2">
        <v>0</v>
      </c>
      <c r="AG22" s="2">
        <v>0</v>
      </c>
      <c r="AH22" s="2">
        <v>0</v>
      </c>
      <c r="AI22" s="2">
        <v>0</v>
      </c>
      <c r="AJ22" s="2">
        <v>0</v>
      </c>
      <c r="AK22" s="2">
        <v>0</v>
      </c>
      <c r="AL22" s="2">
        <v>0</v>
      </c>
      <c r="AM22" s="2">
        <v>0</v>
      </c>
      <c r="AN22" s="2">
        <v>0</v>
      </c>
      <c r="AO22" s="2">
        <v>0</v>
      </c>
    </row>
    <row r="23" spans="1:41" ht="10.25" x14ac:dyDescent="0.2">
      <c r="A23" t="s">
        <v>108</v>
      </c>
      <c r="B23" t="s">
        <v>63</v>
      </c>
      <c r="C23" t="s">
        <v>68</v>
      </c>
      <c r="D23" t="s">
        <v>56</v>
      </c>
      <c r="E23" t="s">
        <v>44</v>
      </c>
      <c r="F23" t="s">
        <v>45</v>
      </c>
      <c r="G23" s="2">
        <v>73.741248975507901</v>
      </c>
      <c r="H23" s="2">
        <v>73.877879510633605</v>
      </c>
      <c r="I23" s="2">
        <v>71.940118542639496</v>
      </c>
      <c r="J23" s="2">
        <v>69.683948676567496</v>
      </c>
      <c r="K23" s="2">
        <v>62.9111636322923</v>
      </c>
      <c r="L23" s="2">
        <v>0</v>
      </c>
      <c r="M23" s="2">
        <v>0</v>
      </c>
      <c r="N23" s="2">
        <v>0</v>
      </c>
      <c r="O23" s="2">
        <v>0</v>
      </c>
      <c r="P23" s="2">
        <v>0</v>
      </c>
      <c r="Q23" s="2">
        <v>0</v>
      </c>
      <c r="R23" s="2">
        <v>0</v>
      </c>
      <c r="S23" s="2">
        <v>0</v>
      </c>
      <c r="T23" s="2">
        <v>0</v>
      </c>
      <c r="U23" s="2">
        <v>0</v>
      </c>
      <c r="V23" s="2">
        <v>0</v>
      </c>
      <c r="W23" s="2">
        <v>0</v>
      </c>
      <c r="X23" s="2">
        <v>0</v>
      </c>
      <c r="Y23" s="2">
        <v>0</v>
      </c>
      <c r="Z23" s="2">
        <v>0</v>
      </c>
      <c r="AA23" s="2">
        <v>0</v>
      </c>
      <c r="AB23" s="2">
        <v>0</v>
      </c>
      <c r="AC23" s="2">
        <v>0</v>
      </c>
      <c r="AD23" s="2">
        <v>0</v>
      </c>
      <c r="AE23" s="2">
        <v>0</v>
      </c>
      <c r="AF23" s="2">
        <v>0</v>
      </c>
      <c r="AG23" s="2">
        <v>0</v>
      </c>
      <c r="AH23" s="2">
        <v>0</v>
      </c>
      <c r="AI23" s="2">
        <v>0</v>
      </c>
      <c r="AJ23" s="2">
        <v>0</v>
      </c>
      <c r="AK23" s="2">
        <v>0</v>
      </c>
      <c r="AL23" s="2">
        <v>0</v>
      </c>
      <c r="AM23" s="2">
        <v>0</v>
      </c>
      <c r="AN23" s="2">
        <v>0</v>
      </c>
      <c r="AO23" s="2">
        <v>0</v>
      </c>
    </row>
    <row r="24" spans="1:41" ht="10.25" x14ac:dyDescent="0.2">
      <c r="A24" t="s">
        <v>108</v>
      </c>
      <c r="B24" t="s">
        <v>63</v>
      </c>
      <c r="C24" t="s">
        <v>69</v>
      </c>
      <c r="D24" t="s">
        <v>56</v>
      </c>
      <c r="E24" t="s">
        <v>44</v>
      </c>
      <c r="F24" t="s">
        <v>45</v>
      </c>
      <c r="G24" s="2">
        <v>56.521404732950003</v>
      </c>
      <c r="H24" s="2">
        <v>56.617841233499298</v>
      </c>
      <c r="I24" s="2">
        <v>54.9966621054336</v>
      </c>
      <c r="J24" s="2">
        <v>53.150495158275596</v>
      </c>
      <c r="K24" s="2">
        <v>47.674650273518601</v>
      </c>
      <c r="L24" s="2">
        <v>0</v>
      </c>
      <c r="M24" s="2">
        <v>0</v>
      </c>
      <c r="N24" s="2">
        <v>0</v>
      </c>
      <c r="O24" s="2">
        <v>0</v>
      </c>
      <c r="P24" s="2">
        <v>0</v>
      </c>
      <c r="Q24" s="2">
        <v>0</v>
      </c>
      <c r="R24" s="2">
        <v>0</v>
      </c>
      <c r="S24" s="2">
        <v>0</v>
      </c>
      <c r="T24" s="2">
        <v>0</v>
      </c>
      <c r="U24" s="2">
        <v>0</v>
      </c>
      <c r="V24" s="2">
        <v>0</v>
      </c>
      <c r="W24" s="2">
        <v>0</v>
      </c>
      <c r="X24" s="2">
        <v>0</v>
      </c>
      <c r="Y24" s="2">
        <v>0</v>
      </c>
      <c r="Z24" s="2">
        <v>0</v>
      </c>
      <c r="AA24" s="2">
        <v>0</v>
      </c>
      <c r="AB24" s="2">
        <v>0</v>
      </c>
      <c r="AC24" s="2">
        <v>0</v>
      </c>
      <c r="AD24" s="2">
        <v>0</v>
      </c>
      <c r="AE24" s="2">
        <v>0</v>
      </c>
      <c r="AF24" s="2">
        <v>0</v>
      </c>
      <c r="AG24" s="2">
        <v>0</v>
      </c>
      <c r="AH24" s="2">
        <v>0</v>
      </c>
      <c r="AI24" s="2">
        <v>0</v>
      </c>
      <c r="AJ24" s="2">
        <v>0</v>
      </c>
      <c r="AK24" s="2">
        <v>0</v>
      </c>
      <c r="AL24" s="2">
        <v>0</v>
      </c>
      <c r="AM24" s="2">
        <v>0</v>
      </c>
      <c r="AN24" s="2">
        <v>0</v>
      </c>
      <c r="AO24" s="2">
        <v>0</v>
      </c>
    </row>
    <row r="25" spans="1:41" ht="10.25" x14ac:dyDescent="0.2">
      <c r="A25" t="s">
        <v>108</v>
      </c>
      <c r="B25" t="s">
        <v>63</v>
      </c>
      <c r="C25" t="s">
        <v>70</v>
      </c>
      <c r="D25" t="s">
        <v>56</v>
      </c>
      <c r="E25" t="s">
        <v>44</v>
      </c>
      <c r="F25" t="s">
        <v>45</v>
      </c>
      <c r="G25" s="2">
        <v>30942.361629540101</v>
      </c>
      <c r="H25" s="2">
        <v>32248.220933993802</v>
      </c>
      <c r="I25" s="2">
        <v>30194.5393821865</v>
      </c>
      <c r="J25" s="2">
        <v>28434.967804426102</v>
      </c>
      <c r="K25" s="2">
        <v>16867.9368784488</v>
      </c>
      <c r="L25" s="2">
        <v>244916.010647591</v>
      </c>
      <c r="M25" s="2">
        <v>259766.28446262699</v>
      </c>
      <c r="N25" s="2">
        <v>245693.068862379</v>
      </c>
      <c r="O25" s="2">
        <v>234272.70032769401</v>
      </c>
      <c r="P25" s="2">
        <v>152553.50383961201</v>
      </c>
      <c r="Q25" s="2">
        <v>19560.460430967199</v>
      </c>
      <c r="R25" s="2">
        <v>20551.346660807299</v>
      </c>
      <c r="S25" s="2">
        <v>19448.0839004554</v>
      </c>
      <c r="T25" s="2">
        <v>18576.1091250924</v>
      </c>
      <c r="U25" s="2">
        <v>12045.785111277801</v>
      </c>
      <c r="V25" s="2">
        <v>39123330.529103301</v>
      </c>
      <c r="W25" s="2">
        <v>41906736.6856976</v>
      </c>
      <c r="X25" s="2">
        <v>40193903.019099697</v>
      </c>
      <c r="Y25" s="2">
        <v>39154586.864138603</v>
      </c>
      <c r="Z25" s="2">
        <v>28372672.6047673</v>
      </c>
      <c r="AA25" s="2">
        <v>175136.21019971601</v>
      </c>
      <c r="AB25" s="2">
        <v>186922.73364058699</v>
      </c>
      <c r="AC25" s="2">
        <v>177198.81738988101</v>
      </c>
      <c r="AD25" s="2">
        <v>169348.406134127</v>
      </c>
      <c r="AE25" s="2">
        <v>113665.12607020501</v>
      </c>
      <c r="AF25" s="2">
        <v>11903.098128854999</v>
      </c>
      <c r="AG25" s="2">
        <v>12746.7443730468</v>
      </c>
      <c r="AH25" s="2">
        <v>12130.808361708299</v>
      </c>
      <c r="AI25" s="2">
        <v>11612.6653203324</v>
      </c>
      <c r="AJ25" s="2">
        <v>7814.9347960614796</v>
      </c>
      <c r="AK25" s="2">
        <v>13698251.5357017</v>
      </c>
      <c r="AL25" s="2">
        <v>15491712.0590047</v>
      </c>
      <c r="AM25" s="2">
        <v>14866514.340593001</v>
      </c>
      <c r="AN25" s="2">
        <v>14412678.62396</v>
      </c>
      <c r="AO25" s="2">
        <v>10585118.087621801</v>
      </c>
    </row>
    <row r="26" spans="1:41" ht="10.25" x14ac:dyDescent="0.2">
      <c r="A26" t="s">
        <v>108</v>
      </c>
      <c r="B26" t="s">
        <v>63</v>
      </c>
      <c r="C26" t="s">
        <v>71</v>
      </c>
      <c r="D26" t="s">
        <v>56</v>
      </c>
      <c r="E26" t="s">
        <v>44</v>
      </c>
      <c r="F26" t="s">
        <v>45</v>
      </c>
      <c r="G26" s="2">
        <v>30978.5834018635</v>
      </c>
      <c r="H26" s="2">
        <v>32311.131323286299</v>
      </c>
      <c r="I26" s="2">
        <v>30298.338757806501</v>
      </c>
      <c r="J26" s="2">
        <v>28729.4723660909</v>
      </c>
      <c r="K26" s="2">
        <v>17349.263542092402</v>
      </c>
      <c r="L26" s="2">
        <v>308139.470004812</v>
      </c>
      <c r="M26" s="2">
        <v>325108.85809579497</v>
      </c>
      <c r="N26" s="2">
        <v>308020.38058122998</v>
      </c>
      <c r="O26" s="2">
        <v>296370.483969122</v>
      </c>
      <c r="P26" s="2">
        <v>198514.03275506201</v>
      </c>
      <c r="Q26" s="2">
        <v>23878.999416337301</v>
      </c>
      <c r="R26" s="2">
        <v>24896.744866984001</v>
      </c>
      <c r="S26" s="2">
        <v>23600.684341388798</v>
      </c>
      <c r="T26" s="2">
        <v>22786.597636003</v>
      </c>
      <c r="U26" s="2">
        <v>15313.1656950535</v>
      </c>
      <c r="V26" s="2">
        <v>39713058.397351302</v>
      </c>
      <c r="W26" s="2">
        <v>41972716.896386102</v>
      </c>
      <c r="X26" s="2">
        <v>40295526.282657601</v>
      </c>
      <c r="Y26" s="2">
        <v>39686239.268023498</v>
      </c>
      <c r="Z26" s="2">
        <v>29746212.711488701</v>
      </c>
      <c r="AA26" s="2">
        <v>220115.648104444</v>
      </c>
      <c r="AB26" s="2">
        <v>233736.19082687801</v>
      </c>
      <c r="AC26" s="2">
        <v>221960.90066926199</v>
      </c>
      <c r="AD26" s="2">
        <v>213947.638082266</v>
      </c>
      <c r="AE26" s="2">
        <v>146786.84618057299</v>
      </c>
      <c r="AF26" s="2">
        <v>14548.4552575126</v>
      </c>
      <c r="AG26" s="2">
        <v>15468.2082979772</v>
      </c>
      <c r="AH26" s="2">
        <v>14745.8441204466</v>
      </c>
      <c r="AI26" s="2">
        <v>14251.1101724487</v>
      </c>
      <c r="AJ26" s="2">
        <v>9821.7570832604506</v>
      </c>
      <c r="AK26" s="2">
        <v>13801602.602369299</v>
      </c>
      <c r="AL26" s="2">
        <v>15393802.845350301</v>
      </c>
      <c r="AM26" s="2">
        <v>14810417.137550401</v>
      </c>
      <c r="AN26" s="2">
        <v>14504274.569511401</v>
      </c>
      <c r="AO26" s="2">
        <v>10940286.9965773</v>
      </c>
    </row>
    <row r="27" spans="1:41" ht="10.25" x14ac:dyDescent="0.2">
      <c r="A27" t="s">
        <v>108</v>
      </c>
      <c r="B27" t="s">
        <v>63</v>
      </c>
      <c r="C27" t="s">
        <v>72</v>
      </c>
      <c r="D27" t="s">
        <v>56</v>
      </c>
      <c r="E27" t="s">
        <v>44</v>
      </c>
      <c r="F27" t="s">
        <v>45</v>
      </c>
      <c r="G27" s="2">
        <v>8848.9548302343992</v>
      </c>
      <c r="H27" s="2">
        <v>9265.7826271420308</v>
      </c>
      <c r="I27" s="2">
        <v>8725.3591379588506</v>
      </c>
      <c r="J27" s="2">
        <v>8305.1485916813799</v>
      </c>
      <c r="K27" s="2">
        <v>5519.1810050129397</v>
      </c>
      <c r="L27" s="2">
        <v>80718.097590427802</v>
      </c>
      <c r="M27" s="2">
        <v>86994.329038493306</v>
      </c>
      <c r="N27" s="2">
        <v>82888.944276981099</v>
      </c>
      <c r="O27" s="2">
        <v>79962.922964442507</v>
      </c>
      <c r="P27" s="2">
        <v>57583.867394270397</v>
      </c>
      <c r="Q27" s="2">
        <v>5689.0724317266104</v>
      </c>
      <c r="R27" s="2">
        <v>6111.3976907124697</v>
      </c>
      <c r="S27" s="2">
        <v>5836.4444236177997</v>
      </c>
      <c r="T27" s="2">
        <v>5651.3779562106401</v>
      </c>
      <c r="U27" s="2">
        <v>4099.8533865994495</v>
      </c>
      <c r="V27" s="2">
        <v>11453862.3308673</v>
      </c>
      <c r="W27" s="2">
        <v>12858119.5158248</v>
      </c>
      <c r="X27" s="2">
        <v>12403147.5915456</v>
      </c>
      <c r="Y27" s="2">
        <v>12212310.345564799</v>
      </c>
      <c r="Z27" s="2">
        <v>9645120.8309760094</v>
      </c>
      <c r="AA27" s="2">
        <v>59322.839887596703</v>
      </c>
      <c r="AB27" s="2">
        <v>64286.1951099746</v>
      </c>
      <c r="AC27" s="2">
        <v>61330.669868612698</v>
      </c>
      <c r="AD27" s="2">
        <v>59217.549756381697</v>
      </c>
      <c r="AE27" s="2">
        <v>43525.508904138602</v>
      </c>
      <c r="AF27" s="2">
        <v>3539.4496574534601</v>
      </c>
      <c r="AG27" s="2">
        <v>3870.2232001859202</v>
      </c>
      <c r="AH27" s="2">
        <v>3713.7519677851801</v>
      </c>
      <c r="AI27" s="2">
        <v>3599.9129921744998</v>
      </c>
      <c r="AJ27" s="2">
        <v>2697.7494758093999</v>
      </c>
      <c r="AK27" s="2">
        <v>4365880.6067722999</v>
      </c>
      <c r="AL27" s="2">
        <v>5112224.5585100697</v>
      </c>
      <c r="AM27" s="2">
        <v>4915658.0043352796</v>
      </c>
      <c r="AN27" s="2">
        <v>4813864.9585208902</v>
      </c>
      <c r="AO27" s="2">
        <v>3822988.5181862698</v>
      </c>
    </row>
    <row r="28" spans="1:41" ht="10.25" x14ac:dyDescent="0.2">
      <c r="A28" t="s">
        <v>108</v>
      </c>
      <c r="B28" t="s">
        <v>63</v>
      </c>
      <c r="C28" t="s">
        <v>73</v>
      </c>
      <c r="D28" t="s">
        <v>56</v>
      </c>
      <c r="E28" t="s">
        <v>44</v>
      </c>
      <c r="F28" t="s">
        <v>45</v>
      </c>
      <c r="G28" s="2">
        <v>31390.316069988599</v>
      </c>
      <c r="H28" s="2">
        <v>30790.564597451401</v>
      </c>
      <c r="I28" s="2">
        <v>29038.559584824801</v>
      </c>
      <c r="J28" s="2">
        <v>27784.704513914199</v>
      </c>
      <c r="K28" s="2">
        <v>18251.073974729399</v>
      </c>
      <c r="L28" s="2">
        <v>130012.20437768</v>
      </c>
      <c r="M28" s="2">
        <v>130039.218838656</v>
      </c>
      <c r="N28" s="2">
        <v>122582.84333820301</v>
      </c>
      <c r="O28" s="2">
        <v>119083.104811696</v>
      </c>
      <c r="P28" s="2">
        <v>82500.965905929406</v>
      </c>
      <c r="Q28" s="2">
        <v>27905.306167834198</v>
      </c>
      <c r="R28" s="2">
        <v>26560.8479499973</v>
      </c>
      <c r="S28" s="2">
        <v>25166.034677391599</v>
      </c>
      <c r="T28" s="2">
        <v>24432.176724268898</v>
      </c>
      <c r="U28" s="2">
        <v>14749.1881745749</v>
      </c>
      <c r="V28" s="2">
        <v>11104456.3625073</v>
      </c>
      <c r="W28" s="2">
        <v>10661880.750952</v>
      </c>
      <c r="X28" s="2">
        <v>10294952.882026101</v>
      </c>
      <c r="Y28" s="2">
        <v>10196378.791229101</v>
      </c>
      <c r="Z28" s="2">
        <v>8103900.8356258599</v>
      </c>
      <c r="AA28" s="2">
        <v>94590.596032686604</v>
      </c>
      <c r="AB28" s="2">
        <v>95209.679181783504</v>
      </c>
      <c r="AC28" s="2">
        <v>89902.313651678196</v>
      </c>
      <c r="AD28" s="2">
        <v>87413.166768641706</v>
      </c>
      <c r="AE28" s="2">
        <v>61631.995014932902</v>
      </c>
      <c r="AF28" s="2">
        <v>17067.4946292155</v>
      </c>
      <c r="AG28" s="2">
        <v>16598.957412845801</v>
      </c>
      <c r="AH28" s="2">
        <v>15805.7767936129</v>
      </c>
      <c r="AI28" s="2">
        <v>15352.541918393301</v>
      </c>
      <c r="AJ28" s="2">
        <v>9492.7403591205893</v>
      </c>
      <c r="AK28" s="2">
        <v>4071143.5182581199</v>
      </c>
      <c r="AL28" s="2">
        <v>4113249.4251737301</v>
      </c>
      <c r="AM28" s="2">
        <v>3963582.5930509502</v>
      </c>
      <c r="AN28" s="2">
        <v>3901436.6715709302</v>
      </c>
      <c r="AO28" s="2">
        <v>3099490.9636562602</v>
      </c>
    </row>
    <row r="29" spans="1:41" ht="10.25" x14ac:dyDescent="0.2">
      <c r="A29" t="s">
        <v>108</v>
      </c>
      <c r="B29" t="s">
        <v>63</v>
      </c>
      <c r="C29" t="s">
        <v>74</v>
      </c>
      <c r="D29" t="s">
        <v>56</v>
      </c>
      <c r="E29" t="s">
        <v>44</v>
      </c>
      <c r="F29" t="s">
        <v>45</v>
      </c>
      <c r="G29" s="2">
        <v>43941.2660042266</v>
      </c>
      <c r="H29" s="2">
        <v>40565.722411274903</v>
      </c>
      <c r="I29" s="2">
        <v>37758.173517490701</v>
      </c>
      <c r="J29" s="2">
        <v>35370.687443249903</v>
      </c>
      <c r="K29" s="2">
        <v>19272.3760632796</v>
      </c>
      <c r="L29" s="2">
        <v>235890.151492887</v>
      </c>
      <c r="M29" s="2">
        <v>221133.062817128</v>
      </c>
      <c r="N29" s="2">
        <v>205066.16032248101</v>
      </c>
      <c r="O29" s="2">
        <v>194716.53460614599</v>
      </c>
      <c r="P29" s="2">
        <v>112464.34762128899</v>
      </c>
      <c r="Q29" s="2">
        <v>55240.823251091599</v>
      </c>
      <c r="R29" s="2">
        <v>49713.256147385502</v>
      </c>
      <c r="S29" s="2">
        <v>46236.421127403199</v>
      </c>
      <c r="T29" s="2">
        <v>43784.801789634999</v>
      </c>
      <c r="U29" s="2">
        <v>21481.979311018698</v>
      </c>
      <c r="V29" s="2">
        <v>20807875.2779385</v>
      </c>
      <c r="W29" s="2">
        <v>17970252.929258902</v>
      </c>
      <c r="X29" s="2">
        <v>17081022.425792001</v>
      </c>
      <c r="Y29" s="2">
        <v>16681214.8875155</v>
      </c>
      <c r="Z29" s="2">
        <v>11412401.012134001</v>
      </c>
      <c r="AA29" s="2">
        <v>162431.85308365201</v>
      </c>
      <c r="AB29" s="2">
        <v>152402.41688423301</v>
      </c>
      <c r="AC29" s="2">
        <v>141796.61697937301</v>
      </c>
      <c r="AD29" s="2">
        <v>135045.925968025</v>
      </c>
      <c r="AE29" s="2">
        <v>80875.977899523903</v>
      </c>
      <c r="AF29" s="2">
        <v>31979.258038068299</v>
      </c>
      <c r="AG29" s="2">
        <v>29025.875704741698</v>
      </c>
      <c r="AH29" s="2">
        <v>27167.617474040901</v>
      </c>
      <c r="AI29" s="2">
        <v>25774.1533612475</v>
      </c>
      <c r="AJ29" s="2">
        <v>13095.3581685267</v>
      </c>
      <c r="AK29" s="2">
        <v>6743604.4909722796</v>
      </c>
      <c r="AL29" s="2">
        <v>6067095.4828053601</v>
      </c>
      <c r="AM29" s="2">
        <v>5797132.2901318101</v>
      </c>
      <c r="AN29" s="2">
        <v>5629517.3746523904</v>
      </c>
      <c r="AO29" s="2">
        <v>3960431.2708182</v>
      </c>
    </row>
    <row r="30" spans="1:41" x14ac:dyDescent="0.2">
      <c r="A30" t="s">
        <v>108</v>
      </c>
      <c r="B30" t="s">
        <v>63</v>
      </c>
      <c r="C30" t="s">
        <v>75</v>
      </c>
      <c r="D30" t="s">
        <v>43</v>
      </c>
      <c r="E30" t="s">
        <v>44</v>
      </c>
      <c r="F30" t="s">
        <v>45</v>
      </c>
      <c r="G30" s="2">
        <v>39809.206651620603</v>
      </c>
      <c r="H30" s="2">
        <v>40092.332219115699</v>
      </c>
      <c r="I30" s="2">
        <v>35483.2610824117</v>
      </c>
      <c r="J30" s="2">
        <v>32264.3052974653</v>
      </c>
      <c r="K30" s="2">
        <v>17203.8708074897</v>
      </c>
      <c r="L30" s="2">
        <v>308972.26067024498</v>
      </c>
      <c r="M30" s="2">
        <v>329190.04151963402</v>
      </c>
      <c r="N30" s="2">
        <v>292285.68930791097</v>
      </c>
      <c r="O30" s="2">
        <v>268520.26907466498</v>
      </c>
      <c r="P30" s="2">
        <v>156692.41749868001</v>
      </c>
      <c r="Q30" s="2">
        <v>26058.083036019001</v>
      </c>
      <c r="R30" s="2">
        <v>27712.366790370299</v>
      </c>
      <c r="S30" s="2">
        <v>24527.419432791601</v>
      </c>
      <c r="T30" s="2">
        <v>22609.796830516301</v>
      </c>
      <c r="U30" s="2">
        <v>13088.254156504099</v>
      </c>
      <c r="V30" s="2">
        <v>48474953.6417761</v>
      </c>
      <c r="W30" s="2">
        <v>51934657.925299197</v>
      </c>
      <c r="X30" s="2">
        <v>46721105.754369996</v>
      </c>
      <c r="Y30" s="2">
        <v>44215123.9496646</v>
      </c>
      <c r="Z30" s="2">
        <v>28636312.925707102</v>
      </c>
      <c r="AA30" s="2">
        <v>208408.355092982</v>
      </c>
      <c r="AB30" s="2">
        <v>223018.17595339401</v>
      </c>
      <c r="AC30" s="2">
        <v>199274.14353080001</v>
      </c>
      <c r="AD30" s="2">
        <v>183843.96869130299</v>
      </c>
      <c r="AE30" s="2">
        <v>110547.532505537</v>
      </c>
      <c r="AF30" s="2">
        <v>14856.6694103504</v>
      </c>
      <c r="AG30" s="2">
        <v>15914.9049628224</v>
      </c>
      <c r="AH30" s="2">
        <v>14226.5930089333</v>
      </c>
      <c r="AI30" s="2">
        <v>13184.2942088162</v>
      </c>
      <c r="AJ30" s="2">
        <v>7816.1234985920601</v>
      </c>
      <c r="AK30" s="2">
        <v>15503166.510738701</v>
      </c>
      <c r="AL30" s="2">
        <v>17076172.525307499</v>
      </c>
      <c r="AM30" s="2">
        <v>15569920.3778328</v>
      </c>
      <c r="AN30" s="2">
        <v>14687331.017507</v>
      </c>
      <c r="AO30" s="2">
        <v>9638176.8152896203</v>
      </c>
    </row>
    <row r="31" spans="1:41" x14ac:dyDescent="0.2">
      <c r="A31" t="s">
        <v>108</v>
      </c>
      <c r="B31" t="s">
        <v>63</v>
      </c>
      <c r="C31" t="s">
        <v>76</v>
      </c>
      <c r="D31" t="s">
        <v>43</v>
      </c>
      <c r="E31" t="s">
        <v>44</v>
      </c>
      <c r="F31" t="s">
        <v>45</v>
      </c>
      <c r="G31" s="2">
        <v>16618.188941545301</v>
      </c>
      <c r="H31" s="2">
        <v>16631.124909922899</v>
      </c>
      <c r="I31" s="2">
        <v>14366.749820472</v>
      </c>
      <c r="J31" s="2">
        <v>12681.9708502057</v>
      </c>
      <c r="K31" s="2">
        <v>6334.8720535635903</v>
      </c>
      <c r="L31" s="2">
        <v>168283.400727406</v>
      </c>
      <c r="M31" s="2">
        <v>182359.411037315</v>
      </c>
      <c r="N31" s="2">
        <v>157692.063496027</v>
      </c>
      <c r="O31" s="2">
        <v>140129.64954021599</v>
      </c>
      <c r="P31" s="2">
        <v>75234.267430786</v>
      </c>
      <c r="Q31" s="2">
        <v>13536.0400808961</v>
      </c>
      <c r="R31" s="2">
        <v>14819.449069598901</v>
      </c>
      <c r="S31" s="2">
        <v>12772.2267929839</v>
      </c>
      <c r="T31" s="2">
        <v>11371.7259127044</v>
      </c>
      <c r="U31" s="2">
        <v>6025.5208861758001</v>
      </c>
      <c r="V31" s="2">
        <v>19670884.689950898</v>
      </c>
      <c r="W31" s="2">
        <v>22154412.822985601</v>
      </c>
      <c r="X31" s="2">
        <v>19329762.3528543</v>
      </c>
      <c r="Y31" s="2">
        <v>17599521.408381902</v>
      </c>
      <c r="Z31" s="2">
        <v>10323634.469758</v>
      </c>
      <c r="AA31" s="2">
        <v>112750.45832225701</v>
      </c>
      <c r="AB31" s="2">
        <v>122782.95491047901</v>
      </c>
      <c r="AC31" s="2">
        <v>106930.119461931</v>
      </c>
      <c r="AD31" s="2">
        <v>95570.930353846401</v>
      </c>
      <c r="AE31" s="2">
        <v>53701.726304840297</v>
      </c>
      <c r="AF31" s="2">
        <v>7581.9023178711104</v>
      </c>
      <c r="AG31" s="2">
        <v>8365.4417050211905</v>
      </c>
      <c r="AH31" s="2">
        <v>7284.9637431883002</v>
      </c>
      <c r="AI31" s="2">
        <v>6537.6760862617502</v>
      </c>
      <c r="AJ31" s="2">
        <v>3628.5996366901099</v>
      </c>
      <c r="AK31" s="2">
        <v>6411760.0157976197</v>
      </c>
      <c r="AL31" s="2">
        <v>7377567.7119970303</v>
      </c>
      <c r="AM31" s="2">
        <v>6503111.21716261</v>
      </c>
      <c r="AN31" s="2">
        <v>5912580.3842344303</v>
      </c>
      <c r="AO31" s="2">
        <v>3596557.5321354899</v>
      </c>
    </row>
    <row r="32" spans="1:41" x14ac:dyDescent="0.2">
      <c r="A32" t="s">
        <v>108</v>
      </c>
      <c r="B32" t="s">
        <v>63</v>
      </c>
      <c r="C32" t="s">
        <v>77</v>
      </c>
      <c r="D32" t="s">
        <v>43</v>
      </c>
      <c r="E32" t="s">
        <v>44</v>
      </c>
      <c r="F32" t="s">
        <v>45</v>
      </c>
      <c r="G32" s="2">
        <v>8644.2507608267497</v>
      </c>
      <c r="H32" s="2">
        <v>8851.5848878631405</v>
      </c>
      <c r="I32" s="2">
        <v>7868.60105009377</v>
      </c>
      <c r="J32" s="2">
        <v>7190.8903701170302</v>
      </c>
      <c r="K32" s="2">
        <v>4324.3990783491199</v>
      </c>
      <c r="L32" s="2">
        <v>80500.421999111801</v>
      </c>
      <c r="M32" s="2">
        <v>87983.340905230507</v>
      </c>
      <c r="N32" s="2">
        <v>78311.387539558098</v>
      </c>
      <c r="O32" s="2">
        <v>72049.026369370506</v>
      </c>
      <c r="P32" s="2">
        <v>46546.604629732698</v>
      </c>
      <c r="Q32" s="2">
        <v>5952.8249564154503</v>
      </c>
      <c r="R32" s="2">
        <v>6547.3945392470296</v>
      </c>
      <c r="S32" s="2">
        <v>5801.6664833924697</v>
      </c>
      <c r="T32" s="2">
        <v>5340.2153846123301</v>
      </c>
      <c r="U32" s="2">
        <v>3467.7004387038801</v>
      </c>
      <c r="V32" s="2">
        <v>7822715.2114393702</v>
      </c>
      <c r="W32" s="2">
        <v>8782876.6578187905</v>
      </c>
      <c r="X32" s="2">
        <v>7923297.1312422799</v>
      </c>
      <c r="Y32" s="2">
        <v>7497471.4612312298</v>
      </c>
      <c r="Z32" s="2">
        <v>5369638.7464714097</v>
      </c>
      <c r="AA32" s="2">
        <v>55111.676719948598</v>
      </c>
      <c r="AB32" s="2">
        <v>60404.600553650402</v>
      </c>
      <c r="AC32" s="2">
        <v>53944.6152956523</v>
      </c>
      <c r="AD32" s="2">
        <v>49762.690893512197</v>
      </c>
      <c r="AE32" s="2">
        <v>32579.842812690898</v>
      </c>
      <c r="AF32" s="2">
        <v>3352.5217128312202</v>
      </c>
      <c r="AG32" s="2">
        <v>3717.4552742191599</v>
      </c>
      <c r="AH32" s="2">
        <v>3315.5510757591101</v>
      </c>
      <c r="AI32" s="2">
        <v>3057.3768038908001</v>
      </c>
      <c r="AJ32" s="2">
        <v>1999.14230073569</v>
      </c>
      <c r="AK32" s="2">
        <v>2711718.3014011402</v>
      </c>
      <c r="AL32" s="2">
        <v>3134751.0619240999</v>
      </c>
      <c r="AM32" s="2">
        <v>2855288.1463291598</v>
      </c>
      <c r="AN32" s="2">
        <v>2700845.4754329901</v>
      </c>
      <c r="AO32" s="2">
        <v>1909788.6381325701</v>
      </c>
    </row>
    <row r="33" spans="1:41" x14ac:dyDescent="0.2">
      <c r="A33" t="s">
        <v>108</v>
      </c>
      <c r="B33" t="s">
        <v>63</v>
      </c>
      <c r="C33" t="s">
        <v>78</v>
      </c>
      <c r="D33" t="s">
        <v>43</v>
      </c>
      <c r="E33" t="s">
        <v>44</v>
      </c>
      <c r="F33" t="s">
        <v>45</v>
      </c>
      <c r="G33" s="2">
        <v>39339.922756797598</v>
      </c>
      <c r="H33" s="2">
        <v>37890.107475123397</v>
      </c>
      <c r="I33" s="2">
        <v>34305.6818329776</v>
      </c>
      <c r="J33" s="2">
        <v>31516.970231104598</v>
      </c>
      <c r="K33" s="2">
        <v>17715.486950524199</v>
      </c>
      <c r="L33" s="2">
        <v>163657.24204499999</v>
      </c>
      <c r="M33" s="2">
        <v>168284.41218724099</v>
      </c>
      <c r="N33" s="2">
        <v>150709.73645200199</v>
      </c>
      <c r="O33" s="2">
        <v>139528.019399304</v>
      </c>
      <c r="P33" s="2">
        <v>82143.594250835493</v>
      </c>
      <c r="Q33" s="2">
        <v>40093.209767355598</v>
      </c>
      <c r="R33" s="2">
        <v>39386.159397002302</v>
      </c>
      <c r="S33" s="2">
        <v>35379.820156867601</v>
      </c>
      <c r="T33" s="2">
        <v>32717.797426150199</v>
      </c>
      <c r="U33" s="2">
        <v>16816.806221136801</v>
      </c>
      <c r="V33" s="2">
        <v>13499227.617145499</v>
      </c>
      <c r="W33" s="2">
        <v>12809129.374121699</v>
      </c>
      <c r="X33" s="2">
        <v>11780713.37675</v>
      </c>
      <c r="Y33" s="2">
        <v>11255770.1802864</v>
      </c>
      <c r="Z33" s="2">
        <v>7738697.0119128199</v>
      </c>
      <c r="AA33" s="2">
        <v>111438.16962218699</v>
      </c>
      <c r="AB33" s="2">
        <v>115012.21602367199</v>
      </c>
      <c r="AC33" s="2">
        <v>103368.133196369</v>
      </c>
      <c r="AD33" s="2">
        <v>95965.134535092904</v>
      </c>
      <c r="AE33" s="2">
        <v>57508.976988833398</v>
      </c>
      <c r="AF33" s="2">
        <v>22592.893043215401</v>
      </c>
      <c r="AG33" s="2">
        <v>22457.998629928999</v>
      </c>
      <c r="AH33" s="2">
        <v>20309.3674954372</v>
      </c>
      <c r="AI33" s="2">
        <v>18830.575132613099</v>
      </c>
      <c r="AJ33" s="2">
        <v>9762.7086914749798</v>
      </c>
      <c r="AK33" s="2">
        <v>4402894.0992563404</v>
      </c>
      <c r="AL33" s="2">
        <v>4349732.2513493299</v>
      </c>
      <c r="AM33" s="2">
        <v>4038253.3828892699</v>
      </c>
      <c r="AN33" s="2">
        <v>3844182.8043687898</v>
      </c>
      <c r="AO33" s="2">
        <v>2614895.1247283202</v>
      </c>
    </row>
    <row r="34" spans="1:41" x14ac:dyDescent="0.2">
      <c r="A34" t="s">
        <v>108</v>
      </c>
      <c r="B34" t="s">
        <v>63</v>
      </c>
      <c r="C34" t="s">
        <v>79</v>
      </c>
      <c r="D34" t="s">
        <v>43</v>
      </c>
      <c r="E34" t="s">
        <v>44</v>
      </c>
      <c r="F34" t="s">
        <v>45</v>
      </c>
      <c r="G34" s="2">
        <v>94547.756258789406</v>
      </c>
      <c r="H34" s="2">
        <v>85418.9985148532</v>
      </c>
      <c r="I34" s="2">
        <v>74442.858716211107</v>
      </c>
      <c r="J34" s="2">
        <v>66786.490084891193</v>
      </c>
      <c r="K34" s="2">
        <v>33183.7789848701</v>
      </c>
      <c r="L34" s="2">
        <v>527906.99661991897</v>
      </c>
      <c r="M34" s="2">
        <v>522849.21337213903</v>
      </c>
      <c r="N34" s="2">
        <v>447362.81711868499</v>
      </c>
      <c r="O34" s="2">
        <v>402982.59748366702</v>
      </c>
      <c r="P34" s="2">
        <v>206482.06653022199</v>
      </c>
      <c r="Q34" s="2">
        <v>134369.82933103401</v>
      </c>
      <c r="R34" s="2">
        <v>129654.63619588201</v>
      </c>
      <c r="S34" s="2">
        <v>111560.19671698401</v>
      </c>
      <c r="T34" s="2">
        <v>100804.89120637</v>
      </c>
      <c r="U34" s="2">
        <v>44994.139541005898</v>
      </c>
      <c r="V34" s="2">
        <v>41695677.041765101</v>
      </c>
      <c r="W34" s="2">
        <v>38948612.449665003</v>
      </c>
      <c r="X34" s="2">
        <v>34088278.7972105</v>
      </c>
      <c r="Y34" s="2">
        <v>31792604.824034799</v>
      </c>
      <c r="Z34" s="2">
        <v>18928493.5382296</v>
      </c>
      <c r="AA34" s="2">
        <v>344750.12205664598</v>
      </c>
      <c r="AB34" s="2">
        <v>341565.23399941402</v>
      </c>
      <c r="AC34" s="2">
        <v>292403.18222345202</v>
      </c>
      <c r="AD34" s="2">
        <v>263446.146021828</v>
      </c>
      <c r="AE34" s="2">
        <v>138402.79283843201</v>
      </c>
      <c r="AF34" s="2">
        <v>72211.641484250504</v>
      </c>
      <c r="AG34" s="2">
        <v>69851.422400376003</v>
      </c>
      <c r="AH34" s="2">
        <v>60341.970220797797</v>
      </c>
      <c r="AI34" s="2">
        <v>54575.916216615602</v>
      </c>
      <c r="AJ34" s="2">
        <v>24588.0339878585</v>
      </c>
      <c r="AK34" s="2">
        <v>11917386.0811268</v>
      </c>
      <c r="AL34" s="2">
        <v>11380078.7774636</v>
      </c>
      <c r="AM34" s="2">
        <v>9966812.1238599997</v>
      </c>
      <c r="AN34" s="2">
        <v>9174062.3578643892</v>
      </c>
      <c r="AO34" s="2">
        <v>5477493.8521135002</v>
      </c>
    </row>
    <row r="35" spans="1:41" x14ac:dyDescent="0.2">
      <c r="A35" t="s">
        <v>108</v>
      </c>
      <c r="B35" t="s">
        <v>63</v>
      </c>
      <c r="C35" t="s">
        <v>80</v>
      </c>
      <c r="D35" t="s">
        <v>56</v>
      </c>
      <c r="E35" t="s">
        <v>44</v>
      </c>
      <c r="F35" t="s">
        <v>45</v>
      </c>
      <c r="G35" s="2">
        <v>7111.7380752696899</v>
      </c>
      <c r="H35" s="2">
        <v>6816.0695082008197</v>
      </c>
      <c r="I35" s="2">
        <v>7012.5609167042903</v>
      </c>
      <c r="J35" s="2">
        <v>5059.0944583008204</v>
      </c>
      <c r="K35" s="2">
        <v>7201.3048214553901</v>
      </c>
      <c r="L35" s="2">
        <v>106359.58257943</v>
      </c>
      <c r="M35" s="2">
        <v>95084.0414044996</v>
      </c>
      <c r="N35" s="2">
        <v>100656.24702949201</v>
      </c>
      <c r="O35" s="2">
        <v>79414.8641867033</v>
      </c>
      <c r="P35" s="2">
        <v>100106.963572532</v>
      </c>
      <c r="Q35" s="2">
        <v>27611.979139802301</v>
      </c>
      <c r="R35" s="2">
        <v>25562.766803677099</v>
      </c>
      <c r="S35" s="2">
        <v>25757.511428608399</v>
      </c>
      <c r="T35" s="2">
        <v>19274.0858084518</v>
      </c>
      <c r="U35" s="2">
        <v>26226.079292440802</v>
      </c>
      <c r="V35" s="2">
        <v>15481124.583906399</v>
      </c>
      <c r="W35" s="2">
        <v>16714368.0835049</v>
      </c>
      <c r="X35" s="2">
        <v>15055904.7945944</v>
      </c>
      <c r="Y35" s="2">
        <v>10175583.2732541</v>
      </c>
      <c r="Z35" s="2">
        <v>58019310.845254898</v>
      </c>
      <c r="AA35" s="2">
        <v>70623.522556676893</v>
      </c>
      <c r="AB35" s="2">
        <v>64164.362528185302</v>
      </c>
      <c r="AC35" s="2">
        <v>67149.081286505694</v>
      </c>
      <c r="AD35" s="2">
        <v>53961.376542716403</v>
      </c>
      <c r="AE35" s="2">
        <v>66224.324727930099</v>
      </c>
      <c r="AF35" s="2">
        <v>15276.2396525902</v>
      </c>
      <c r="AG35" s="2">
        <v>15382.6932668312</v>
      </c>
      <c r="AH35" s="2">
        <v>14253.262587151399</v>
      </c>
      <c r="AI35" s="2">
        <v>10507.446217181699</v>
      </c>
      <c r="AJ35" s="2">
        <v>14147.811553756699</v>
      </c>
      <c r="AK35" s="2">
        <v>4755318.3781845504</v>
      </c>
      <c r="AL35" s="2">
        <v>5468348.2659199396</v>
      </c>
      <c r="AM35" s="2">
        <v>4496558.5569578204</v>
      </c>
      <c r="AN35" s="2">
        <v>3463292.68125882</v>
      </c>
      <c r="AO35" s="2">
        <v>16416158.743904101</v>
      </c>
    </row>
    <row r="36" spans="1:41" x14ac:dyDescent="0.2">
      <c r="A36" t="s">
        <v>108</v>
      </c>
      <c r="B36" t="s">
        <v>81</v>
      </c>
      <c r="C36" t="s">
        <v>82</v>
      </c>
      <c r="D36" t="s">
        <v>43</v>
      </c>
      <c r="E36" t="s">
        <v>44</v>
      </c>
      <c r="F36" t="s">
        <v>45</v>
      </c>
      <c r="G36" s="2">
        <v>0.66718394029885497</v>
      </c>
      <c r="H36" s="2">
        <v>0.66718394029885497</v>
      </c>
      <c r="I36" s="2">
        <v>5.8514565732330102</v>
      </c>
      <c r="J36" s="2">
        <v>10.2088506389409</v>
      </c>
      <c r="K36" s="2">
        <v>26.271595276892199</v>
      </c>
      <c r="L36" s="2">
        <v>0</v>
      </c>
      <c r="M36" s="2">
        <v>0</v>
      </c>
      <c r="N36" s="2">
        <v>0</v>
      </c>
      <c r="O36" s="2">
        <v>0</v>
      </c>
      <c r="P36" s="2">
        <v>0</v>
      </c>
      <c r="Q36" s="2">
        <v>0</v>
      </c>
      <c r="R36" s="2">
        <v>0</v>
      </c>
      <c r="S36" s="2">
        <v>0</v>
      </c>
      <c r="T36" s="2">
        <v>0</v>
      </c>
      <c r="U36" s="2">
        <v>0</v>
      </c>
      <c r="V36" s="2">
        <v>0</v>
      </c>
      <c r="W36" s="2">
        <v>0</v>
      </c>
      <c r="X36" s="2">
        <v>0</v>
      </c>
      <c r="Y36" s="2">
        <v>0</v>
      </c>
      <c r="Z36" s="2">
        <v>0</v>
      </c>
      <c r="AA36" s="2">
        <v>0</v>
      </c>
      <c r="AB36" s="2">
        <v>0</v>
      </c>
      <c r="AC36" s="2">
        <v>0</v>
      </c>
      <c r="AD36" s="2">
        <v>0</v>
      </c>
      <c r="AE36" s="2">
        <v>0</v>
      </c>
      <c r="AF36" s="2">
        <v>0</v>
      </c>
      <c r="AG36" s="2">
        <v>0</v>
      </c>
      <c r="AH36" s="2">
        <v>0</v>
      </c>
      <c r="AI36" s="2">
        <v>0</v>
      </c>
      <c r="AJ36" s="2">
        <v>0</v>
      </c>
      <c r="AK36" s="2">
        <v>0</v>
      </c>
      <c r="AL36" s="2">
        <v>0</v>
      </c>
      <c r="AM36" s="2">
        <v>0</v>
      </c>
      <c r="AN36" s="2">
        <v>0</v>
      </c>
      <c r="AO36" s="2">
        <v>0</v>
      </c>
    </row>
    <row r="37" spans="1:41" x14ac:dyDescent="0.2">
      <c r="A37" t="s">
        <v>108</v>
      </c>
      <c r="B37" t="s">
        <v>81</v>
      </c>
      <c r="C37" t="s">
        <v>83</v>
      </c>
      <c r="D37" t="s">
        <v>43</v>
      </c>
      <c r="E37" t="s">
        <v>44</v>
      </c>
      <c r="F37" t="s">
        <v>45</v>
      </c>
      <c r="G37" s="2">
        <v>1.6051951325498499</v>
      </c>
      <c r="H37" s="2">
        <v>1.6051951325498499</v>
      </c>
      <c r="I37" s="2">
        <v>15.7584054525942</v>
      </c>
      <c r="J37" s="2">
        <v>27.6523207146674</v>
      </c>
      <c r="K37" s="2">
        <v>63.504597166553097</v>
      </c>
      <c r="L37" s="2">
        <v>0</v>
      </c>
      <c r="M37" s="2">
        <v>0</v>
      </c>
      <c r="N37" s="2">
        <v>0</v>
      </c>
      <c r="O37" s="2">
        <v>0</v>
      </c>
      <c r="P37" s="2">
        <v>0</v>
      </c>
      <c r="Q37" s="2">
        <v>0</v>
      </c>
      <c r="R37" s="2">
        <v>0</v>
      </c>
      <c r="S37" s="2">
        <v>0</v>
      </c>
      <c r="T37" s="2">
        <v>0</v>
      </c>
      <c r="U37" s="2">
        <v>0</v>
      </c>
      <c r="V37" s="2">
        <v>0</v>
      </c>
      <c r="W37" s="2">
        <v>0</v>
      </c>
      <c r="X37" s="2">
        <v>0</v>
      </c>
      <c r="Y37" s="2">
        <v>0</v>
      </c>
      <c r="Z37" s="2">
        <v>0</v>
      </c>
      <c r="AA37" s="2">
        <v>0</v>
      </c>
      <c r="AB37" s="2">
        <v>0</v>
      </c>
      <c r="AC37" s="2">
        <v>0</v>
      </c>
      <c r="AD37" s="2">
        <v>0</v>
      </c>
      <c r="AE37" s="2">
        <v>0</v>
      </c>
      <c r="AF37" s="2">
        <v>0</v>
      </c>
      <c r="AG37" s="2">
        <v>0</v>
      </c>
      <c r="AH37" s="2">
        <v>0</v>
      </c>
      <c r="AI37" s="2">
        <v>0</v>
      </c>
      <c r="AJ37" s="2">
        <v>0</v>
      </c>
      <c r="AK37" s="2">
        <v>0</v>
      </c>
      <c r="AL37" s="2">
        <v>0</v>
      </c>
      <c r="AM37" s="2">
        <v>0</v>
      </c>
      <c r="AN37" s="2">
        <v>0</v>
      </c>
      <c r="AO37" s="2">
        <v>0</v>
      </c>
    </row>
    <row r="38" spans="1:41" x14ac:dyDescent="0.2">
      <c r="A38" t="s">
        <v>108</v>
      </c>
      <c r="B38" t="s">
        <v>81</v>
      </c>
      <c r="C38" t="s">
        <v>84</v>
      </c>
      <c r="D38" t="s">
        <v>43</v>
      </c>
      <c r="E38" t="s">
        <v>44</v>
      </c>
      <c r="F38" t="s">
        <v>45</v>
      </c>
      <c r="G38" s="2">
        <v>3731.30183278705</v>
      </c>
      <c r="H38" s="2">
        <v>583.11421686853498</v>
      </c>
      <c r="I38" s="2">
        <v>634.00000980496395</v>
      </c>
      <c r="J38" s="2">
        <v>831.00002717971802</v>
      </c>
      <c r="K38" s="2">
        <v>5053.9852038486297</v>
      </c>
      <c r="L38" s="2">
        <v>13430.162240252401</v>
      </c>
      <c r="M38" s="2">
        <v>2331.37977553671</v>
      </c>
      <c r="N38" s="2">
        <v>2660.0869461893999</v>
      </c>
      <c r="O38" s="2">
        <v>3689.42897605896</v>
      </c>
      <c r="P38" s="2">
        <v>33496.6514226871</v>
      </c>
      <c r="Q38" s="2">
        <v>362.258939188841</v>
      </c>
      <c r="R38" s="2">
        <v>59.129083817735903</v>
      </c>
      <c r="S38" s="2">
        <v>76.099748544394998</v>
      </c>
      <c r="T38" s="2">
        <v>93.443461596965804</v>
      </c>
      <c r="U38" s="2">
        <v>1094.3373081140401</v>
      </c>
      <c r="V38" s="2">
        <v>392535.79604740097</v>
      </c>
      <c r="W38" s="2">
        <v>74142.739700659193</v>
      </c>
      <c r="X38" s="2">
        <v>75130.509803772002</v>
      </c>
      <c r="Y38" s="2">
        <v>104137.20880127</v>
      </c>
      <c r="Z38" s="2">
        <v>1186997.6678031301</v>
      </c>
      <c r="AA38" s="2">
        <v>8929.8349472662703</v>
      </c>
      <c r="AB38" s="2">
        <v>1598.45684854349</v>
      </c>
      <c r="AC38" s="2">
        <v>1777.7139840125999</v>
      </c>
      <c r="AD38" s="2">
        <v>2511.5577754974402</v>
      </c>
      <c r="AE38" s="2">
        <v>22337.450986887099</v>
      </c>
      <c r="AF38" s="2">
        <v>191.37407662059601</v>
      </c>
      <c r="AG38" s="2">
        <v>32.4444571670114</v>
      </c>
      <c r="AH38" s="2">
        <v>40.5549589917064</v>
      </c>
      <c r="AI38" s="2">
        <v>49.950310647487598</v>
      </c>
      <c r="AJ38" s="2">
        <v>589.72559513286603</v>
      </c>
      <c r="AK38" s="2">
        <v>112558.907744842</v>
      </c>
      <c r="AL38" s="2">
        <v>24927.140799302499</v>
      </c>
      <c r="AM38" s="2">
        <v>22324.423689365402</v>
      </c>
      <c r="AN38" s="2">
        <v>32470.088699340798</v>
      </c>
      <c r="AO38" s="2">
        <v>350618.58594003302</v>
      </c>
    </row>
    <row r="39" spans="1:41" x14ac:dyDescent="0.2">
      <c r="A39" t="s">
        <v>108</v>
      </c>
      <c r="B39" t="s">
        <v>81</v>
      </c>
      <c r="C39" t="s">
        <v>85</v>
      </c>
      <c r="D39" t="s">
        <v>43</v>
      </c>
      <c r="E39" t="s">
        <v>44</v>
      </c>
      <c r="F39" t="s">
        <v>45</v>
      </c>
      <c r="G39" s="2">
        <v>6749.8469282405504</v>
      </c>
      <c r="H39" s="2">
        <v>6001.41052151844</v>
      </c>
      <c r="I39" s="2">
        <v>6584.0545380674303</v>
      </c>
      <c r="J39" s="2">
        <v>7160.1833981424597</v>
      </c>
      <c r="K39" s="2">
        <v>9706.4459127746504</v>
      </c>
      <c r="L39" s="2">
        <v>6090.5580541939798</v>
      </c>
      <c r="M39" s="2">
        <v>5260.9433402977902</v>
      </c>
      <c r="N39" s="2">
        <v>5755.1795225143396</v>
      </c>
      <c r="O39" s="2">
        <v>6241.8048280253997</v>
      </c>
      <c r="P39" s="2">
        <v>8396.8280041888393</v>
      </c>
      <c r="Q39" s="2">
        <v>609.39376696050601</v>
      </c>
      <c r="R39" s="2">
        <v>555.18682498461601</v>
      </c>
      <c r="S39" s="2">
        <v>613.94916529976797</v>
      </c>
      <c r="T39" s="2">
        <v>673.66057418694299</v>
      </c>
      <c r="U39" s="2">
        <v>918.79538091621396</v>
      </c>
      <c r="V39" s="2">
        <v>127959.63991103601</v>
      </c>
      <c r="W39" s="2">
        <v>106740.397189558</v>
      </c>
      <c r="X39" s="2">
        <v>115963.055973649</v>
      </c>
      <c r="Y39" s="2">
        <v>124977.454591334</v>
      </c>
      <c r="Z39" s="2">
        <v>166765.85337919</v>
      </c>
      <c r="AA39" s="2">
        <v>3614.1694436758999</v>
      </c>
      <c r="AB39" s="2">
        <v>3051.9730491712698</v>
      </c>
      <c r="AC39" s="2">
        <v>3325.2430930957198</v>
      </c>
      <c r="AD39" s="2">
        <v>3592.55795805156</v>
      </c>
      <c r="AE39" s="2">
        <v>4866.5143706128001</v>
      </c>
      <c r="AF39" s="2">
        <v>306.30337468444401</v>
      </c>
      <c r="AG39" s="2">
        <v>277.69910904136498</v>
      </c>
      <c r="AH39" s="2">
        <v>307.04292509064499</v>
      </c>
      <c r="AI39" s="2">
        <v>336.92507360130497</v>
      </c>
      <c r="AJ39" s="2">
        <v>464.94054280873399</v>
      </c>
      <c r="AK39" s="2">
        <v>28288.101999878199</v>
      </c>
      <c r="AL39" s="2">
        <v>22016.972742676699</v>
      </c>
      <c r="AM39" s="2">
        <v>23907.4569558203</v>
      </c>
      <c r="AN39" s="2">
        <v>25702.569001168002</v>
      </c>
      <c r="AO39" s="2">
        <v>35316.787494599797</v>
      </c>
    </row>
    <row r="40" spans="1:41" x14ac:dyDescent="0.2">
      <c r="A40" t="s">
        <v>108</v>
      </c>
      <c r="B40" t="s">
        <v>81</v>
      </c>
      <c r="C40" t="s">
        <v>86</v>
      </c>
      <c r="D40" t="s">
        <v>43</v>
      </c>
      <c r="E40" t="s">
        <v>44</v>
      </c>
      <c r="F40" t="s">
        <v>45</v>
      </c>
      <c r="G40" s="2">
        <v>50713.2374595316</v>
      </c>
      <c r="H40" s="2">
        <v>51364.9639938982</v>
      </c>
      <c r="I40" s="2">
        <v>57911.376109427103</v>
      </c>
      <c r="J40" s="2">
        <v>63276.481360144397</v>
      </c>
      <c r="K40" s="2">
        <v>87513.537415627303</v>
      </c>
      <c r="L40" s="2">
        <v>66777.917684182801</v>
      </c>
      <c r="M40" s="2">
        <v>67719.541818961807</v>
      </c>
      <c r="N40" s="2">
        <v>76263.967350331295</v>
      </c>
      <c r="O40" s="2">
        <v>83278.476426921494</v>
      </c>
      <c r="P40" s="2">
        <v>114451.71992488101</v>
      </c>
      <c r="Q40" s="2">
        <v>18825.927848489198</v>
      </c>
      <c r="R40" s="2">
        <v>19031.37188843</v>
      </c>
      <c r="S40" s="2">
        <v>21565.668761774999</v>
      </c>
      <c r="T40" s="2">
        <v>23640.9350946456</v>
      </c>
      <c r="U40" s="2">
        <v>31667.971628405299</v>
      </c>
      <c r="V40" s="2">
        <v>41540217.721133001</v>
      </c>
      <c r="W40" s="2">
        <v>42044536.306826398</v>
      </c>
      <c r="X40" s="2">
        <v>47138220.474839397</v>
      </c>
      <c r="Y40" s="2">
        <v>51293120.060045198</v>
      </c>
      <c r="Z40" s="2">
        <v>70692216.272707701</v>
      </c>
      <c r="AA40" s="2">
        <v>45629.235180220901</v>
      </c>
      <c r="AB40" s="2">
        <v>46265.862804494202</v>
      </c>
      <c r="AC40" s="2">
        <v>51923.442532819303</v>
      </c>
      <c r="AD40" s="2">
        <v>56550.454251913601</v>
      </c>
      <c r="AE40" s="2">
        <v>77264.371787620505</v>
      </c>
      <c r="AF40" s="2">
        <v>10741.8742015967</v>
      </c>
      <c r="AG40" s="2">
        <v>10852.746954620799</v>
      </c>
      <c r="AH40" s="2">
        <v>12242.1512694872</v>
      </c>
      <c r="AI40" s="2">
        <v>13375.943034722201</v>
      </c>
      <c r="AJ40" s="2">
        <v>17733.9937420526</v>
      </c>
      <c r="AK40" s="2">
        <v>13102657.2073339</v>
      </c>
      <c r="AL40" s="2">
        <v>13300353.608579</v>
      </c>
      <c r="AM40" s="2">
        <v>14912438.570255101</v>
      </c>
      <c r="AN40" s="2">
        <v>16237023.524626501</v>
      </c>
      <c r="AO40" s="2">
        <v>22321271.2924206</v>
      </c>
    </row>
    <row r="41" spans="1:41" x14ac:dyDescent="0.2">
      <c r="A41" t="s">
        <v>108</v>
      </c>
      <c r="B41" t="s">
        <v>81</v>
      </c>
      <c r="C41" t="s">
        <v>87</v>
      </c>
      <c r="D41" t="s">
        <v>43</v>
      </c>
      <c r="E41" t="s">
        <v>44</v>
      </c>
      <c r="F41" t="s">
        <v>45</v>
      </c>
      <c r="G41" s="2">
        <v>17168.850009406498</v>
      </c>
      <c r="H41" s="2">
        <v>17569.7841241528</v>
      </c>
      <c r="I41" s="2">
        <v>18743.691242903998</v>
      </c>
      <c r="J41" s="2">
        <v>19836.739516408801</v>
      </c>
      <c r="K41" s="2">
        <v>25877.106319447499</v>
      </c>
      <c r="L41" s="2">
        <v>15498.343421142899</v>
      </c>
      <c r="M41" s="2">
        <v>15856.125800817301</v>
      </c>
      <c r="N41" s="2">
        <v>16903.603624514199</v>
      </c>
      <c r="O41" s="2">
        <v>17884.4692927615</v>
      </c>
      <c r="P41" s="2">
        <v>23324.603910705999</v>
      </c>
      <c r="Q41" s="2">
        <v>1378.7173862772599</v>
      </c>
      <c r="R41" s="2">
        <v>1412.1653588192701</v>
      </c>
      <c r="S41" s="2">
        <v>1502.26578203391</v>
      </c>
      <c r="T41" s="2">
        <v>1588.0099234731299</v>
      </c>
      <c r="U41" s="2">
        <v>2037.9471729873701</v>
      </c>
      <c r="V41" s="2">
        <v>344458.38501264201</v>
      </c>
      <c r="W41" s="2">
        <v>351430.71454621898</v>
      </c>
      <c r="X41" s="2">
        <v>371033.771332531</v>
      </c>
      <c r="Y41" s="2">
        <v>388754.58068182197</v>
      </c>
      <c r="Z41" s="2">
        <v>480259.492314503</v>
      </c>
      <c r="AA41" s="2">
        <v>9735.5293680329305</v>
      </c>
      <c r="AB41" s="2">
        <v>9959.3064284833199</v>
      </c>
      <c r="AC41" s="2">
        <v>10616.962954942501</v>
      </c>
      <c r="AD41" s="2">
        <v>11229.845024202001</v>
      </c>
      <c r="AE41" s="2">
        <v>14664.031953011299</v>
      </c>
      <c r="AF41" s="2">
        <v>746.93468980508999</v>
      </c>
      <c r="AG41" s="2">
        <v>765.23634401010497</v>
      </c>
      <c r="AH41" s="2">
        <v>813.35383754240604</v>
      </c>
      <c r="AI41" s="2">
        <v>858.744969837702</v>
      </c>
      <c r="AJ41" s="2">
        <v>1097.0680894008401</v>
      </c>
      <c r="AK41" s="2">
        <v>87993.696579481897</v>
      </c>
      <c r="AL41" s="2">
        <v>90015.245819337404</v>
      </c>
      <c r="AM41" s="2">
        <v>95765.767052790601</v>
      </c>
      <c r="AN41" s="2">
        <v>100996.89314234701</v>
      </c>
      <c r="AO41" s="2">
        <v>128656.80070474499</v>
      </c>
    </row>
    <row r="42" spans="1:41" x14ac:dyDescent="0.2">
      <c r="A42" t="s">
        <v>108</v>
      </c>
      <c r="B42" t="s">
        <v>81</v>
      </c>
      <c r="C42" t="s">
        <v>88</v>
      </c>
      <c r="D42" t="s">
        <v>43</v>
      </c>
      <c r="E42" t="s">
        <v>44</v>
      </c>
      <c r="F42" t="s">
        <v>89</v>
      </c>
      <c r="G42" s="2">
        <v>121.93377313483499</v>
      </c>
      <c r="H42" s="2">
        <v>121.93377313483499</v>
      </c>
      <c r="I42" s="2">
        <v>121.93377313483499</v>
      </c>
      <c r="J42" s="2">
        <v>121.93377313483499</v>
      </c>
      <c r="K42" s="2">
        <v>121.93377313483499</v>
      </c>
      <c r="L42" s="2">
        <v>0</v>
      </c>
      <c r="M42" s="2">
        <v>0</v>
      </c>
      <c r="N42" s="2">
        <v>0</v>
      </c>
      <c r="O42" s="2">
        <v>0</v>
      </c>
      <c r="P42" s="2">
        <v>0</v>
      </c>
      <c r="Q42" s="2">
        <v>0</v>
      </c>
      <c r="R42" s="2">
        <v>0</v>
      </c>
      <c r="S42" s="2">
        <v>0</v>
      </c>
      <c r="T42" s="2">
        <v>0</v>
      </c>
      <c r="U42" s="2">
        <v>0</v>
      </c>
      <c r="V42" s="2">
        <v>0</v>
      </c>
      <c r="W42" s="2">
        <v>0</v>
      </c>
      <c r="X42" s="2">
        <v>0</v>
      </c>
      <c r="Y42" s="2">
        <v>0</v>
      </c>
      <c r="Z42" s="2">
        <v>0</v>
      </c>
      <c r="AA42" s="2">
        <v>54029.768749237097</v>
      </c>
      <c r="AB42" s="2">
        <v>54029.768749237097</v>
      </c>
      <c r="AC42" s="2">
        <v>54029.768749237097</v>
      </c>
      <c r="AD42" s="2">
        <v>54029.768749237097</v>
      </c>
      <c r="AE42" s="2">
        <v>54029.768749237097</v>
      </c>
      <c r="AF42" s="2">
        <v>38193.456969976403</v>
      </c>
      <c r="AG42" s="2">
        <v>38193.456969976403</v>
      </c>
      <c r="AH42" s="2">
        <v>38193.456969976403</v>
      </c>
      <c r="AI42" s="2">
        <v>38193.456969976403</v>
      </c>
      <c r="AJ42" s="2">
        <v>38193.456969976403</v>
      </c>
      <c r="AK42" s="2">
        <v>186309545.30957001</v>
      </c>
      <c r="AL42" s="2">
        <v>186309545.30957001</v>
      </c>
      <c r="AM42" s="2">
        <v>186309545.30957001</v>
      </c>
      <c r="AN42" s="2">
        <v>186309545.30957001</v>
      </c>
      <c r="AO42" s="2">
        <v>186309545.30957001</v>
      </c>
    </row>
    <row r="43" spans="1:41" x14ac:dyDescent="0.2">
      <c r="A43" t="s">
        <v>108</v>
      </c>
      <c r="B43" t="s">
        <v>81</v>
      </c>
      <c r="C43" t="s">
        <v>90</v>
      </c>
      <c r="D43" t="s">
        <v>43</v>
      </c>
      <c r="E43" t="s">
        <v>44</v>
      </c>
      <c r="F43" t="s">
        <v>89</v>
      </c>
      <c r="G43" s="2">
        <v>1675.08852940053</v>
      </c>
      <c r="H43" s="2">
        <v>1675.08852940053</v>
      </c>
      <c r="I43" s="2">
        <v>1675.08852940053</v>
      </c>
      <c r="J43" s="2">
        <v>1675.08852940053</v>
      </c>
      <c r="K43" s="2">
        <v>1675.08852940053</v>
      </c>
      <c r="L43" s="2">
        <v>608185.82318401302</v>
      </c>
      <c r="M43" s="2">
        <v>603575.77281189</v>
      </c>
      <c r="N43" s="2">
        <v>607866.97010707902</v>
      </c>
      <c r="O43" s="2">
        <v>598744.59680080402</v>
      </c>
      <c r="P43" s="2">
        <v>589687.051874161</v>
      </c>
      <c r="Q43" s="2">
        <v>207958.26204347599</v>
      </c>
      <c r="R43" s="2">
        <v>186589.99662184701</v>
      </c>
      <c r="S43" s="2">
        <v>207721.87738227801</v>
      </c>
      <c r="T43" s="2">
        <v>189918.77773952499</v>
      </c>
      <c r="U43" s="2">
        <v>179123.334187031</v>
      </c>
      <c r="V43" s="2">
        <v>582114016.67968798</v>
      </c>
      <c r="W43" s="2">
        <v>621351091.41796899</v>
      </c>
      <c r="X43" s="2">
        <v>611721936.07421899</v>
      </c>
      <c r="Y43" s="2">
        <v>602183716.875</v>
      </c>
      <c r="Z43" s="2">
        <v>579330352.9375</v>
      </c>
      <c r="AA43" s="2">
        <v>393223.47188758902</v>
      </c>
      <c r="AB43" s="2">
        <v>387613.55796337099</v>
      </c>
      <c r="AC43" s="2">
        <v>394283.66238498699</v>
      </c>
      <c r="AD43" s="2">
        <v>386851.38523960102</v>
      </c>
      <c r="AE43" s="2">
        <v>391158.403463364</v>
      </c>
      <c r="AF43" s="2">
        <v>115095.825467706</v>
      </c>
      <c r="AG43" s="2">
        <v>103005.596887946</v>
      </c>
      <c r="AH43" s="2">
        <v>119312.521737099</v>
      </c>
      <c r="AI43" s="2">
        <v>106536.43147563899</v>
      </c>
      <c r="AJ43" s="2">
        <v>99797.5168514252</v>
      </c>
      <c r="AK43" s="2">
        <v>173934017.37988299</v>
      </c>
      <c r="AL43" s="2">
        <v>188907180.72363299</v>
      </c>
      <c r="AM43" s="2">
        <v>185437418.74804699</v>
      </c>
      <c r="AN43" s="2">
        <v>182228357.39550799</v>
      </c>
      <c r="AO43" s="2">
        <v>168709221.96484399</v>
      </c>
    </row>
    <row r="44" spans="1:41" x14ac:dyDescent="0.2">
      <c r="A44" t="s">
        <v>108</v>
      </c>
      <c r="B44" t="s">
        <v>81</v>
      </c>
      <c r="C44" t="s">
        <v>91</v>
      </c>
      <c r="D44" t="s">
        <v>43</v>
      </c>
      <c r="E44" t="s">
        <v>44</v>
      </c>
      <c r="F44" t="s">
        <v>45</v>
      </c>
      <c r="G44" s="2">
        <v>303058.65866282902</v>
      </c>
      <c r="H44" s="2">
        <v>302094.62576167</v>
      </c>
      <c r="I44" s="2">
        <v>316813.399233695</v>
      </c>
      <c r="J44" s="2">
        <v>328558.67573206901</v>
      </c>
      <c r="K44" s="2">
        <v>384760.69710671098</v>
      </c>
      <c r="L44" s="2">
        <v>286911.00974094402</v>
      </c>
      <c r="M44" s="2">
        <v>284876.34195028298</v>
      </c>
      <c r="N44" s="2">
        <v>297952.21316493303</v>
      </c>
      <c r="O44" s="2">
        <v>308241.591133054</v>
      </c>
      <c r="P44" s="2">
        <v>356623.51548236102</v>
      </c>
      <c r="Q44" s="2">
        <v>21986.815789472799</v>
      </c>
      <c r="R44" s="2">
        <v>21877.733450964501</v>
      </c>
      <c r="S44" s="2">
        <v>22777.0552176727</v>
      </c>
      <c r="T44" s="2">
        <v>23536.405042517101</v>
      </c>
      <c r="U44" s="2">
        <v>27014.588993023401</v>
      </c>
      <c r="V44" s="2">
        <v>7041629.9546930501</v>
      </c>
      <c r="W44" s="2">
        <v>6985456.9065629104</v>
      </c>
      <c r="X44" s="2">
        <v>7303809.39125246</v>
      </c>
      <c r="Y44" s="2">
        <v>7552082.1224143002</v>
      </c>
      <c r="Z44" s="2">
        <v>8740908.4657146297</v>
      </c>
      <c r="AA44" s="2">
        <v>191529.43635561701</v>
      </c>
      <c r="AB44" s="2">
        <v>190192.58648495699</v>
      </c>
      <c r="AC44" s="2">
        <v>199009.041880968</v>
      </c>
      <c r="AD44" s="2">
        <v>205881.80046670901</v>
      </c>
      <c r="AE44" s="2">
        <v>238704.187437646</v>
      </c>
      <c r="AF44" s="2">
        <v>13051.9499956993</v>
      </c>
      <c r="AG44" s="2">
        <v>13014.4072023595</v>
      </c>
      <c r="AH44" s="2">
        <v>13530.9529251474</v>
      </c>
      <c r="AI44" s="2">
        <v>13967.660609581</v>
      </c>
      <c r="AJ44" s="2">
        <v>16024.045389028401</v>
      </c>
      <c r="AK44" s="2">
        <v>2135238.4249421698</v>
      </c>
      <c r="AL44" s="2">
        <v>2123681.43683531</v>
      </c>
      <c r="AM44" s="2">
        <v>2236522.7132942202</v>
      </c>
      <c r="AN44" s="2">
        <v>2323135.26662524</v>
      </c>
      <c r="AO44" s="2">
        <v>2705442.1436412302</v>
      </c>
    </row>
    <row r="45" spans="1:41" x14ac:dyDescent="0.2">
      <c r="A45" t="s">
        <v>108</v>
      </c>
      <c r="B45" t="s">
        <v>81</v>
      </c>
      <c r="C45" t="s">
        <v>92</v>
      </c>
      <c r="D45" t="s">
        <v>43</v>
      </c>
      <c r="E45" t="s">
        <v>44</v>
      </c>
      <c r="F45" t="s">
        <v>45</v>
      </c>
      <c r="G45" s="2">
        <v>12090.1740498086</v>
      </c>
      <c r="H45" s="2">
        <v>12090.1740498086</v>
      </c>
      <c r="I45" s="2">
        <v>12150.376260028201</v>
      </c>
      <c r="J45" s="2">
        <v>12217.324264572</v>
      </c>
      <c r="K45" s="2">
        <v>12405.508598120001</v>
      </c>
      <c r="L45" s="2">
        <v>95106.693689197302</v>
      </c>
      <c r="M45" s="2">
        <v>95106.693689197302</v>
      </c>
      <c r="N45" s="2">
        <v>95685.047111392007</v>
      </c>
      <c r="O45" s="2">
        <v>96336.646541550799</v>
      </c>
      <c r="P45" s="2">
        <v>98161.792039707303</v>
      </c>
      <c r="Q45" s="2">
        <v>7238.9569484777703</v>
      </c>
      <c r="R45" s="2">
        <v>7238.9569484777703</v>
      </c>
      <c r="S45" s="2">
        <v>7274.9372873446</v>
      </c>
      <c r="T45" s="2">
        <v>7315.0187401743597</v>
      </c>
      <c r="U45" s="2">
        <v>7428.2619467908498</v>
      </c>
      <c r="V45" s="2">
        <v>0</v>
      </c>
      <c r="W45" s="2">
        <v>0</v>
      </c>
      <c r="X45" s="2">
        <v>0</v>
      </c>
      <c r="Y45" s="2">
        <v>0</v>
      </c>
      <c r="Z45" s="2">
        <v>0</v>
      </c>
      <c r="AA45" s="2">
        <v>78308.557762667493</v>
      </c>
      <c r="AB45" s="2">
        <v>78308.557762667493</v>
      </c>
      <c r="AC45" s="2">
        <v>78873.603045538097</v>
      </c>
      <c r="AD45" s="2">
        <v>79509.413437768802</v>
      </c>
      <c r="AE45" s="2">
        <v>81277.483219966307</v>
      </c>
      <c r="AF45" s="2">
        <v>5986.9109522709596</v>
      </c>
      <c r="AG45" s="2">
        <v>5986.9109522709596</v>
      </c>
      <c r="AH45" s="2">
        <v>6022.0434550084201</v>
      </c>
      <c r="AI45" s="2">
        <v>6061.1420359490403</v>
      </c>
      <c r="AJ45" s="2">
        <v>6170.1143921604398</v>
      </c>
      <c r="AK45" s="2">
        <v>0</v>
      </c>
      <c r="AL45" s="2">
        <v>0</v>
      </c>
      <c r="AM45" s="2">
        <v>0</v>
      </c>
      <c r="AN45" s="2">
        <v>0</v>
      </c>
      <c r="AO45" s="2">
        <v>0</v>
      </c>
    </row>
    <row r="46" spans="1:41" x14ac:dyDescent="0.2">
      <c r="A46" t="s">
        <v>108</v>
      </c>
      <c r="B46" t="s">
        <v>93</v>
      </c>
      <c r="C46" t="s">
        <v>94</v>
      </c>
      <c r="D46" t="s">
        <v>43</v>
      </c>
      <c r="E46" t="s">
        <v>44</v>
      </c>
      <c r="F46" t="s">
        <v>45</v>
      </c>
      <c r="G46" s="2">
        <v>0</v>
      </c>
      <c r="H46" s="2">
        <v>0</v>
      </c>
      <c r="I46" s="2">
        <v>0</v>
      </c>
      <c r="J46" s="2">
        <v>0</v>
      </c>
      <c r="K46" s="2">
        <v>0</v>
      </c>
      <c r="L46" s="2">
        <v>1034.02744293213</v>
      </c>
      <c r="M46" s="2">
        <v>1034.02744293213</v>
      </c>
      <c r="N46" s="2">
        <v>1034.02744293213</v>
      </c>
      <c r="O46" s="2">
        <v>1034.02744293213</v>
      </c>
      <c r="P46" s="2">
        <v>1034.02744293213</v>
      </c>
      <c r="Q46" s="2">
        <v>156.304508209229</v>
      </c>
      <c r="R46" s="2">
        <v>156.304508209229</v>
      </c>
      <c r="S46" s="2">
        <v>156.304508209229</v>
      </c>
      <c r="T46" s="2">
        <v>156.304508209229</v>
      </c>
      <c r="U46" s="2">
        <v>156.304508209229</v>
      </c>
      <c r="V46" s="2">
        <v>0</v>
      </c>
      <c r="W46" s="2">
        <v>0</v>
      </c>
      <c r="X46" s="2">
        <v>0</v>
      </c>
      <c r="Y46" s="2">
        <v>0</v>
      </c>
      <c r="Z46" s="2">
        <v>0</v>
      </c>
      <c r="AA46" s="2">
        <v>558.26055145263695</v>
      </c>
      <c r="AB46" s="2">
        <v>558.26055145263695</v>
      </c>
      <c r="AC46" s="2">
        <v>558.26055145263695</v>
      </c>
      <c r="AD46" s="2">
        <v>558.26055145263695</v>
      </c>
      <c r="AE46" s="2">
        <v>558.26055145263695</v>
      </c>
      <c r="AF46" s="2">
        <v>75.112105131149306</v>
      </c>
      <c r="AG46" s="2">
        <v>75.112105131149306</v>
      </c>
      <c r="AH46" s="2">
        <v>75.112105131149306</v>
      </c>
      <c r="AI46" s="2">
        <v>75.112105131149306</v>
      </c>
      <c r="AJ46" s="2">
        <v>75.112105131149306</v>
      </c>
      <c r="AK46" s="2">
        <v>0</v>
      </c>
      <c r="AL46" s="2">
        <v>0</v>
      </c>
      <c r="AM46" s="2">
        <v>0</v>
      </c>
      <c r="AN46" s="2">
        <v>0</v>
      </c>
      <c r="AO46" s="2">
        <v>0</v>
      </c>
    </row>
    <row r="47" spans="1:41" x14ac:dyDescent="0.2">
      <c r="A47" t="s">
        <v>108</v>
      </c>
      <c r="B47" t="s">
        <v>93</v>
      </c>
      <c r="C47" t="s">
        <v>93</v>
      </c>
      <c r="D47" t="s">
        <v>43</v>
      </c>
      <c r="E47" t="s">
        <v>44</v>
      </c>
      <c r="F47" t="s">
        <v>95</v>
      </c>
      <c r="G47" s="2">
        <v>38771.8592727184</v>
      </c>
      <c r="H47" s="2">
        <v>30926.6998265982</v>
      </c>
      <c r="I47" s="2">
        <v>24601.0654974319</v>
      </c>
      <c r="J47" s="2">
        <v>22680.227795787199</v>
      </c>
      <c r="K47" s="2">
        <v>13740.5305618085</v>
      </c>
      <c r="L47" s="2">
        <v>365066.38048076601</v>
      </c>
      <c r="M47" s="2">
        <v>307441.07391738897</v>
      </c>
      <c r="N47" s="2">
        <v>239639.89497898499</v>
      </c>
      <c r="O47" s="2">
        <v>223687.033532053</v>
      </c>
      <c r="P47" s="2">
        <v>139957.56369752099</v>
      </c>
      <c r="Q47" s="2">
        <v>0</v>
      </c>
      <c r="R47" s="2">
        <v>0</v>
      </c>
      <c r="S47" s="2">
        <v>0</v>
      </c>
      <c r="T47" s="2">
        <v>0</v>
      </c>
      <c r="U47" s="2">
        <v>0</v>
      </c>
      <c r="V47" s="2">
        <v>0</v>
      </c>
      <c r="W47" s="2">
        <v>0</v>
      </c>
      <c r="X47" s="2">
        <v>0</v>
      </c>
      <c r="Y47" s="2">
        <v>0</v>
      </c>
      <c r="Z47" s="2">
        <v>0</v>
      </c>
      <c r="AA47" s="2">
        <v>241218.339162827</v>
      </c>
      <c r="AB47" s="2">
        <v>202400.82859897599</v>
      </c>
      <c r="AC47" s="2">
        <v>156838.36024500401</v>
      </c>
      <c r="AD47" s="2">
        <v>145967.62917450099</v>
      </c>
      <c r="AE47" s="2">
        <v>91346.539298068703</v>
      </c>
      <c r="AF47" s="2">
        <v>0</v>
      </c>
      <c r="AG47" s="2">
        <v>0</v>
      </c>
      <c r="AH47" s="2">
        <v>0</v>
      </c>
      <c r="AI47" s="2">
        <v>0</v>
      </c>
      <c r="AJ47" s="2">
        <v>0</v>
      </c>
      <c r="AK47" s="2">
        <v>0</v>
      </c>
      <c r="AL47" s="2">
        <v>0</v>
      </c>
      <c r="AM47" s="2">
        <v>0</v>
      </c>
      <c r="AN47" s="2">
        <v>0</v>
      </c>
      <c r="AO47" s="2">
        <v>0</v>
      </c>
    </row>
    <row r="48" spans="1:41" x14ac:dyDescent="0.2">
      <c r="A48" t="s">
        <v>108</v>
      </c>
      <c r="B48" t="s">
        <v>96</v>
      </c>
      <c r="C48" t="s">
        <v>97</v>
      </c>
      <c r="D48" t="s">
        <v>56</v>
      </c>
      <c r="E48" t="s">
        <v>44</v>
      </c>
      <c r="F48" t="s">
        <v>45</v>
      </c>
      <c r="G48" s="2">
        <v>0</v>
      </c>
      <c r="H48" s="2">
        <v>0</v>
      </c>
      <c r="I48" s="2">
        <v>0</v>
      </c>
      <c r="J48" s="2">
        <v>0</v>
      </c>
      <c r="K48" s="2">
        <v>0</v>
      </c>
      <c r="L48" s="2">
        <v>5201.0001220703098</v>
      </c>
      <c r="M48" s="2">
        <v>5734.7805786132803</v>
      </c>
      <c r="N48" s="2">
        <v>5734.7805786132803</v>
      </c>
      <c r="O48" s="2">
        <v>5734.7805786132803</v>
      </c>
      <c r="P48" s="2">
        <v>5734.7805786132803</v>
      </c>
      <c r="Q48" s="2">
        <v>689.92858123779297</v>
      </c>
      <c r="R48" s="2">
        <v>760.73622894287098</v>
      </c>
      <c r="S48" s="2">
        <v>760.73622894287098</v>
      </c>
      <c r="T48" s="2">
        <v>760.73622894287098</v>
      </c>
      <c r="U48" s="2">
        <v>760.73622894287098</v>
      </c>
      <c r="V48" s="2">
        <v>62358.927734375</v>
      </c>
      <c r="W48" s="2">
        <v>68758.849609375</v>
      </c>
      <c r="X48" s="2">
        <v>68758.849609375</v>
      </c>
      <c r="Y48" s="2">
        <v>68758.849609375</v>
      </c>
      <c r="Z48" s="2">
        <v>68758.849609375</v>
      </c>
      <c r="AA48" s="2">
        <v>5201.0001220703098</v>
      </c>
      <c r="AB48" s="2">
        <v>5734.7805786132803</v>
      </c>
      <c r="AC48" s="2">
        <v>5734.7805786132803</v>
      </c>
      <c r="AD48" s="2">
        <v>5734.7805786132803</v>
      </c>
      <c r="AE48" s="2">
        <v>5734.7805786132803</v>
      </c>
      <c r="AF48" s="2">
        <v>689.92858123779297</v>
      </c>
      <c r="AG48" s="2">
        <v>760.73622894287098</v>
      </c>
      <c r="AH48" s="2">
        <v>760.73622894287098</v>
      </c>
      <c r="AI48" s="2">
        <v>760.73622894287098</v>
      </c>
      <c r="AJ48" s="2">
        <v>760.73622894287098</v>
      </c>
      <c r="AK48" s="2">
        <v>62358.927734375</v>
      </c>
      <c r="AL48" s="2">
        <v>68758.849609375</v>
      </c>
      <c r="AM48" s="2">
        <v>68758.849609375</v>
      </c>
      <c r="AN48" s="2">
        <v>68758.849609375</v>
      </c>
      <c r="AO48" s="2">
        <v>68758.849609375</v>
      </c>
    </row>
    <row r="49" spans="1:41" x14ac:dyDescent="0.2">
      <c r="A49" t="s">
        <v>108</v>
      </c>
      <c r="B49" t="s">
        <v>96</v>
      </c>
      <c r="C49" t="s">
        <v>98</v>
      </c>
      <c r="D49" t="s">
        <v>56</v>
      </c>
      <c r="E49" t="s">
        <v>44</v>
      </c>
      <c r="F49" t="s">
        <v>45</v>
      </c>
      <c r="G49" s="2">
        <v>0</v>
      </c>
      <c r="H49" s="2">
        <v>0</v>
      </c>
      <c r="I49" s="2">
        <v>0</v>
      </c>
      <c r="J49" s="2">
        <v>0</v>
      </c>
      <c r="K49" s="2">
        <v>0</v>
      </c>
      <c r="L49" s="2">
        <v>206495.16009175</v>
      </c>
      <c r="M49" s="2">
        <v>144546.61706771</v>
      </c>
      <c r="N49" s="2">
        <v>129618.190677483</v>
      </c>
      <c r="O49" s="2">
        <v>117654.19324095899</v>
      </c>
      <c r="P49" s="2">
        <v>98954.120176751196</v>
      </c>
      <c r="Q49" s="2">
        <v>41453.260544791803</v>
      </c>
      <c r="R49" s="2">
        <v>29017.281154245102</v>
      </c>
      <c r="S49" s="2">
        <v>221955.70234853801</v>
      </c>
      <c r="T49" s="2">
        <v>102315.735063381</v>
      </c>
      <c r="U49" s="2">
        <v>62802.1382480338</v>
      </c>
      <c r="V49" s="2">
        <v>3941979.72249651</v>
      </c>
      <c r="W49" s="2">
        <v>1379692.8659637</v>
      </c>
      <c r="X49" s="2">
        <v>880825.32807136001</v>
      </c>
      <c r="Y49" s="2">
        <v>689401.36908698501</v>
      </c>
      <c r="Z49" s="2">
        <v>618171.58728444902</v>
      </c>
      <c r="AA49" s="2">
        <v>109228.924203876</v>
      </c>
      <c r="AB49" s="2">
        <v>76460.249457865997</v>
      </c>
      <c r="AC49" s="2">
        <v>78040.150251248895</v>
      </c>
      <c r="AD49" s="2">
        <v>66076.152814725399</v>
      </c>
      <c r="AE49" s="2">
        <v>54327.668276051103</v>
      </c>
      <c r="AF49" s="2">
        <v>23537.644346117999</v>
      </c>
      <c r="AG49" s="2">
        <v>16476.350489433898</v>
      </c>
      <c r="AH49" s="2">
        <v>195706.55347041</v>
      </c>
      <c r="AI49" s="2">
        <v>76066.5861852542</v>
      </c>
      <c r="AJ49" s="2">
        <v>41120.2628221661</v>
      </c>
      <c r="AK49" s="2">
        <v>735534.78657569003</v>
      </c>
      <c r="AL49" s="2">
        <v>257437.18391006399</v>
      </c>
      <c r="AM49" s="2">
        <v>624553.80540567497</v>
      </c>
      <c r="AN49" s="2">
        <v>433129.84642130003</v>
      </c>
      <c r="AO49" s="2">
        <v>380175.737441062</v>
      </c>
    </row>
    <row r="50" spans="1:41" x14ac:dyDescent="0.2">
      <c r="A50" t="s">
        <v>108</v>
      </c>
      <c r="B50" t="s">
        <v>96</v>
      </c>
      <c r="C50" t="s">
        <v>99</v>
      </c>
      <c r="D50" t="s">
        <v>56</v>
      </c>
      <c r="E50" t="s">
        <v>44</v>
      </c>
      <c r="F50" t="s">
        <v>45</v>
      </c>
      <c r="G50" s="2">
        <v>0</v>
      </c>
      <c r="H50" s="2">
        <v>0</v>
      </c>
      <c r="I50" s="2">
        <v>0</v>
      </c>
      <c r="J50" s="2">
        <v>0</v>
      </c>
      <c r="K50" s="2">
        <v>0</v>
      </c>
      <c r="L50" s="2">
        <v>3501345.1810636502</v>
      </c>
      <c r="M50" s="2">
        <v>2080099.4800505601</v>
      </c>
      <c r="N50" s="2">
        <v>3364119.9136904501</v>
      </c>
      <c r="O50" s="2">
        <v>4020685.9680617498</v>
      </c>
      <c r="P50" s="2">
        <v>7365704.18993551</v>
      </c>
      <c r="Q50" s="2">
        <v>152482.91989093999</v>
      </c>
      <c r="R50" s="2">
        <v>41051.628216206998</v>
      </c>
      <c r="S50" s="2">
        <v>74020.132007271095</v>
      </c>
      <c r="T50" s="2">
        <v>40821.420001402497</v>
      </c>
      <c r="U50" s="2">
        <v>100288.704094935</v>
      </c>
      <c r="V50" s="2">
        <v>25253116.266035099</v>
      </c>
      <c r="W50" s="2">
        <v>182369.05036282499</v>
      </c>
      <c r="X50" s="2">
        <v>7530473.4387114001</v>
      </c>
      <c r="Y50" s="2">
        <v>5387087.9919625502</v>
      </c>
      <c r="Z50" s="2">
        <v>16768555.380344899</v>
      </c>
      <c r="AA50" s="2">
        <v>2387579.1260519</v>
      </c>
      <c r="AB50" s="2">
        <v>1205030.0622850701</v>
      </c>
      <c r="AC50" s="2">
        <v>2391569.2205220498</v>
      </c>
      <c r="AD50" s="2">
        <v>2729081.6578882202</v>
      </c>
      <c r="AE50" s="2">
        <v>6638561.2360852696</v>
      </c>
      <c r="AF50" s="2">
        <v>114259.090119466</v>
      </c>
      <c r="AG50" s="2">
        <v>29098.732251204601</v>
      </c>
      <c r="AH50" s="2">
        <v>52550.985614072502</v>
      </c>
      <c r="AI50" s="2">
        <v>29042.2803142956</v>
      </c>
      <c r="AJ50" s="2">
        <v>86213.880197581806</v>
      </c>
      <c r="AK50" s="2">
        <v>12209248.0978355</v>
      </c>
      <c r="AL50" s="2">
        <v>84647.811944406494</v>
      </c>
      <c r="AM50" s="2">
        <v>3669838.8980071601</v>
      </c>
      <c r="AN50" s="2">
        <v>2324255.1616445398</v>
      </c>
      <c r="AO50" s="2">
        <v>9579214.2275394294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534EFF-41FE-40B2-95CF-73649B397188}">
  <dimension ref="A3:P38"/>
  <sheetViews>
    <sheetView topLeftCell="A7" workbookViewId="0">
      <selection activeCell="H42" sqref="H42"/>
    </sheetView>
  </sheetViews>
  <sheetFormatPr defaultRowHeight="10" x14ac:dyDescent="0.2"/>
  <cols>
    <col min="1" max="1" width="15.33203125" bestFit="1" customWidth="1"/>
    <col min="2" max="2" width="25.6640625" bestFit="1" customWidth="1"/>
    <col min="3" max="3" width="32" bestFit="1" customWidth="1"/>
    <col min="4" max="6" width="29" bestFit="1" customWidth="1"/>
    <col min="7" max="7" width="28.44140625" bestFit="1" customWidth="1"/>
    <col min="8" max="8" width="34.6640625" bestFit="1" customWidth="1"/>
    <col min="9" max="11" width="31.6640625" bestFit="1" customWidth="1"/>
    <col min="12" max="12" width="28.44140625" bestFit="1" customWidth="1"/>
    <col min="13" max="13" width="34.6640625" bestFit="1" customWidth="1"/>
    <col min="14" max="26" width="31.6640625" bestFit="1" customWidth="1"/>
  </cols>
  <sheetData>
    <row r="3" spans="1:16" x14ac:dyDescent="0.2">
      <c r="A3" s="3" t="s">
        <v>116</v>
      </c>
      <c r="B3" t="s">
        <v>118</v>
      </c>
      <c r="C3" t="s">
        <v>119</v>
      </c>
      <c r="D3" t="s">
        <v>120</v>
      </c>
      <c r="E3" t="s">
        <v>121</v>
      </c>
      <c r="F3" t="s">
        <v>122</v>
      </c>
      <c r="G3" t="s">
        <v>123</v>
      </c>
      <c r="H3" t="s">
        <v>124</v>
      </c>
      <c r="I3" t="s">
        <v>125</v>
      </c>
      <c r="J3" t="s">
        <v>126</v>
      </c>
      <c r="K3" t="s">
        <v>127</v>
      </c>
      <c r="L3" t="s">
        <v>128</v>
      </c>
      <c r="M3" t="s">
        <v>129</v>
      </c>
      <c r="N3" t="s">
        <v>130</v>
      </c>
      <c r="O3" t="s">
        <v>131</v>
      </c>
      <c r="P3" t="s">
        <v>132</v>
      </c>
    </row>
    <row r="4" spans="1:16" x14ac:dyDescent="0.2">
      <c r="A4" s="4" t="s">
        <v>107</v>
      </c>
      <c r="B4">
        <v>308317.33507944911</v>
      </c>
      <c r="C4">
        <v>306643.35716417991</v>
      </c>
      <c r="D4">
        <v>305252.14285194367</v>
      </c>
      <c r="E4">
        <v>304073.61391812819</v>
      </c>
      <c r="F4">
        <v>297535.22101969505</v>
      </c>
      <c r="G4">
        <v>1402957.1525833334</v>
      </c>
      <c r="H4">
        <v>1288757.874964043</v>
      </c>
      <c r="I4">
        <v>1239463.234442767</v>
      </c>
      <c r="J4">
        <v>1663072.8378291004</v>
      </c>
      <c r="K4">
        <v>1639030.1491491322</v>
      </c>
      <c r="L4">
        <v>202276.03071331544</v>
      </c>
      <c r="M4">
        <v>197615.58923815741</v>
      </c>
      <c r="N4">
        <v>203667.82429457895</v>
      </c>
      <c r="O4">
        <v>219063.86285613204</v>
      </c>
      <c r="P4">
        <v>309533.13911910221</v>
      </c>
    </row>
    <row r="5" spans="1:16" x14ac:dyDescent="0.2">
      <c r="A5" s="5" t="s">
        <v>41</v>
      </c>
      <c r="B5">
        <v>30914.085769031197</v>
      </c>
      <c r="C5">
        <v>32147.179821509875</v>
      </c>
      <c r="D5">
        <v>36539.540723219514</v>
      </c>
      <c r="E5">
        <v>36806.240765966475</v>
      </c>
      <c r="F5">
        <v>41570.083031699032</v>
      </c>
      <c r="G5">
        <v>301192.33515935572</v>
      </c>
      <c r="H5">
        <v>331362.36799223529</v>
      </c>
      <c r="I5">
        <v>367208.07139457116</v>
      </c>
      <c r="J5">
        <v>388728.05580696475</v>
      </c>
      <c r="K5">
        <v>459584.79230613995</v>
      </c>
      <c r="L5">
        <v>13955.103343081662</v>
      </c>
      <c r="M5">
        <v>16623.446979919456</v>
      </c>
      <c r="N5">
        <v>20880.075831417002</v>
      </c>
      <c r="O5">
        <v>24708.202246991921</v>
      </c>
      <c r="P5">
        <v>45211.561776509508</v>
      </c>
    </row>
    <row r="6" spans="1:16" x14ac:dyDescent="0.2">
      <c r="A6" s="5" t="s">
        <v>63</v>
      </c>
      <c r="B6">
        <v>47080.25761471397</v>
      </c>
      <c r="C6">
        <v>46595.155961215045</v>
      </c>
      <c r="D6">
        <v>43577.973620426936</v>
      </c>
      <c r="E6">
        <v>41511.511367281455</v>
      </c>
      <c r="F6">
        <v>23714.833312165254</v>
      </c>
      <c r="G6">
        <v>213449.49520917103</v>
      </c>
      <c r="H6">
        <v>237074.7095684972</v>
      </c>
      <c r="I6">
        <v>222188.79030730977</v>
      </c>
      <c r="J6">
        <v>219700.42566932112</v>
      </c>
      <c r="K6">
        <v>136302.06355973441</v>
      </c>
      <c r="L6">
        <v>19282.981762626394</v>
      </c>
      <c r="M6">
        <v>24259.280099578631</v>
      </c>
      <c r="N6">
        <v>23776.878513949854</v>
      </c>
      <c r="O6">
        <v>25620.98432130706</v>
      </c>
      <c r="P6">
        <v>18061.19870109966</v>
      </c>
    </row>
    <row r="7" spans="1:16" x14ac:dyDescent="0.2">
      <c r="A7" s="5" t="s">
        <v>81</v>
      </c>
      <c r="B7">
        <v>210325.61447864951</v>
      </c>
      <c r="C7">
        <v>209577.62555249265</v>
      </c>
      <c r="D7">
        <v>208202.44447776448</v>
      </c>
      <c r="E7">
        <v>210002.20715803397</v>
      </c>
      <c r="F7">
        <v>223035.0435230865</v>
      </c>
      <c r="G7">
        <v>463388.10870338755</v>
      </c>
      <c r="H7">
        <v>464030.9007657296</v>
      </c>
      <c r="I7">
        <v>460144.18512767099</v>
      </c>
      <c r="J7">
        <v>468326.2891502803</v>
      </c>
      <c r="K7">
        <v>490737.00332320563</v>
      </c>
      <c r="L7">
        <v>150883.30825299228</v>
      </c>
      <c r="M7">
        <v>151558.84562170494</v>
      </c>
      <c r="N7">
        <v>153343.40833659796</v>
      </c>
      <c r="O7">
        <v>156657.510621769</v>
      </c>
      <c r="P7">
        <v>168635.51720601792</v>
      </c>
    </row>
    <row r="8" spans="1:16" x14ac:dyDescent="0.2">
      <c r="A8" s="5" t="s">
        <v>93</v>
      </c>
      <c r="B8">
        <v>19997.3772170544</v>
      </c>
      <c r="C8">
        <v>18323.395828962301</v>
      </c>
      <c r="D8">
        <v>16932.184030532801</v>
      </c>
      <c r="E8">
        <v>15753.654626846301</v>
      </c>
      <c r="F8">
        <v>9215.2611527442896</v>
      </c>
      <c r="G8">
        <v>88895.896604537993</v>
      </c>
      <c r="H8">
        <v>114116.074103355</v>
      </c>
      <c r="I8">
        <v>108655.260280132</v>
      </c>
      <c r="J8">
        <v>102137.69700241101</v>
      </c>
      <c r="K8">
        <v>67941.909637451201</v>
      </c>
      <c r="L8">
        <v>0</v>
      </c>
      <c r="M8">
        <v>0</v>
      </c>
      <c r="N8">
        <v>0</v>
      </c>
      <c r="O8">
        <v>0</v>
      </c>
      <c r="P8">
        <v>0</v>
      </c>
    </row>
    <row r="9" spans="1:16" x14ac:dyDescent="0.2">
      <c r="A9" s="5" t="s">
        <v>96</v>
      </c>
      <c r="B9">
        <v>0</v>
      </c>
      <c r="C9">
        <v>0</v>
      </c>
      <c r="D9">
        <v>0</v>
      </c>
      <c r="E9">
        <v>0</v>
      </c>
      <c r="F9">
        <v>0</v>
      </c>
      <c r="G9">
        <v>336031.31690688099</v>
      </c>
      <c r="H9">
        <v>142173.82253422588</v>
      </c>
      <c r="I9">
        <v>81266.927333083004</v>
      </c>
      <c r="J9">
        <v>484180.37020012317</v>
      </c>
      <c r="K9">
        <v>484464.38032260101</v>
      </c>
      <c r="L9">
        <v>18154.637354615108</v>
      </c>
      <c r="M9">
        <v>5174.0165369543902</v>
      </c>
      <c r="N9">
        <v>5667.46161261414</v>
      </c>
      <c r="O9">
        <v>12077.16566606404</v>
      </c>
      <c r="P9">
        <v>77624.861435475119</v>
      </c>
    </row>
    <row r="10" spans="1:16" x14ac:dyDescent="0.2">
      <c r="A10" s="4" t="s">
        <v>106</v>
      </c>
      <c r="B10">
        <v>458840.54324512894</v>
      </c>
      <c r="C10">
        <v>457114.69164954301</v>
      </c>
      <c r="D10">
        <v>455728.18460627884</v>
      </c>
      <c r="E10">
        <v>454615.85392282449</v>
      </c>
      <c r="F10">
        <v>443561.12826568878</v>
      </c>
      <c r="G10">
        <v>4420961.3571195304</v>
      </c>
      <c r="H10">
        <v>4568473.8928310163</v>
      </c>
      <c r="I10">
        <v>4779749.2694947794</v>
      </c>
      <c r="J10">
        <v>5059412.6112264404</v>
      </c>
      <c r="K10">
        <v>6500406.6834105263</v>
      </c>
      <c r="L10">
        <v>153157.90836095638</v>
      </c>
      <c r="M10">
        <v>161625.20229960809</v>
      </c>
      <c r="N10">
        <v>195747.48452174489</v>
      </c>
      <c r="O10">
        <v>221857.08913351112</v>
      </c>
      <c r="P10">
        <v>419037.22103475081</v>
      </c>
    </row>
    <row r="11" spans="1:16" x14ac:dyDescent="0.2">
      <c r="A11" s="5" t="s">
        <v>41</v>
      </c>
      <c r="B11">
        <v>155939.0022129537</v>
      </c>
      <c r="C11">
        <v>160770.2804704849</v>
      </c>
      <c r="D11">
        <v>168664.6988202947</v>
      </c>
      <c r="E11">
        <v>172297.82165646079</v>
      </c>
      <c r="F11">
        <v>199415.88512552151</v>
      </c>
      <c r="G11">
        <v>2523559.2870063479</v>
      </c>
      <c r="H11">
        <v>2738962.8652738933</v>
      </c>
      <c r="I11">
        <v>2898262.0258139963</v>
      </c>
      <c r="J11">
        <v>3195125.8724827762</v>
      </c>
      <c r="K11">
        <v>4854573.3894477431</v>
      </c>
      <c r="L11">
        <v>46842.536962270708</v>
      </c>
      <c r="M11">
        <v>61223.888710090934</v>
      </c>
      <c r="N11">
        <v>71546.477997677401</v>
      </c>
      <c r="O11">
        <v>88794.696376563981</v>
      </c>
      <c r="P11">
        <v>200835.77029501632</v>
      </c>
    </row>
    <row r="12" spans="1:16" x14ac:dyDescent="0.2">
      <c r="A12" s="5" t="s">
        <v>63</v>
      </c>
      <c r="B12">
        <v>86000.558270967696</v>
      </c>
      <c r="C12">
        <v>85433.274990490143</v>
      </c>
      <c r="D12">
        <v>79862.877025952737</v>
      </c>
      <c r="E12">
        <v>75665.35729323655</v>
      </c>
      <c r="F12">
        <v>41967.81405635699</v>
      </c>
      <c r="G12">
        <v>765628.53520041145</v>
      </c>
      <c r="H12">
        <v>811531.76054737135</v>
      </c>
      <c r="I12">
        <v>753412.73507210403</v>
      </c>
      <c r="J12">
        <v>729479.78075109597</v>
      </c>
      <c r="K12">
        <v>442494.25188297039</v>
      </c>
      <c r="L12">
        <v>33069.409073206843</v>
      </c>
      <c r="M12">
        <v>40317.595970601993</v>
      </c>
      <c r="N12">
        <v>39256.94237805593</v>
      </c>
      <c r="O12">
        <v>40925.556214619864</v>
      </c>
      <c r="P12">
        <v>29915.223832436695</v>
      </c>
    </row>
    <row r="13" spans="1:16" x14ac:dyDescent="0.2">
      <c r="A13" s="5" t="s">
        <v>81</v>
      </c>
      <c r="B13">
        <v>186072.20257741542</v>
      </c>
      <c r="C13">
        <v>181808.21233755481</v>
      </c>
      <c r="D13">
        <v>179484.1859103762</v>
      </c>
      <c r="E13">
        <v>180048.58277284796</v>
      </c>
      <c r="F13">
        <v>186628.06146620319</v>
      </c>
      <c r="G13">
        <v>466696.82284159318</v>
      </c>
      <c r="H13">
        <v>465435.52125019045</v>
      </c>
      <c r="I13">
        <v>462007.5718245696</v>
      </c>
      <c r="J13">
        <v>475728.25892444857</v>
      </c>
      <c r="K13">
        <v>558678.04956032056</v>
      </c>
      <c r="L13">
        <v>41125.037657903093</v>
      </c>
      <c r="M13">
        <v>42102.009936244496</v>
      </c>
      <c r="N13">
        <v>46795.36809980229</v>
      </c>
      <c r="O13">
        <v>51828.454590199559</v>
      </c>
      <c r="P13">
        <v>85248.995856552487</v>
      </c>
    </row>
    <row r="14" spans="1:16" x14ac:dyDescent="0.2">
      <c r="A14" s="5" t="s">
        <v>93</v>
      </c>
      <c r="B14">
        <v>30828.7801837921</v>
      </c>
      <c r="C14">
        <v>29102.923851013202</v>
      </c>
      <c r="D14">
        <v>27716.422849655199</v>
      </c>
      <c r="E14">
        <v>26604.092200279199</v>
      </c>
      <c r="F14">
        <v>15549.3676176071</v>
      </c>
      <c r="G14">
        <v>248152.49607849083</v>
      </c>
      <c r="H14">
        <v>292717.07043838501</v>
      </c>
      <c r="I14">
        <v>283667.81092834519</v>
      </c>
      <c r="J14">
        <v>273458.35515594442</v>
      </c>
      <c r="K14">
        <v>169402.09262084999</v>
      </c>
      <c r="L14">
        <v>48.621772766113303</v>
      </c>
      <c r="M14">
        <v>0</v>
      </c>
      <c r="N14">
        <v>92.796051025390597</v>
      </c>
      <c r="O14">
        <v>120.87962341308599</v>
      </c>
      <c r="P14">
        <v>0</v>
      </c>
    </row>
    <row r="15" spans="1:16" x14ac:dyDescent="0.2">
      <c r="A15" s="5" t="s">
        <v>96</v>
      </c>
      <c r="B15">
        <v>0</v>
      </c>
      <c r="C15">
        <v>0</v>
      </c>
      <c r="D15">
        <v>0</v>
      </c>
      <c r="E15">
        <v>0</v>
      </c>
      <c r="F15">
        <v>0</v>
      </c>
      <c r="G15">
        <v>416924.21599268733</v>
      </c>
      <c r="H15">
        <v>259826.67532117679</v>
      </c>
      <c r="I15">
        <v>382399.12585576461</v>
      </c>
      <c r="J15">
        <v>385620.34391217458</v>
      </c>
      <c r="K15">
        <v>475258.89989864232</v>
      </c>
      <c r="L15">
        <v>32072.302894809622</v>
      </c>
      <c r="M15">
        <v>17981.707682670691</v>
      </c>
      <c r="N15">
        <v>38055.89999518387</v>
      </c>
      <c r="O15">
        <v>40187.50232871464</v>
      </c>
      <c r="P15">
        <v>103037.23105074526</v>
      </c>
    </row>
    <row r="16" spans="1:16" x14ac:dyDescent="0.2">
      <c r="A16" s="4" t="s">
        <v>105</v>
      </c>
      <c r="B16">
        <v>343491.20629994501</v>
      </c>
      <c r="C16">
        <v>342817.74926837313</v>
      </c>
      <c r="D16">
        <v>342001.23944423127</v>
      </c>
      <c r="E16">
        <v>341159.61540236208</v>
      </c>
      <c r="F16">
        <v>334526.62885170087</v>
      </c>
      <c r="G16">
        <v>3128241.5588183179</v>
      </c>
      <c r="H16">
        <v>2571830.6552066589</v>
      </c>
      <c r="I16">
        <v>3306051.7487607682</v>
      </c>
      <c r="J16">
        <v>3484236.571621323</v>
      </c>
      <c r="K16">
        <v>5707419.7536137234</v>
      </c>
      <c r="L16">
        <v>156654.4552540282</v>
      </c>
      <c r="M16">
        <v>118425.10522038711</v>
      </c>
      <c r="N16">
        <v>136970.64695094345</v>
      </c>
      <c r="O16">
        <v>151594.67525299583</v>
      </c>
      <c r="P16">
        <v>212063.8233791099</v>
      </c>
    </row>
    <row r="17" spans="1:16" x14ac:dyDescent="0.2">
      <c r="A17" s="5" t="s">
        <v>41</v>
      </c>
      <c r="B17">
        <v>44202.635410242241</v>
      </c>
      <c r="C17">
        <v>47748.50517460132</v>
      </c>
      <c r="D17">
        <v>52555.812632302914</v>
      </c>
      <c r="E17">
        <v>54964.414497463629</v>
      </c>
      <c r="F17">
        <v>76372.142062605941</v>
      </c>
      <c r="G17">
        <v>494180.12664376548</v>
      </c>
      <c r="H17">
        <v>542512.04079282912</v>
      </c>
      <c r="I17">
        <v>595552.60995310079</v>
      </c>
      <c r="J17">
        <v>655847.72674898733</v>
      </c>
      <c r="K17">
        <v>1071111.2101050273</v>
      </c>
      <c r="L17">
        <v>8519.5603347516389</v>
      </c>
      <c r="M17">
        <v>10093.842103874602</v>
      </c>
      <c r="N17">
        <v>12486.029179373259</v>
      </c>
      <c r="O17">
        <v>16342.787400475407</v>
      </c>
      <c r="P17">
        <v>42765.398834746258</v>
      </c>
    </row>
    <row r="18" spans="1:16" x14ac:dyDescent="0.2">
      <c r="A18" s="5" t="s">
        <v>63</v>
      </c>
      <c r="B18">
        <v>136706.78174071413</v>
      </c>
      <c r="C18">
        <v>138032.20288383137</v>
      </c>
      <c r="D18">
        <v>131511.27700830324</v>
      </c>
      <c r="E18">
        <v>125535.0157039164</v>
      </c>
      <c r="F18">
        <v>84311.921313374914</v>
      </c>
      <c r="G18">
        <v>682014.94482658862</v>
      </c>
      <c r="H18">
        <v>764766.79902975052</v>
      </c>
      <c r="I18">
        <v>748357.46024067677</v>
      </c>
      <c r="J18">
        <v>717683.33795423526</v>
      </c>
      <c r="K18">
        <v>537928.1137908299</v>
      </c>
      <c r="L18">
        <v>39194.871294649238</v>
      </c>
      <c r="M18">
        <v>49403.750266611671</v>
      </c>
      <c r="N18">
        <v>52511.034896660538</v>
      </c>
      <c r="O18">
        <v>52646.991930396529</v>
      </c>
      <c r="P18">
        <v>48655.32163554716</v>
      </c>
    </row>
    <row r="19" spans="1:16" x14ac:dyDescent="0.2">
      <c r="A19" s="5" t="s">
        <v>81</v>
      </c>
      <c r="B19">
        <v>143244.6251856708</v>
      </c>
      <c r="C19">
        <v>138373.33245444723</v>
      </c>
      <c r="D19">
        <v>140086.95068787198</v>
      </c>
      <c r="E19">
        <v>143654.61367159366</v>
      </c>
      <c r="F19">
        <v>163469.9772932707</v>
      </c>
      <c r="G19">
        <v>321161.69043671072</v>
      </c>
      <c r="H19">
        <v>313768.36127287871</v>
      </c>
      <c r="I19">
        <v>322342.44777754461</v>
      </c>
      <c r="J19">
        <v>333541.21811951476</v>
      </c>
      <c r="K19">
        <v>366393.85262868932</v>
      </c>
      <c r="L19">
        <v>35727.337815281062</v>
      </c>
      <c r="M19">
        <v>33460.060125098375</v>
      </c>
      <c r="N19">
        <v>39912.940410584481</v>
      </c>
      <c r="O19">
        <v>41131.712577890023</v>
      </c>
      <c r="P19">
        <v>57281.23139449671</v>
      </c>
    </row>
    <row r="20" spans="1:16" x14ac:dyDescent="0.2">
      <c r="A20" s="5" t="s">
        <v>93</v>
      </c>
      <c r="B20">
        <v>19337.1639633179</v>
      </c>
      <c r="C20">
        <v>18663.7087554932</v>
      </c>
      <c r="D20">
        <v>17847.199115753199</v>
      </c>
      <c r="E20">
        <v>17005.571529388399</v>
      </c>
      <c r="F20">
        <v>10372.588182449301</v>
      </c>
      <c r="G20">
        <v>119184.17248193172</v>
      </c>
      <c r="H20">
        <v>161243.46533998806</v>
      </c>
      <c r="I20">
        <v>153441.98291128836</v>
      </c>
      <c r="J20">
        <v>146034.01147165915</v>
      </c>
      <c r="K20">
        <v>88978.188232421904</v>
      </c>
      <c r="L20">
        <v>3.0638781618326898</v>
      </c>
      <c r="M20">
        <v>384.55306643247599</v>
      </c>
      <c r="N20">
        <v>3.4397005587816198</v>
      </c>
      <c r="O20">
        <v>9.4941219389438594</v>
      </c>
      <c r="P20">
        <v>0</v>
      </c>
    </row>
    <row r="21" spans="1:16" x14ac:dyDescent="0.2">
      <c r="A21" s="5" t="s">
        <v>96</v>
      </c>
      <c r="B21">
        <v>0</v>
      </c>
      <c r="C21">
        <v>0</v>
      </c>
      <c r="D21">
        <v>0</v>
      </c>
      <c r="E21">
        <v>0</v>
      </c>
      <c r="F21">
        <v>0</v>
      </c>
      <c r="G21">
        <v>1511700.6244293216</v>
      </c>
      <c r="H21">
        <v>789539.98877121275</v>
      </c>
      <c r="I21">
        <v>1486357.2478781578</v>
      </c>
      <c r="J21">
        <v>1631130.2773269264</v>
      </c>
      <c r="K21">
        <v>3643008.3888567546</v>
      </c>
      <c r="L21">
        <v>73209.621931184418</v>
      </c>
      <c r="M21">
        <v>25082.899658369985</v>
      </c>
      <c r="N21">
        <v>32057.2027637664</v>
      </c>
      <c r="O21">
        <v>41463.689222294917</v>
      </c>
      <c r="P21">
        <v>63361.871514319762</v>
      </c>
    </row>
    <row r="22" spans="1:16" x14ac:dyDescent="0.2">
      <c r="A22" s="4" t="s">
        <v>104</v>
      </c>
      <c r="B22">
        <v>315386.0932635112</v>
      </c>
      <c r="C22">
        <v>314776.67401587655</v>
      </c>
      <c r="D22">
        <v>314592.68302651105</v>
      </c>
      <c r="E22">
        <v>314586.46134902502</v>
      </c>
      <c r="F22">
        <v>312447.02989604051</v>
      </c>
      <c r="G22">
        <v>2651755.3544880301</v>
      </c>
      <c r="H22">
        <v>1984807.3873377757</v>
      </c>
      <c r="I22">
        <v>2838630.7535717329</v>
      </c>
      <c r="J22">
        <v>2632089.3338097716</v>
      </c>
      <c r="K22">
        <v>5324299.7834847961</v>
      </c>
      <c r="L22">
        <v>190373.41471249575</v>
      </c>
      <c r="M22">
        <v>176833.35393720175</v>
      </c>
      <c r="N22">
        <v>194949.6790476414</v>
      </c>
      <c r="O22">
        <v>227204.60410955755</v>
      </c>
      <c r="P22">
        <v>381101.64956957573</v>
      </c>
    </row>
    <row r="23" spans="1:16" x14ac:dyDescent="0.2">
      <c r="A23" s="5" t="s">
        <v>41</v>
      </c>
      <c r="B23">
        <v>11198.664652222535</v>
      </c>
      <c r="C23">
        <v>15585.171302889001</v>
      </c>
      <c r="D23">
        <v>19332.808462558081</v>
      </c>
      <c r="E23">
        <v>21555.241932989324</v>
      </c>
      <c r="F23">
        <v>35871.954015007468</v>
      </c>
      <c r="G23">
        <v>90682.861807656431</v>
      </c>
      <c r="H23">
        <v>133140.80231150781</v>
      </c>
      <c r="I23">
        <v>192637.89506526117</v>
      </c>
      <c r="J23">
        <v>227815.03944828731</v>
      </c>
      <c r="K23">
        <v>385182.90790945466</v>
      </c>
      <c r="L23">
        <v>4843.3370563026983</v>
      </c>
      <c r="M23">
        <v>7333.3412487223377</v>
      </c>
      <c r="N23">
        <v>11676.897261503336</v>
      </c>
      <c r="O23">
        <v>14590.29887823131</v>
      </c>
      <c r="P23">
        <v>38550.797825929229</v>
      </c>
    </row>
    <row r="24" spans="1:16" x14ac:dyDescent="0.2">
      <c r="A24" s="5" t="s">
        <v>63</v>
      </c>
      <c r="B24">
        <v>125163.22831515397</v>
      </c>
      <c r="C24">
        <v>128137.12371190598</v>
      </c>
      <c r="D24">
        <v>124702.85304696072</v>
      </c>
      <c r="E24">
        <v>121145.49297741226</v>
      </c>
      <c r="F24">
        <v>84005.988696839442</v>
      </c>
      <c r="G24">
        <v>554534.52226917492</v>
      </c>
      <c r="H24">
        <v>705975.30939411034</v>
      </c>
      <c r="I24">
        <v>698399.50386474933</v>
      </c>
      <c r="J24">
        <v>692453.94951356703</v>
      </c>
      <c r="K24">
        <v>556107.20981624606</v>
      </c>
      <c r="L24">
        <v>49659.830390147297</v>
      </c>
      <c r="M24">
        <v>75548.646364121421</v>
      </c>
      <c r="N24">
        <v>79753.300426499627</v>
      </c>
      <c r="O24">
        <v>84714.340474833705</v>
      </c>
      <c r="P24">
        <v>75672.41140476556</v>
      </c>
    </row>
    <row r="25" spans="1:16" x14ac:dyDescent="0.2">
      <c r="A25" s="5" t="s">
        <v>81</v>
      </c>
      <c r="B25">
        <v>170865.41535469983</v>
      </c>
      <c r="C25">
        <v>163505.01349967776</v>
      </c>
      <c r="D25">
        <v>163191.64747042814</v>
      </c>
      <c r="E25">
        <v>164526.57305060004</v>
      </c>
      <c r="F25">
        <v>187349.36640894698</v>
      </c>
      <c r="G25">
        <v>282064.46029613959</v>
      </c>
      <c r="H25">
        <v>297513.21997953864</v>
      </c>
      <c r="I25">
        <v>305861.06811490125</v>
      </c>
      <c r="J25">
        <v>311879.69715971762</v>
      </c>
      <c r="K25">
        <v>375988.50130765408</v>
      </c>
      <c r="L25">
        <v>44438.528216135215</v>
      </c>
      <c r="M25">
        <v>57425.875838217704</v>
      </c>
      <c r="N25">
        <v>62770.998116219489</v>
      </c>
      <c r="O25">
        <v>66599.356421611374</v>
      </c>
      <c r="P25">
        <v>94237.527403163811</v>
      </c>
    </row>
    <row r="26" spans="1:16" x14ac:dyDescent="0.2">
      <c r="A26" s="5" t="s">
        <v>93</v>
      </c>
      <c r="B26">
        <v>8158.7849414348602</v>
      </c>
      <c r="C26">
        <v>7549.3655014038104</v>
      </c>
      <c r="D26">
        <v>7365.3740465641004</v>
      </c>
      <c r="E26">
        <v>7359.1533880233801</v>
      </c>
      <c r="F26">
        <v>5219.7207752466202</v>
      </c>
      <c r="G26">
        <v>31588.339407444</v>
      </c>
      <c r="H26">
        <v>47915.089618682898</v>
      </c>
      <c r="I26">
        <v>48061.288134574897</v>
      </c>
      <c r="J26">
        <v>47786.827981948903</v>
      </c>
      <c r="K26">
        <v>34936.753486633301</v>
      </c>
      <c r="L26">
        <v>0</v>
      </c>
      <c r="M26">
        <v>0</v>
      </c>
      <c r="N26">
        <v>0</v>
      </c>
      <c r="O26">
        <v>0</v>
      </c>
      <c r="P26">
        <v>0</v>
      </c>
    </row>
    <row r="27" spans="1:16" x14ac:dyDescent="0.2">
      <c r="A27" s="5" t="s">
        <v>96</v>
      </c>
      <c r="B27">
        <v>0</v>
      </c>
      <c r="C27">
        <v>0</v>
      </c>
      <c r="D27">
        <v>0</v>
      </c>
      <c r="E27">
        <v>0</v>
      </c>
      <c r="F27">
        <v>0</v>
      </c>
      <c r="G27">
        <v>1692885.1707076149</v>
      </c>
      <c r="H27">
        <v>800262.96603393601</v>
      </c>
      <c r="I27">
        <v>1593670.9983922462</v>
      </c>
      <c r="J27">
        <v>1352153.8197062509</v>
      </c>
      <c r="K27">
        <v>3972084.410964808</v>
      </c>
      <c r="L27">
        <v>91431.719049910564</v>
      </c>
      <c r="M27">
        <v>36525.490486140276</v>
      </c>
      <c r="N27">
        <v>40748.483243418959</v>
      </c>
      <c r="O27">
        <v>61300.608334881166</v>
      </c>
      <c r="P27">
        <v>172640.91293571715</v>
      </c>
    </row>
    <row r="28" spans="1:16" x14ac:dyDescent="0.2">
      <c r="A28" s="4" t="s">
        <v>117</v>
      </c>
      <c r="B28">
        <v>1426035.1778880344</v>
      </c>
      <c r="C28">
        <v>1421352.4720979724</v>
      </c>
      <c r="D28">
        <v>1417574.2499289645</v>
      </c>
      <c r="E28">
        <v>1414435.5445923398</v>
      </c>
      <c r="F28">
        <v>1388070.0080331252</v>
      </c>
      <c r="G28">
        <v>11603915.423009211</v>
      </c>
      <c r="H28">
        <v>10413869.810339496</v>
      </c>
      <c r="I28">
        <v>12163895.006270049</v>
      </c>
      <c r="J28">
        <v>12838811.354486637</v>
      </c>
      <c r="K28">
        <v>19171156.369658176</v>
      </c>
      <c r="L28">
        <v>702461.80904079578</v>
      </c>
      <c r="M28">
        <v>654499.25069535442</v>
      </c>
      <c r="N28">
        <v>731335.63481490896</v>
      </c>
      <c r="O28">
        <v>819720.23135219666</v>
      </c>
      <c r="P28">
        <v>1321735.8331025387</v>
      </c>
    </row>
    <row r="31" spans="1:16" x14ac:dyDescent="0.2">
      <c r="A31" s="3" t="s">
        <v>116</v>
      </c>
      <c r="B31" t="s">
        <v>118</v>
      </c>
      <c r="C31" t="s">
        <v>119</v>
      </c>
      <c r="D31" t="s">
        <v>120</v>
      </c>
      <c r="E31" t="s">
        <v>121</v>
      </c>
      <c r="F31" t="s">
        <v>122</v>
      </c>
      <c r="G31" t="s">
        <v>123</v>
      </c>
      <c r="H31" t="s">
        <v>124</v>
      </c>
      <c r="I31" t="s">
        <v>125</v>
      </c>
      <c r="J31" t="s">
        <v>126</v>
      </c>
      <c r="K31" t="s">
        <v>127</v>
      </c>
      <c r="L31" t="s">
        <v>128</v>
      </c>
      <c r="M31" t="s">
        <v>129</v>
      </c>
      <c r="N31" t="s">
        <v>130</v>
      </c>
      <c r="O31" t="s">
        <v>131</v>
      </c>
      <c r="P31" t="s">
        <v>132</v>
      </c>
    </row>
    <row r="32" spans="1:16" x14ac:dyDescent="0.2">
      <c r="A32" s="4" t="s">
        <v>137</v>
      </c>
      <c r="B32">
        <v>1426035.1778880341</v>
      </c>
      <c r="C32">
        <v>1421352.4720979726</v>
      </c>
      <c r="D32">
        <v>1417574.2499289648</v>
      </c>
      <c r="E32">
        <v>1414435.54459234</v>
      </c>
      <c r="F32">
        <v>1388070.0080331252</v>
      </c>
      <c r="G32">
        <v>11603915.423009213</v>
      </c>
      <c r="H32">
        <v>10413869.810339496</v>
      </c>
      <c r="I32">
        <v>12163895.006270047</v>
      </c>
      <c r="J32">
        <v>12838811.354486635</v>
      </c>
      <c r="K32">
        <v>19171156.36965818</v>
      </c>
      <c r="L32">
        <v>702461.80904079578</v>
      </c>
      <c r="M32">
        <v>654499.25069535431</v>
      </c>
      <c r="N32">
        <v>731335.63481490873</v>
      </c>
      <c r="O32">
        <v>819720.23135219654</v>
      </c>
      <c r="P32">
        <v>1321735.8331025387</v>
      </c>
    </row>
    <row r="33" spans="1:16" x14ac:dyDescent="0.2">
      <c r="A33" s="5" t="s">
        <v>41</v>
      </c>
      <c r="B33">
        <v>242254.38804444968</v>
      </c>
      <c r="C33">
        <v>256251.13676948511</v>
      </c>
      <c r="D33">
        <v>277092.86063837516</v>
      </c>
      <c r="E33">
        <v>285623.71885288024</v>
      </c>
      <c r="F33">
        <v>353230.06423483393</v>
      </c>
      <c r="G33">
        <v>3409614.6106171259</v>
      </c>
      <c r="H33">
        <v>3745978.0763704656</v>
      </c>
      <c r="I33">
        <v>4053660.6022269293</v>
      </c>
      <c r="J33">
        <v>4467516.6944870157</v>
      </c>
      <c r="K33">
        <v>6770452.2997683659</v>
      </c>
      <c r="L33">
        <v>74160.537696406725</v>
      </c>
      <c r="M33">
        <v>95274.519042607324</v>
      </c>
      <c r="N33">
        <v>116589.48026997098</v>
      </c>
      <c r="O33">
        <v>144435.9849022626</v>
      </c>
      <c r="P33">
        <v>327363.52873220132</v>
      </c>
    </row>
    <row r="34" spans="1:16" x14ac:dyDescent="0.2">
      <c r="A34" s="5" t="s">
        <v>63</v>
      </c>
      <c r="B34">
        <v>394950.82594154973</v>
      </c>
      <c r="C34">
        <v>398197.75754744263</v>
      </c>
      <c r="D34">
        <v>379654.98070164362</v>
      </c>
      <c r="E34">
        <v>363857.37734184664</v>
      </c>
      <c r="F34">
        <v>234000.55737873662</v>
      </c>
      <c r="G34">
        <v>2215627.4975053463</v>
      </c>
      <c r="H34">
        <v>2519348.5785397291</v>
      </c>
      <c r="I34">
        <v>2422358.4894848405</v>
      </c>
      <c r="J34">
        <v>2359317.4938882194</v>
      </c>
      <c r="K34">
        <v>1672831.6390497808</v>
      </c>
      <c r="L34">
        <v>141207.09252062978</v>
      </c>
      <c r="M34">
        <v>189529.27270091369</v>
      </c>
      <c r="N34">
        <v>195298.15621516595</v>
      </c>
      <c r="O34">
        <v>203907.87294115714</v>
      </c>
      <c r="P34">
        <v>172304.15557384907</v>
      </c>
    </row>
    <row r="35" spans="1:16" x14ac:dyDescent="0.2">
      <c r="A35" s="5" t="s">
        <v>81</v>
      </c>
      <c r="B35">
        <v>710507.85759643558</v>
      </c>
      <c r="C35">
        <v>693264.1838441724</v>
      </c>
      <c r="D35">
        <v>690965.22854644083</v>
      </c>
      <c r="E35">
        <v>698231.97665307566</v>
      </c>
      <c r="F35">
        <v>760482.44869150734</v>
      </c>
      <c r="G35">
        <v>1533311.0822778312</v>
      </c>
      <c r="H35">
        <v>1540748.0032683376</v>
      </c>
      <c r="I35">
        <v>1550355.2728446864</v>
      </c>
      <c r="J35">
        <v>1589475.4633539612</v>
      </c>
      <c r="K35">
        <v>1791797.4068198695</v>
      </c>
      <c r="L35">
        <v>272174.21194231167</v>
      </c>
      <c r="M35">
        <v>284546.79152126552</v>
      </c>
      <c r="N35">
        <v>302822.71496320423</v>
      </c>
      <c r="O35">
        <v>316217.03421146993</v>
      </c>
      <c r="P35">
        <v>405403.27186023089</v>
      </c>
    </row>
    <row r="36" spans="1:16" x14ac:dyDescent="0.2">
      <c r="A36" s="5" t="s">
        <v>93</v>
      </c>
      <c r="B36">
        <v>78322.106305599256</v>
      </c>
      <c r="C36">
        <v>73639.393936872511</v>
      </c>
      <c r="D36">
        <v>69861.180042505308</v>
      </c>
      <c r="E36">
        <v>66722.471744537281</v>
      </c>
      <c r="F36">
        <v>40356.937728047313</v>
      </c>
      <c r="G36">
        <v>487820.90457240457</v>
      </c>
      <c r="H36">
        <v>615991.69950041093</v>
      </c>
      <c r="I36">
        <v>593826.34225434042</v>
      </c>
      <c r="J36">
        <v>569416.89161196339</v>
      </c>
      <c r="K36">
        <v>361258.94397735642</v>
      </c>
      <c r="L36">
        <v>51.685650927945993</v>
      </c>
      <c r="M36">
        <v>384.55306643247599</v>
      </c>
      <c r="N36">
        <v>96.23575158417222</v>
      </c>
      <c r="O36">
        <v>130.37374535202986</v>
      </c>
      <c r="P36">
        <v>0</v>
      </c>
    </row>
    <row r="37" spans="1:16" x14ac:dyDescent="0.2">
      <c r="A37" s="5" t="s">
        <v>96</v>
      </c>
      <c r="B37">
        <v>0</v>
      </c>
      <c r="C37">
        <v>0</v>
      </c>
      <c r="D37">
        <v>0</v>
      </c>
      <c r="E37">
        <v>0</v>
      </c>
      <c r="F37">
        <v>0</v>
      </c>
      <c r="G37">
        <v>3957541.3280365048</v>
      </c>
      <c r="H37">
        <v>1991803.4526605513</v>
      </c>
      <c r="I37">
        <v>3543694.2994592516</v>
      </c>
      <c r="J37">
        <v>3853084.8111454751</v>
      </c>
      <c r="K37">
        <v>8574816.0800428055</v>
      </c>
      <c r="L37">
        <v>214868.2812305197</v>
      </c>
      <c r="M37">
        <v>84764.114364135341</v>
      </c>
      <c r="N37">
        <v>116529.04761498337</v>
      </c>
      <c r="O37">
        <v>155028.96555195475</v>
      </c>
      <c r="P37">
        <v>416664.87693625729</v>
      </c>
    </row>
    <row r="38" spans="1:16" x14ac:dyDescent="0.2">
      <c r="A38" s="4" t="s">
        <v>117</v>
      </c>
      <c r="B38">
        <v>1426035.1778880341</v>
      </c>
      <c r="C38">
        <v>1421352.4720979726</v>
      </c>
      <c r="D38">
        <v>1417574.2499289648</v>
      </c>
      <c r="E38">
        <v>1414435.54459234</v>
      </c>
      <c r="F38">
        <v>1388070.0080331252</v>
      </c>
      <c r="G38">
        <v>11603915.423009213</v>
      </c>
      <c r="H38">
        <v>10413869.810339496</v>
      </c>
      <c r="I38">
        <v>12163895.006270047</v>
      </c>
      <c r="J38">
        <v>12838811.354486635</v>
      </c>
      <c r="K38">
        <v>19171156.36965818</v>
      </c>
      <c r="L38">
        <v>702461.80904079578</v>
      </c>
      <c r="M38">
        <v>654499.25069535431</v>
      </c>
      <c r="N38">
        <v>731335.63481490873</v>
      </c>
      <c r="O38">
        <v>819720.23135219654</v>
      </c>
      <c r="P38">
        <v>1321735.8331025387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FBBE0F-3DE0-4F3A-B48A-282830D92E87}">
  <dimension ref="A1:AP246"/>
  <sheetViews>
    <sheetView workbookViewId="0">
      <selection activeCell="A2" sqref="A2"/>
    </sheetView>
  </sheetViews>
  <sheetFormatPr defaultRowHeight="10" x14ac:dyDescent="0.2"/>
  <cols>
    <col min="2" max="2" width="18.109375" bestFit="1" customWidth="1"/>
    <col min="3" max="3" width="10.6640625" bestFit="1" customWidth="1"/>
    <col min="4" max="4" width="38.33203125" bestFit="1" customWidth="1"/>
    <col min="5" max="5" width="20" bestFit="1" customWidth="1"/>
    <col min="6" max="6" width="11.44140625" bestFit="1" customWidth="1"/>
    <col min="7" max="7" width="8.109375" bestFit="1" customWidth="1"/>
    <col min="8" max="8" width="18.44140625" bestFit="1" customWidth="1"/>
    <col min="9" max="9" width="24.6640625" bestFit="1" customWidth="1"/>
    <col min="10" max="12" width="21.6640625" bestFit="1" customWidth="1"/>
    <col min="13" max="13" width="21.44140625" bestFit="1" customWidth="1"/>
    <col min="14" max="14" width="27.44140625" bestFit="1" customWidth="1"/>
    <col min="15" max="17" width="24.44140625" bestFit="1" customWidth="1"/>
    <col min="18" max="18" width="21.44140625" bestFit="1" customWidth="1"/>
    <col min="19" max="19" width="27.44140625" bestFit="1" customWidth="1"/>
    <col min="20" max="22" width="24.44140625" bestFit="1" customWidth="1"/>
    <col min="23" max="23" width="21.44140625" bestFit="1" customWidth="1"/>
    <col min="24" max="24" width="27.44140625" bestFit="1" customWidth="1"/>
    <col min="25" max="27" width="24.44140625" bestFit="1" customWidth="1"/>
    <col min="28" max="28" width="21.109375" bestFit="1" customWidth="1"/>
    <col min="29" max="29" width="27.44140625" bestFit="1" customWidth="1"/>
    <col min="30" max="32" width="24.44140625" bestFit="1" customWidth="1"/>
    <col min="33" max="33" width="21.109375" bestFit="1" customWidth="1"/>
    <col min="34" max="34" width="27.44140625" bestFit="1" customWidth="1"/>
    <col min="35" max="37" width="24.44140625" bestFit="1" customWidth="1"/>
    <col min="38" max="38" width="21.109375" bestFit="1" customWidth="1"/>
    <col min="39" max="39" width="27.44140625" bestFit="1" customWidth="1"/>
    <col min="40" max="42" width="24.44140625" bestFit="1" customWidth="1"/>
  </cols>
  <sheetData>
    <row r="1" spans="1:42" ht="10.5" x14ac:dyDescent="0.25">
      <c r="A1" t="s">
        <v>136</v>
      </c>
      <c r="B1" s="1" t="s">
        <v>0</v>
      </c>
      <c r="C1" s="1" t="s">
        <v>1</v>
      </c>
      <c r="D1" s="1" t="s">
        <v>2</v>
      </c>
      <c r="E1" s="1" t="s">
        <v>3</v>
      </c>
      <c r="F1" s="1" t="s">
        <v>4</v>
      </c>
      <c r="G1" s="1"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33</v>
      </c>
      <c r="AJ1" s="1" t="s">
        <v>34</v>
      </c>
      <c r="AK1" s="1" t="s">
        <v>35</v>
      </c>
      <c r="AL1" s="1" t="s">
        <v>36</v>
      </c>
      <c r="AM1" s="1" t="s">
        <v>37</v>
      </c>
      <c r="AN1" s="1" t="s">
        <v>38</v>
      </c>
      <c r="AO1" s="1" t="s">
        <v>39</v>
      </c>
      <c r="AP1" s="1" t="s">
        <v>40</v>
      </c>
    </row>
    <row r="2" spans="1:42" ht="10.25" x14ac:dyDescent="0.2">
      <c r="A2" t="s">
        <v>137</v>
      </c>
      <c r="B2" t="s">
        <v>107</v>
      </c>
      <c r="C2" t="s">
        <v>41</v>
      </c>
      <c r="D2" t="s">
        <v>42</v>
      </c>
      <c r="E2" t="s">
        <v>43</v>
      </c>
      <c r="F2" t="s">
        <v>44</v>
      </c>
      <c r="G2" t="s">
        <v>45</v>
      </c>
      <c r="H2" s="2">
        <v>832.18178772926296</v>
      </c>
      <c r="I2" s="2">
        <v>567.40862888097797</v>
      </c>
      <c r="J2" s="2">
        <v>321.96673321723898</v>
      </c>
      <c r="K2" s="2">
        <v>202.476309448481</v>
      </c>
      <c r="L2" s="2">
        <v>180.89144043624401</v>
      </c>
      <c r="M2" s="2">
        <v>2127.5876269340501</v>
      </c>
      <c r="N2" s="2">
        <v>1496.01396918297</v>
      </c>
      <c r="O2" s="2">
        <v>841.07008337974503</v>
      </c>
      <c r="P2" s="2">
        <v>529.71879416704201</v>
      </c>
      <c r="Q2" s="2">
        <v>488.95458281040197</v>
      </c>
      <c r="R2" s="2">
        <v>758.06690049171402</v>
      </c>
      <c r="S2" s="2">
        <v>533.95966964960098</v>
      </c>
      <c r="T2" s="2">
        <v>299.91751536727003</v>
      </c>
      <c r="U2" s="2">
        <v>188.93177406489801</v>
      </c>
      <c r="V2" s="2">
        <v>175.83023467660001</v>
      </c>
      <c r="W2" s="2">
        <v>37780.219501495398</v>
      </c>
      <c r="X2" s="2">
        <v>26265.740501403801</v>
      </c>
      <c r="Y2" s="2">
        <v>15308.707697391499</v>
      </c>
      <c r="Z2" s="2">
        <v>9643.4493594169599</v>
      </c>
      <c r="AA2" s="2">
        <v>9209.0815329551697</v>
      </c>
      <c r="AB2" s="2">
        <v>1520.33897781372</v>
      </c>
      <c r="AC2" s="2">
        <v>1072.8786928653701</v>
      </c>
      <c r="AD2" s="2">
        <v>590.00644028186798</v>
      </c>
      <c r="AE2" s="2">
        <v>372.12836027145403</v>
      </c>
      <c r="AF2" s="2">
        <v>342.433419167995</v>
      </c>
      <c r="AG2" s="2">
        <v>478.71114075183903</v>
      </c>
      <c r="AH2" s="2">
        <v>344.02833837270703</v>
      </c>
      <c r="AI2" s="2">
        <v>188.04433593153999</v>
      </c>
      <c r="AJ2" s="2">
        <v>118.54317882657099</v>
      </c>
      <c r="AK2" s="2">
        <v>109.33895406127</v>
      </c>
      <c r="AL2" s="2">
        <v>12785.4463078976</v>
      </c>
      <c r="AM2" s="2">
        <v>9106.9950326681101</v>
      </c>
      <c r="AN2" s="2">
        <v>5284.8019393682498</v>
      </c>
      <c r="AO2" s="2">
        <v>3329.6563439369202</v>
      </c>
      <c r="AP2" s="2">
        <v>3117.9157743454002</v>
      </c>
    </row>
    <row r="3" spans="1:42" ht="10.25" x14ac:dyDescent="0.2">
      <c r="A3" t="s">
        <v>137</v>
      </c>
      <c r="B3" t="s">
        <v>107</v>
      </c>
      <c r="C3" t="s">
        <v>41</v>
      </c>
      <c r="D3" t="s">
        <v>46</v>
      </c>
      <c r="E3" t="s">
        <v>43</v>
      </c>
      <c r="F3" t="s">
        <v>44</v>
      </c>
      <c r="G3" t="s">
        <v>45</v>
      </c>
      <c r="H3" s="2">
        <v>7391.1145007610303</v>
      </c>
      <c r="I3" s="2">
        <v>5865.7021846771204</v>
      </c>
      <c r="J3" s="2">
        <v>3144.1848268508902</v>
      </c>
      <c r="K3" s="2">
        <v>2618.6118165254602</v>
      </c>
      <c r="L3" s="2">
        <v>1288.7597423791899</v>
      </c>
      <c r="M3" s="2">
        <v>109515.35058593799</v>
      </c>
      <c r="N3" s="2">
        <v>93645.7004547119</v>
      </c>
      <c r="O3" s="2">
        <v>52851.0319480896</v>
      </c>
      <c r="P3" s="2">
        <v>53031.7458763123</v>
      </c>
      <c r="Q3" s="2">
        <v>26362.874002456701</v>
      </c>
      <c r="R3" s="2">
        <v>6058.7614901065799</v>
      </c>
      <c r="S3" s="2">
        <v>5460.74404239655</v>
      </c>
      <c r="T3" s="2">
        <v>3085.87490916252</v>
      </c>
      <c r="U3" s="2">
        <v>3209.7186901569398</v>
      </c>
      <c r="V3" s="2">
        <v>2582.6645345687898</v>
      </c>
      <c r="W3" s="2">
        <v>8734081.1473999005</v>
      </c>
      <c r="X3" s="2">
        <v>5787282.9181518601</v>
      </c>
      <c r="Y3" s="2">
        <v>3588006.8884277302</v>
      </c>
      <c r="Z3" s="2">
        <v>3004614.31396484</v>
      </c>
      <c r="AA3" s="2">
        <v>2217031.09765625</v>
      </c>
      <c r="AB3" s="2">
        <v>80030.320945739702</v>
      </c>
      <c r="AC3" s="2">
        <v>68059.563201904297</v>
      </c>
      <c r="AD3" s="2">
        <v>38193.324775695801</v>
      </c>
      <c r="AE3" s="2">
        <v>38380.868158340498</v>
      </c>
      <c r="AF3" s="2">
        <v>18955.0698032379</v>
      </c>
      <c r="AG3" s="2">
        <v>4063.5359158515898</v>
      </c>
      <c r="AH3" s="2">
        <v>3632.7552204132098</v>
      </c>
      <c r="AI3" s="2">
        <v>2037.8219358921101</v>
      </c>
      <c r="AJ3" s="2">
        <v>2121.8921215534201</v>
      </c>
      <c r="AK3" s="2">
        <v>1680.1612040996599</v>
      </c>
      <c r="AL3" s="2">
        <v>3224792.93603516</v>
      </c>
      <c r="AM3" s="2">
        <v>2098662.4818420401</v>
      </c>
      <c r="AN3" s="2">
        <v>1311363.4419403099</v>
      </c>
      <c r="AO3" s="2">
        <v>1099451.93035889</v>
      </c>
      <c r="AP3" s="2">
        <v>798302.18389129604</v>
      </c>
    </row>
    <row r="4" spans="1:42" ht="10.25" x14ac:dyDescent="0.2">
      <c r="A4" t="s">
        <v>137</v>
      </c>
      <c r="B4" t="s">
        <v>107</v>
      </c>
      <c r="C4" t="s">
        <v>41</v>
      </c>
      <c r="D4" t="s">
        <v>47</v>
      </c>
      <c r="E4" t="s">
        <v>43</v>
      </c>
      <c r="F4" t="s">
        <v>44</v>
      </c>
      <c r="G4" t="s">
        <v>45</v>
      </c>
      <c r="H4" s="2">
        <v>2976.19296956062</v>
      </c>
      <c r="I4" s="2">
        <v>3953.51037311554</v>
      </c>
      <c r="J4" s="2">
        <v>5595.9928464889499</v>
      </c>
      <c r="K4" s="2">
        <v>7486.0592422485397</v>
      </c>
      <c r="L4" s="2">
        <v>5412.9587779045096</v>
      </c>
      <c r="M4" s="2">
        <v>45774.327597618103</v>
      </c>
      <c r="N4" s="2">
        <v>61528.255863189697</v>
      </c>
      <c r="O4" s="2">
        <v>89154.560695648193</v>
      </c>
      <c r="P4" s="2">
        <v>118774.27921295199</v>
      </c>
      <c r="Q4" s="2">
        <v>88295.168231964097</v>
      </c>
      <c r="R4" s="2">
        <v>1825.1605949401901</v>
      </c>
      <c r="S4" s="2">
        <v>2753.1390602588699</v>
      </c>
      <c r="T4" s="2">
        <v>4404.6896324157697</v>
      </c>
      <c r="U4" s="2">
        <v>7568.9341683387802</v>
      </c>
      <c r="V4" s="2">
        <v>9253.7447228431702</v>
      </c>
      <c r="W4" s="2">
        <v>2904187.92224121</v>
      </c>
      <c r="X4" s="2">
        <v>3221391.1524047898</v>
      </c>
      <c r="Y4" s="2">
        <v>5266740.57495117</v>
      </c>
      <c r="Z4" s="2">
        <v>7165233.71728516</v>
      </c>
      <c r="AA4" s="2">
        <v>7849549.0830078097</v>
      </c>
      <c r="AB4" s="2">
        <v>33408.707278251597</v>
      </c>
      <c r="AC4" s="2">
        <v>44723.732227325403</v>
      </c>
      <c r="AD4" s="2">
        <v>64428.430297851599</v>
      </c>
      <c r="AE4" s="2">
        <v>85960.967475891099</v>
      </c>
      <c r="AF4" s="2">
        <v>63484.772766113303</v>
      </c>
      <c r="AG4" s="2">
        <v>1222.71229553223</v>
      </c>
      <c r="AH4" s="2">
        <v>1831.63422715664</v>
      </c>
      <c r="AI4" s="2">
        <v>2908.7288415431999</v>
      </c>
      <c r="AJ4" s="2">
        <v>5003.6977634429904</v>
      </c>
      <c r="AK4" s="2">
        <v>6020.05511903763</v>
      </c>
      <c r="AL4" s="2">
        <v>1070582.0034332301</v>
      </c>
      <c r="AM4" s="2">
        <v>1167961.72029114</v>
      </c>
      <c r="AN4" s="2">
        <v>1925034.23754883</v>
      </c>
      <c r="AO4" s="2">
        <v>2622083.0645752</v>
      </c>
      <c r="AP4" s="2">
        <v>2826615.3142395001</v>
      </c>
    </row>
    <row r="5" spans="1:42" ht="10.25" x14ac:dyDescent="0.2">
      <c r="A5" t="s">
        <v>137</v>
      </c>
      <c r="B5" t="s">
        <v>107</v>
      </c>
      <c r="C5" t="s">
        <v>41</v>
      </c>
      <c r="D5" t="s">
        <v>48</v>
      </c>
      <c r="E5" t="s">
        <v>43</v>
      </c>
      <c r="F5" t="s">
        <v>44</v>
      </c>
      <c r="G5" t="s">
        <v>45</v>
      </c>
      <c r="H5" s="2">
        <v>2468.4827152490602</v>
      </c>
      <c r="I5" s="2">
        <v>2478.1981167793301</v>
      </c>
      <c r="J5" s="2">
        <v>2532.88777089119</v>
      </c>
      <c r="K5" s="2">
        <v>2043.2085847854601</v>
      </c>
      <c r="L5" s="2">
        <v>2792.5025396347</v>
      </c>
      <c r="M5" s="2">
        <v>56624.756995201104</v>
      </c>
      <c r="N5" s="2">
        <v>63618.225784301801</v>
      </c>
      <c r="O5" s="2">
        <v>68017.818672180205</v>
      </c>
      <c r="P5" s="2">
        <v>64121.278915405303</v>
      </c>
      <c r="Q5" s="2">
        <v>90883.552780151396</v>
      </c>
      <c r="R5" s="2">
        <v>1333.98834493756</v>
      </c>
      <c r="S5" s="2">
        <v>1888.9702664613701</v>
      </c>
      <c r="T5" s="2">
        <v>2058.1416513919798</v>
      </c>
      <c r="U5" s="2">
        <v>2179.3136670589402</v>
      </c>
      <c r="V5" s="2">
        <v>5169.0308294296301</v>
      </c>
      <c r="W5" s="2">
        <v>2212518.5892639202</v>
      </c>
      <c r="X5" s="2">
        <v>1855253.2576904299</v>
      </c>
      <c r="Y5" s="2">
        <v>2190267.5673217801</v>
      </c>
      <c r="Z5" s="2">
        <v>1796822.7420043901</v>
      </c>
      <c r="AA5" s="2">
        <v>3720591.87890625</v>
      </c>
      <c r="AB5" s="2">
        <v>41362.811288833604</v>
      </c>
      <c r="AC5" s="2">
        <v>46243.107116699197</v>
      </c>
      <c r="AD5" s="2">
        <v>49153.752525329597</v>
      </c>
      <c r="AE5" s="2">
        <v>46406.739982605002</v>
      </c>
      <c r="AF5" s="2">
        <v>65345.836174011201</v>
      </c>
      <c r="AG5" s="2">
        <v>897.69955191016197</v>
      </c>
      <c r="AH5" s="2">
        <v>1256.7172069549599</v>
      </c>
      <c r="AI5" s="2">
        <v>1359.13683438301</v>
      </c>
      <c r="AJ5" s="2">
        <v>1440.70834863186</v>
      </c>
      <c r="AK5" s="2">
        <v>3362.73054838181</v>
      </c>
      <c r="AL5" s="2">
        <v>815314.581642151</v>
      </c>
      <c r="AM5" s="2">
        <v>672113.97468566895</v>
      </c>
      <c r="AN5" s="2">
        <v>799907.44301605201</v>
      </c>
      <c r="AO5" s="2">
        <v>657004.34504699695</v>
      </c>
      <c r="AP5" s="2">
        <v>1338724.2453765899</v>
      </c>
    </row>
    <row r="6" spans="1:42" ht="10.25" x14ac:dyDescent="0.2">
      <c r="A6" t="s">
        <v>137</v>
      </c>
      <c r="B6" t="s">
        <v>107</v>
      </c>
      <c r="C6" t="s">
        <v>41</v>
      </c>
      <c r="D6" t="s">
        <v>49</v>
      </c>
      <c r="E6" t="s">
        <v>43</v>
      </c>
      <c r="F6" t="s">
        <v>44</v>
      </c>
      <c r="G6" t="s">
        <v>45</v>
      </c>
      <c r="H6" s="2">
        <v>6433.5625696182296</v>
      </c>
      <c r="I6" s="2">
        <v>6531.1934976577804</v>
      </c>
      <c r="J6" s="2">
        <v>6382.1234059333801</v>
      </c>
      <c r="K6" s="2">
        <v>4968.9860846996298</v>
      </c>
      <c r="L6" s="2">
        <v>4916.6673438548996</v>
      </c>
      <c r="M6" s="2">
        <v>118595.70475768999</v>
      </c>
      <c r="N6" s="2">
        <v>129909.38913726799</v>
      </c>
      <c r="O6" s="2">
        <v>127287.471092224</v>
      </c>
      <c r="P6" s="2">
        <v>112805.31967926001</v>
      </c>
      <c r="Q6" s="2">
        <v>117357.84803009</v>
      </c>
      <c r="R6" s="2">
        <v>3886.6828725338</v>
      </c>
      <c r="S6" s="2">
        <v>4523.56358075142</v>
      </c>
      <c r="T6" s="2">
        <v>5018.5601544380197</v>
      </c>
      <c r="U6" s="2">
        <v>5080.3934040069598</v>
      </c>
      <c r="V6" s="2">
        <v>8458.6965456008893</v>
      </c>
      <c r="W6" s="2">
        <v>5766593.06713867</v>
      </c>
      <c r="X6" s="2">
        <v>4889507.2348632803</v>
      </c>
      <c r="Y6" s="2">
        <v>5518863.1389160203</v>
      </c>
      <c r="Z6" s="2">
        <v>4369819.5604248</v>
      </c>
      <c r="AA6" s="2">
        <v>6550771.86010742</v>
      </c>
      <c r="AB6" s="2">
        <v>86592.931070327802</v>
      </c>
      <c r="AC6" s="2">
        <v>94428.930244445801</v>
      </c>
      <c r="AD6" s="2">
        <v>91985.558490753203</v>
      </c>
      <c r="AE6" s="2">
        <v>81641.028869628906</v>
      </c>
      <c r="AF6" s="2">
        <v>84381.018966674805</v>
      </c>
      <c r="AG6" s="2">
        <v>2604.0456261634799</v>
      </c>
      <c r="AH6" s="2">
        <v>3009.4859428405798</v>
      </c>
      <c r="AI6" s="2">
        <v>3314.11104249954</v>
      </c>
      <c r="AJ6" s="2">
        <v>3358.5644042491899</v>
      </c>
      <c r="AK6" s="2">
        <v>5502.8339281082199</v>
      </c>
      <c r="AL6" s="2">
        <v>2124896.6487884498</v>
      </c>
      <c r="AM6" s="2">
        <v>1771355.7322692899</v>
      </c>
      <c r="AN6" s="2">
        <v>2015543.49713135</v>
      </c>
      <c r="AO6" s="2">
        <v>1597814.99905396</v>
      </c>
      <c r="AP6" s="2">
        <v>2357065.1213073698</v>
      </c>
    </row>
    <row r="7" spans="1:42" ht="10.25" x14ac:dyDescent="0.2">
      <c r="A7" t="s">
        <v>137</v>
      </c>
      <c r="B7" t="s">
        <v>107</v>
      </c>
      <c r="C7" t="s">
        <v>41</v>
      </c>
      <c r="D7" t="s">
        <v>50</v>
      </c>
      <c r="E7" t="s">
        <v>43</v>
      </c>
      <c r="F7" t="s">
        <v>44</v>
      </c>
      <c r="G7" t="s">
        <v>45</v>
      </c>
      <c r="H7" s="2">
        <v>533.52896291017498</v>
      </c>
      <c r="I7" s="2">
        <v>486.23156309127802</v>
      </c>
      <c r="J7" s="2">
        <v>471.22377294301998</v>
      </c>
      <c r="K7" s="2">
        <v>544.01732069253899</v>
      </c>
      <c r="L7" s="2">
        <v>330.30703395605099</v>
      </c>
      <c r="M7" s="2">
        <v>2904.0199089050302</v>
      </c>
      <c r="N7" s="2">
        <v>2685.5369575023701</v>
      </c>
      <c r="O7" s="2">
        <v>2503.69614315033</v>
      </c>
      <c r="P7" s="2">
        <v>2924.3744540214502</v>
      </c>
      <c r="Q7" s="2">
        <v>1860.39625620842</v>
      </c>
      <c r="R7" s="2">
        <v>122.511557258666</v>
      </c>
      <c r="S7" s="2">
        <v>113.94869822263701</v>
      </c>
      <c r="T7" s="2">
        <v>143.61282899975799</v>
      </c>
      <c r="U7" s="2">
        <v>250.615102380514</v>
      </c>
      <c r="V7" s="2">
        <v>344.69153326749802</v>
      </c>
      <c r="W7" s="2">
        <v>78668.996322631807</v>
      </c>
      <c r="X7" s="2">
        <v>73270.234235763506</v>
      </c>
      <c r="Y7" s="2">
        <v>71977.013093948393</v>
      </c>
      <c r="Z7" s="2">
        <v>83201.471282958999</v>
      </c>
      <c r="AA7" s="2">
        <v>80273.903861999497</v>
      </c>
      <c r="AB7" s="2">
        <v>2042.76731109619</v>
      </c>
      <c r="AC7" s="2">
        <v>1891.15647029877</v>
      </c>
      <c r="AD7" s="2">
        <v>1756.32996559143</v>
      </c>
      <c r="AE7" s="2">
        <v>2054.37730336189</v>
      </c>
      <c r="AF7" s="2">
        <v>1302.90562820435</v>
      </c>
      <c r="AG7" s="2">
        <v>76.801828578114495</v>
      </c>
      <c r="AH7" s="2">
        <v>71.469481773674502</v>
      </c>
      <c r="AI7" s="2">
        <v>90.043351605534596</v>
      </c>
      <c r="AJ7" s="2">
        <v>157.24569892883301</v>
      </c>
      <c r="AK7" s="2">
        <v>214.34428575634999</v>
      </c>
      <c r="AL7" s="2">
        <v>26922.6410579681</v>
      </c>
      <c r="AM7" s="2">
        <v>25136.876054287</v>
      </c>
      <c r="AN7" s="2">
        <v>24967.081135749799</v>
      </c>
      <c r="AO7" s="2">
        <v>28858.586044311502</v>
      </c>
      <c r="AP7" s="2">
        <v>27272.772378444701</v>
      </c>
    </row>
    <row r="8" spans="1:42" ht="10.25" x14ac:dyDescent="0.2">
      <c r="A8" t="s">
        <v>137</v>
      </c>
      <c r="B8" t="s">
        <v>107</v>
      </c>
      <c r="C8" t="s">
        <v>41</v>
      </c>
      <c r="D8" t="s">
        <v>51</v>
      </c>
      <c r="E8" t="s">
        <v>43</v>
      </c>
      <c r="F8" t="s">
        <v>44</v>
      </c>
      <c r="G8" t="s">
        <v>45</v>
      </c>
      <c r="H8" s="2">
        <v>14.9128041993827</v>
      </c>
      <c r="I8" s="2">
        <v>16.1038440950215</v>
      </c>
      <c r="J8" s="2">
        <v>17.5266663152725</v>
      </c>
      <c r="K8" s="2">
        <v>18.904556881636399</v>
      </c>
      <c r="L8" s="2">
        <v>29.3125238567591</v>
      </c>
      <c r="M8" s="2">
        <v>347.32587045431097</v>
      </c>
      <c r="N8" s="2">
        <v>1724.51820349693</v>
      </c>
      <c r="O8" s="2">
        <v>2820.1653180122398</v>
      </c>
      <c r="P8" s="2">
        <v>3096.2999992370601</v>
      </c>
      <c r="Q8" s="2">
        <v>7958.2132596969604</v>
      </c>
      <c r="R8" s="2">
        <v>23.5359147116542</v>
      </c>
      <c r="S8" s="2">
        <v>117.12619602680201</v>
      </c>
      <c r="T8" s="2">
        <v>183.460067927837</v>
      </c>
      <c r="U8" s="2">
        <v>198.72290435433399</v>
      </c>
      <c r="V8" s="2">
        <v>608.19020009040798</v>
      </c>
      <c r="W8" s="2">
        <v>15398.616448402399</v>
      </c>
      <c r="X8" s="2">
        <v>20730.850428581201</v>
      </c>
      <c r="Y8" s="2">
        <v>23207.9875249863</v>
      </c>
      <c r="Z8" s="2">
        <v>27062.103580474901</v>
      </c>
      <c r="AA8" s="2">
        <v>51615.856380462603</v>
      </c>
      <c r="AB8" s="2">
        <v>250.36165541410401</v>
      </c>
      <c r="AC8" s="2">
        <v>1242.7028529644001</v>
      </c>
      <c r="AD8" s="2">
        <v>2030.4688887596101</v>
      </c>
      <c r="AE8" s="2">
        <v>2227.3685564994798</v>
      </c>
      <c r="AF8" s="2">
        <v>5664.9507989883396</v>
      </c>
      <c r="AG8" s="2">
        <v>15.320110116154</v>
      </c>
      <c r="AH8" s="2">
        <v>76.219655364751802</v>
      </c>
      <c r="AI8" s="2">
        <v>119.33719101548201</v>
      </c>
      <c r="AJ8" s="2">
        <v>129.215822517872</v>
      </c>
      <c r="AK8" s="2">
        <v>391.54480904340699</v>
      </c>
      <c r="AL8" s="2">
        <v>5457.6636852026004</v>
      </c>
      <c r="AM8" s="2">
        <v>7351.7661149501801</v>
      </c>
      <c r="AN8" s="2">
        <v>8259.8419482707995</v>
      </c>
      <c r="AO8" s="2">
        <v>9651.9815461635608</v>
      </c>
      <c r="AP8" s="2">
        <v>18308.410137891799</v>
      </c>
    </row>
    <row r="9" spans="1:42" ht="10.25" x14ac:dyDescent="0.2">
      <c r="A9" t="s">
        <v>137</v>
      </c>
      <c r="B9" t="s">
        <v>107</v>
      </c>
      <c r="C9" t="s">
        <v>41</v>
      </c>
      <c r="D9" t="s">
        <v>52</v>
      </c>
      <c r="E9" t="s">
        <v>43</v>
      </c>
      <c r="F9" t="s">
        <v>44</v>
      </c>
      <c r="G9" t="s">
        <v>45</v>
      </c>
      <c r="H9" s="2">
        <v>0</v>
      </c>
      <c r="I9" s="2">
        <v>754.09976559877396</v>
      </c>
      <c r="J9" s="2">
        <v>3422.2713140249298</v>
      </c>
      <c r="K9" s="2">
        <v>3325.5130147934001</v>
      </c>
      <c r="L9" s="2">
        <v>12871.676088333101</v>
      </c>
      <c r="M9" s="2">
        <v>0</v>
      </c>
      <c r="N9" s="2">
        <v>7132.4432353973398</v>
      </c>
      <c r="O9" s="2">
        <v>35185.217540741003</v>
      </c>
      <c r="P9" s="2">
        <v>35600.4035396576</v>
      </c>
      <c r="Q9" s="2">
        <v>161515.61853790301</v>
      </c>
      <c r="R9" s="2">
        <v>0</v>
      </c>
      <c r="S9" s="2">
        <v>741.83349680900596</v>
      </c>
      <c r="T9" s="2">
        <v>3901.7937421798702</v>
      </c>
      <c r="U9" s="2">
        <v>3916.4473855495498</v>
      </c>
      <c r="V9" s="2">
        <v>23974.346979141199</v>
      </c>
      <c r="W9" s="2">
        <v>0</v>
      </c>
      <c r="X9" s="2">
        <v>86633.072162628203</v>
      </c>
      <c r="Y9" s="2">
        <v>608700.83914184605</v>
      </c>
      <c r="Z9" s="2">
        <v>716016.57533264195</v>
      </c>
      <c r="AA9" s="2">
        <v>5295949.8607177697</v>
      </c>
      <c r="AB9" s="2">
        <v>0</v>
      </c>
      <c r="AC9" s="2">
        <v>5185.6451845169104</v>
      </c>
      <c r="AD9" s="2">
        <v>25426.9470062256</v>
      </c>
      <c r="AE9" s="2">
        <v>25765.216121673599</v>
      </c>
      <c r="AF9" s="2">
        <v>116130.72850036601</v>
      </c>
      <c r="AG9" s="2">
        <v>0</v>
      </c>
      <c r="AH9" s="2">
        <v>493.64767137169798</v>
      </c>
      <c r="AI9" s="2">
        <v>2576.6309525966599</v>
      </c>
      <c r="AJ9" s="2">
        <v>2589.09886169434</v>
      </c>
      <c r="AK9" s="2">
        <v>15596.5930700302</v>
      </c>
      <c r="AL9" s="2">
        <v>0</v>
      </c>
      <c r="AM9" s="2">
        <v>31398.177943229701</v>
      </c>
      <c r="AN9" s="2">
        <v>222448.61189651501</v>
      </c>
      <c r="AO9" s="2">
        <v>261980.19451522801</v>
      </c>
      <c r="AP9" s="2">
        <v>1906766.7950744601</v>
      </c>
    </row>
    <row r="10" spans="1:42" ht="10.25" x14ac:dyDescent="0.2">
      <c r="A10" t="s">
        <v>137</v>
      </c>
      <c r="B10" t="s">
        <v>107</v>
      </c>
      <c r="C10" t="s">
        <v>41</v>
      </c>
      <c r="D10" t="s">
        <v>53</v>
      </c>
      <c r="E10" t="s">
        <v>43</v>
      </c>
      <c r="F10" t="s">
        <v>44</v>
      </c>
      <c r="G10" t="s">
        <v>45</v>
      </c>
      <c r="H10" s="2">
        <v>5946.7525744438199</v>
      </c>
      <c r="I10" s="2">
        <v>5557.4758429527301</v>
      </c>
      <c r="J10" s="2">
        <v>5733.2040500640896</v>
      </c>
      <c r="K10" s="2">
        <v>6216.7264103889502</v>
      </c>
      <c r="L10" s="2">
        <v>3839.30307483673</v>
      </c>
      <c r="M10" s="2">
        <v>42541.143299102798</v>
      </c>
      <c r="N10" s="2">
        <v>40241.276203155503</v>
      </c>
      <c r="O10" s="2">
        <v>41171.345783233599</v>
      </c>
      <c r="P10" s="2">
        <v>46615.4070968628</v>
      </c>
      <c r="Q10" s="2">
        <v>29223.163173675501</v>
      </c>
      <c r="R10" s="2">
        <v>2356.3992483615898</v>
      </c>
      <c r="S10" s="2">
        <v>2221.4659997224799</v>
      </c>
      <c r="T10" s="2">
        <v>2747.9050724506401</v>
      </c>
      <c r="U10" s="2">
        <v>3204.1968255042998</v>
      </c>
      <c r="V10" s="2">
        <v>2264.7175612449601</v>
      </c>
      <c r="W10" s="2">
        <v>256907.79917144799</v>
      </c>
      <c r="X10" s="2">
        <v>244646.082550049</v>
      </c>
      <c r="Y10" s="2">
        <v>255797.25105285601</v>
      </c>
      <c r="Z10" s="2">
        <v>277723.16352844198</v>
      </c>
      <c r="AA10" s="2">
        <v>191460.76393127401</v>
      </c>
      <c r="AB10" s="2">
        <v>29925.686206817601</v>
      </c>
      <c r="AC10" s="2">
        <v>28337.607429504402</v>
      </c>
      <c r="AD10" s="2">
        <v>28881.4875488281</v>
      </c>
      <c r="AE10" s="2">
        <v>32747.391868591301</v>
      </c>
      <c r="AF10" s="2">
        <v>20466.0834770203</v>
      </c>
      <c r="AG10" s="2">
        <v>1477.3404233455699</v>
      </c>
      <c r="AH10" s="2">
        <v>1393.33879888058</v>
      </c>
      <c r="AI10" s="2">
        <v>1722.9003005027801</v>
      </c>
      <c r="AJ10" s="2">
        <v>2010.43819093704</v>
      </c>
      <c r="AK10" s="2">
        <v>1408.30056262016</v>
      </c>
      <c r="AL10" s="2">
        <v>87894.0572776794</v>
      </c>
      <c r="AM10" s="2">
        <v>83893.230147361799</v>
      </c>
      <c r="AN10" s="2">
        <v>88685.796070098906</v>
      </c>
      <c r="AO10" s="2">
        <v>96281.190546035796</v>
      </c>
      <c r="AP10" s="2">
        <v>65017.140283584602</v>
      </c>
    </row>
    <row r="11" spans="1:42" ht="10.25" x14ac:dyDescent="0.2">
      <c r="A11" t="s">
        <v>137</v>
      </c>
      <c r="B11" t="s">
        <v>107</v>
      </c>
      <c r="C11" t="s">
        <v>41</v>
      </c>
      <c r="D11" t="s">
        <v>54</v>
      </c>
      <c r="E11" t="s">
        <v>43</v>
      </c>
      <c r="F11" t="s">
        <v>44</v>
      </c>
      <c r="G11" t="s">
        <v>45</v>
      </c>
      <c r="H11" s="2">
        <v>3534.8449511528001</v>
      </c>
      <c r="I11" s="2">
        <v>4814.35990858078</v>
      </c>
      <c r="J11" s="2">
        <v>6363.1470193862897</v>
      </c>
      <c r="K11" s="2">
        <v>6873.7863302230799</v>
      </c>
      <c r="L11" s="2">
        <v>7124.7063522338904</v>
      </c>
      <c r="M11" s="2">
        <v>22821.984233856201</v>
      </c>
      <c r="N11" s="2">
        <v>31056.876049041701</v>
      </c>
      <c r="O11" s="2">
        <v>40503.523700714097</v>
      </c>
      <c r="P11" s="2">
        <v>44520.7434234619</v>
      </c>
      <c r="Q11" s="2">
        <v>50904.269180297902</v>
      </c>
      <c r="R11" s="2">
        <v>2531.0242600441002</v>
      </c>
      <c r="S11" s="2">
        <v>3371.5212984085101</v>
      </c>
      <c r="T11" s="2">
        <v>4567.8668842315701</v>
      </c>
      <c r="U11" s="2">
        <v>5343.3126678466797</v>
      </c>
      <c r="V11" s="2">
        <v>6619.88095760345</v>
      </c>
      <c r="W11" s="2">
        <v>251772.28872680699</v>
      </c>
      <c r="X11" s="2">
        <v>363154.23862457299</v>
      </c>
      <c r="Y11" s="2">
        <v>492831.01103210403</v>
      </c>
      <c r="Z11" s="2">
        <v>544347.47953796398</v>
      </c>
      <c r="AA11" s="2">
        <v>631594.77966308605</v>
      </c>
      <c r="AB11" s="2">
        <v>16062.650279998799</v>
      </c>
      <c r="AC11" s="2">
        <v>21877.0481452942</v>
      </c>
      <c r="AD11" s="2">
        <v>28413.830577850302</v>
      </c>
      <c r="AE11" s="2">
        <v>31276.631702423099</v>
      </c>
      <c r="AF11" s="2">
        <v>35650.178634643598</v>
      </c>
      <c r="AG11" s="2">
        <v>1588.0226051807399</v>
      </c>
      <c r="AH11" s="2">
        <v>2115.13600516319</v>
      </c>
      <c r="AI11" s="2">
        <v>2863.9873352050799</v>
      </c>
      <c r="AJ11" s="2">
        <v>3352.5979237556498</v>
      </c>
      <c r="AK11" s="2">
        <v>4116.5318012237503</v>
      </c>
      <c r="AL11" s="2">
        <v>86725.128309249907</v>
      </c>
      <c r="AM11" s="2">
        <v>125172.236095428</v>
      </c>
      <c r="AN11" s="2">
        <v>171726.010559082</v>
      </c>
      <c r="AO11" s="2">
        <v>189696.75329971299</v>
      </c>
      <c r="AP11" s="2">
        <v>215770.78931808501</v>
      </c>
    </row>
    <row r="12" spans="1:42" ht="10.25" x14ac:dyDescent="0.2">
      <c r="A12" t="s">
        <v>137</v>
      </c>
      <c r="B12" t="s">
        <v>107</v>
      </c>
      <c r="C12" t="s">
        <v>41</v>
      </c>
      <c r="D12" t="s">
        <v>55</v>
      </c>
      <c r="E12" t="s">
        <v>56</v>
      </c>
      <c r="F12" t="s">
        <v>44</v>
      </c>
      <c r="G12" t="s">
        <v>45</v>
      </c>
      <c r="H12" s="2">
        <v>0</v>
      </c>
      <c r="I12" s="2">
        <v>0</v>
      </c>
      <c r="J12" s="2">
        <v>0</v>
      </c>
      <c r="K12" s="2">
        <v>0</v>
      </c>
      <c r="L12" s="2">
        <v>0</v>
      </c>
      <c r="M12" s="2">
        <v>0</v>
      </c>
      <c r="N12" s="2">
        <v>0</v>
      </c>
      <c r="O12" s="2">
        <v>0</v>
      </c>
      <c r="P12" s="2">
        <v>0</v>
      </c>
      <c r="Q12" s="2">
        <v>0</v>
      </c>
      <c r="R12" s="2">
        <v>0</v>
      </c>
      <c r="S12" s="2">
        <v>0</v>
      </c>
      <c r="T12" s="2">
        <v>0</v>
      </c>
      <c r="U12" s="2">
        <v>0</v>
      </c>
      <c r="V12" s="2">
        <v>0</v>
      </c>
      <c r="W12" s="2">
        <v>0</v>
      </c>
      <c r="X12" s="2">
        <v>0</v>
      </c>
      <c r="Y12" s="2">
        <v>0</v>
      </c>
      <c r="Z12" s="2">
        <v>0</v>
      </c>
      <c r="AA12" s="2">
        <v>0</v>
      </c>
      <c r="AB12" s="2">
        <v>0</v>
      </c>
      <c r="AC12" s="2">
        <v>0</v>
      </c>
      <c r="AD12" s="2">
        <v>0</v>
      </c>
      <c r="AE12" s="2">
        <v>0</v>
      </c>
      <c r="AF12" s="2">
        <v>0</v>
      </c>
      <c r="AG12" s="2">
        <v>0</v>
      </c>
      <c r="AH12" s="2">
        <v>0</v>
      </c>
      <c r="AI12" s="2">
        <v>0</v>
      </c>
      <c r="AJ12" s="2">
        <v>0</v>
      </c>
      <c r="AK12" s="2">
        <v>0</v>
      </c>
      <c r="AL12" s="2">
        <v>0</v>
      </c>
      <c r="AM12" s="2">
        <v>0</v>
      </c>
      <c r="AN12" s="2">
        <v>0</v>
      </c>
      <c r="AO12" s="2">
        <v>0</v>
      </c>
      <c r="AP12" s="2">
        <v>0</v>
      </c>
    </row>
    <row r="13" spans="1:42" ht="10.25" x14ac:dyDescent="0.2">
      <c r="A13" t="s">
        <v>137</v>
      </c>
      <c r="B13" t="s">
        <v>107</v>
      </c>
      <c r="C13" t="s">
        <v>41</v>
      </c>
      <c r="D13" t="s">
        <v>57</v>
      </c>
      <c r="E13" t="s">
        <v>43</v>
      </c>
      <c r="F13" t="s">
        <v>44</v>
      </c>
      <c r="G13" t="s">
        <v>45</v>
      </c>
      <c r="H13" s="2">
        <v>0</v>
      </c>
      <c r="I13" s="2">
        <v>0</v>
      </c>
      <c r="J13" s="2">
        <v>0</v>
      </c>
      <c r="K13" s="2">
        <v>0</v>
      </c>
      <c r="L13" s="2">
        <v>0</v>
      </c>
      <c r="M13" s="2">
        <v>4383.3147716522199</v>
      </c>
      <c r="N13" s="2">
        <v>7121.4062328338596</v>
      </c>
      <c r="O13" s="2">
        <v>8479.0419006347693</v>
      </c>
      <c r="P13" s="2">
        <v>9681.7750320434607</v>
      </c>
      <c r="Q13" s="2">
        <v>12904.898077011099</v>
      </c>
      <c r="R13" s="2">
        <v>1386.21578550339</v>
      </c>
      <c r="S13" s="2">
        <v>2255.07201600075</v>
      </c>
      <c r="T13" s="2">
        <v>2674.1398305892899</v>
      </c>
      <c r="U13" s="2">
        <v>3052.9266843795799</v>
      </c>
      <c r="V13" s="2">
        <v>4050.4898319244398</v>
      </c>
      <c r="W13" s="2">
        <v>670592.36047363305</v>
      </c>
      <c r="X13" s="2">
        <v>1089486.1390380899</v>
      </c>
      <c r="Y13" s="2">
        <v>1297187.3903808601</v>
      </c>
      <c r="Z13" s="2">
        <v>1481190.5417480499</v>
      </c>
      <c r="AA13" s="2">
        <v>1974288.06860352</v>
      </c>
      <c r="AB13" s="2">
        <v>3170.01829719543</v>
      </c>
      <c r="AC13" s="2">
        <v>5140.3181390762302</v>
      </c>
      <c r="AD13" s="2">
        <v>6115.0506038665799</v>
      </c>
      <c r="AE13" s="2">
        <v>6976.6503458023099</v>
      </c>
      <c r="AF13" s="2">
        <v>9205.9280910491907</v>
      </c>
      <c r="AG13" s="2">
        <v>891.04316103458405</v>
      </c>
      <c r="AH13" s="2">
        <v>1437.0203795432999</v>
      </c>
      <c r="AI13" s="2">
        <v>1703.6967995166799</v>
      </c>
      <c r="AJ13" s="2">
        <v>1944.4239706993101</v>
      </c>
      <c r="AK13" s="2">
        <v>2555.6423330306998</v>
      </c>
      <c r="AL13" s="2">
        <v>238606.569793701</v>
      </c>
      <c r="AM13" s="2">
        <v>384132.71215820301</v>
      </c>
      <c r="AN13" s="2">
        <v>459119.84341430699</v>
      </c>
      <c r="AO13" s="2">
        <v>525527.71374511695</v>
      </c>
      <c r="AP13" s="2">
        <v>698522.88781738305</v>
      </c>
    </row>
    <row r="14" spans="1:42" ht="10.25" x14ac:dyDescent="0.2">
      <c r="A14" t="s">
        <v>137</v>
      </c>
      <c r="B14" t="s">
        <v>107</v>
      </c>
      <c r="C14" t="s">
        <v>41</v>
      </c>
      <c r="D14" t="s">
        <v>58</v>
      </c>
      <c r="E14" t="s">
        <v>43</v>
      </c>
      <c r="F14" t="s">
        <v>44</v>
      </c>
      <c r="G14" t="s">
        <v>45</v>
      </c>
      <c r="H14" s="2">
        <v>250.24116935581</v>
      </c>
      <c r="I14" s="2">
        <v>229.10676561296</v>
      </c>
      <c r="J14" s="2">
        <v>164.273844406009</v>
      </c>
      <c r="K14" s="2">
        <v>143.32101362943601</v>
      </c>
      <c r="L14" s="2">
        <v>116.23783516138801</v>
      </c>
      <c r="M14" s="2">
        <v>205.885429810733</v>
      </c>
      <c r="N14" s="2">
        <v>196.51487517356901</v>
      </c>
      <c r="O14" s="2">
        <v>593.19520574808098</v>
      </c>
      <c r="P14" s="2">
        <v>4296.4409852027902</v>
      </c>
      <c r="Q14" s="2">
        <v>2628.68754553795</v>
      </c>
      <c r="R14" s="2">
        <v>203.58932192623601</v>
      </c>
      <c r="S14" s="2">
        <v>236.17486241459801</v>
      </c>
      <c r="T14" s="2">
        <v>192.777491554618</v>
      </c>
      <c r="U14" s="2">
        <v>210.63373205065699</v>
      </c>
      <c r="V14" s="2">
        <v>274.90404792129999</v>
      </c>
      <c r="W14" s="2">
        <v>453715.21510696399</v>
      </c>
      <c r="X14" s="2">
        <v>349841.314819336</v>
      </c>
      <c r="Y14" s="2">
        <v>295071.73824310303</v>
      </c>
      <c r="Z14" s="2">
        <v>263879.65983581502</v>
      </c>
      <c r="AA14" s="2">
        <v>324233.770858765</v>
      </c>
      <c r="AB14" s="2">
        <v>150.40426997095301</v>
      </c>
      <c r="AC14" s="2">
        <v>142.84323769807801</v>
      </c>
      <c r="AD14" s="2">
        <v>428.67837411165198</v>
      </c>
      <c r="AE14" s="2">
        <v>3109.4796218872102</v>
      </c>
      <c r="AF14" s="2">
        <v>1890.04256284237</v>
      </c>
      <c r="AG14" s="2">
        <v>137.16461765766101</v>
      </c>
      <c r="AH14" s="2">
        <v>157.12654932588299</v>
      </c>
      <c r="AI14" s="2">
        <v>127.304647669196</v>
      </c>
      <c r="AJ14" s="2">
        <v>139.24649992585199</v>
      </c>
      <c r="AK14" s="2">
        <v>178.83977104723499</v>
      </c>
      <c r="AL14" s="2">
        <v>167655.42536640199</v>
      </c>
      <c r="AM14" s="2">
        <v>126823.019220352</v>
      </c>
      <c r="AN14" s="2">
        <v>107834.51207351701</v>
      </c>
      <c r="AO14" s="2">
        <v>96550.879307746902</v>
      </c>
      <c r="AP14" s="2">
        <v>116739.850135803</v>
      </c>
    </row>
    <row r="15" spans="1:42" ht="10.25" x14ac:dyDescent="0.2">
      <c r="A15" t="s">
        <v>137</v>
      </c>
      <c r="B15" t="s">
        <v>107</v>
      </c>
      <c r="C15" t="s">
        <v>41</v>
      </c>
      <c r="D15" t="s">
        <v>59</v>
      </c>
      <c r="E15" t="s">
        <v>43</v>
      </c>
      <c r="F15" t="s">
        <v>44</v>
      </c>
      <c r="G15" t="s">
        <v>45</v>
      </c>
      <c r="H15" s="2">
        <v>44.1602335032076</v>
      </c>
      <c r="I15" s="2">
        <v>40.4306701570749</v>
      </c>
      <c r="J15" s="2">
        <v>28.989329287782301</v>
      </c>
      <c r="K15" s="2">
        <v>25.2917884849012</v>
      </c>
      <c r="L15" s="2">
        <v>20.512526743114002</v>
      </c>
      <c r="M15" s="2">
        <v>37.294567506760401</v>
      </c>
      <c r="N15" s="2">
        <v>35.239022923633499</v>
      </c>
      <c r="O15" s="2">
        <v>27.420725535601399</v>
      </c>
      <c r="P15" s="2">
        <v>454.34332382679003</v>
      </c>
      <c r="Q15" s="2">
        <v>21.5307510439306</v>
      </c>
      <c r="R15" s="2">
        <v>40.519699550233803</v>
      </c>
      <c r="S15" s="2">
        <v>40.442337730899503</v>
      </c>
      <c r="T15" s="2">
        <v>33.6048575341702</v>
      </c>
      <c r="U15" s="2">
        <v>35.921258348971598</v>
      </c>
      <c r="V15" s="2">
        <v>45.744252253323801</v>
      </c>
      <c r="W15" s="2">
        <v>80067.430957794204</v>
      </c>
      <c r="X15" s="2">
        <v>61736.808639526404</v>
      </c>
      <c r="Y15" s="2">
        <v>52071.117479324297</v>
      </c>
      <c r="Z15" s="2">
        <v>46566.6931705475</v>
      </c>
      <c r="AA15" s="2">
        <v>57217.637269973799</v>
      </c>
      <c r="AB15" s="2">
        <v>27.232466446235801</v>
      </c>
      <c r="AC15" s="2">
        <v>25.614632619544899</v>
      </c>
      <c r="AD15" s="2">
        <v>19.815855988301301</v>
      </c>
      <c r="AE15" s="2">
        <v>328.82348176837002</v>
      </c>
      <c r="AF15" s="2">
        <v>15.480741396546399</v>
      </c>
      <c r="AG15" s="2">
        <v>27.1803022455424</v>
      </c>
      <c r="AH15" s="2">
        <v>26.906183132901798</v>
      </c>
      <c r="AI15" s="2">
        <v>22.191678050905502</v>
      </c>
      <c r="AJ15" s="2">
        <v>23.7469570916146</v>
      </c>
      <c r="AK15" s="2">
        <v>29.759078061208101</v>
      </c>
      <c r="AL15" s="2">
        <v>29586.2678399086</v>
      </c>
      <c r="AM15" s="2">
        <v>22380.566632986101</v>
      </c>
      <c r="AN15" s="2">
        <v>19029.5129573345</v>
      </c>
      <c r="AO15" s="2">
        <v>17038.303351163901</v>
      </c>
      <c r="AP15" s="2">
        <v>20601.1232626438</v>
      </c>
    </row>
    <row r="16" spans="1:42" ht="10.25" x14ac:dyDescent="0.2">
      <c r="A16" t="s">
        <v>137</v>
      </c>
      <c r="B16" t="s">
        <v>107</v>
      </c>
      <c r="C16" t="s">
        <v>41</v>
      </c>
      <c r="D16" t="s">
        <v>60</v>
      </c>
      <c r="E16" t="s">
        <v>43</v>
      </c>
      <c r="F16" t="s">
        <v>44</v>
      </c>
      <c r="G16" t="s">
        <v>45</v>
      </c>
      <c r="H16" s="2">
        <v>182.24768350273399</v>
      </c>
      <c r="I16" s="2">
        <v>556.46399247646298</v>
      </c>
      <c r="J16" s="2">
        <v>1991.7393687963499</v>
      </c>
      <c r="K16" s="2">
        <v>1809.1103190183601</v>
      </c>
      <c r="L16" s="2">
        <v>1851.19140326977</v>
      </c>
      <c r="M16" s="2">
        <v>2739.36089169979</v>
      </c>
      <c r="N16" s="2">
        <v>9177.8579807281494</v>
      </c>
      <c r="O16" s="2">
        <v>33474.846910476699</v>
      </c>
      <c r="P16" s="2">
        <v>34314.667655944802</v>
      </c>
      <c r="Q16" s="2">
        <v>36985.675075530999</v>
      </c>
      <c r="R16" s="2">
        <v>138.435065470636</v>
      </c>
      <c r="S16" s="2">
        <v>485.67293480038597</v>
      </c>
      <c r="T16" s="2">
        <v>1950.3781214952501</v>
      </c>
      <c r="U16" s="2">
        <v>2196.6387780904802</v>
      </c>
      <c r="V16" s="2">
        <v>3607.18595957756</v>
      </c>
      <c r="W16" s="2">
        <v>248359.20774078401</v>
      </c>
      <c r="X16" s="2">
        <v>632713.92480468797</v>
      </c>
      <c r="Y16" s="2">
        <v>2617198.5826416002</v>
      </c>
      <c r="Z16" s="2">
        <v>2417600.2600097698</v>
      </c>
      <c r="AA16" s="2">
        <v>3747571.66650391</v>
      </c>
      <c r="AB16" s="2">
        <v>2000.7296254038799</v>
      </c>
      <c r="AC16" s="2">
        <v>6672.7646875381497</v>
      </c>
      <c r="AD16" s="2">
        <v>24190.930662155199</v>
      </c>
      <c r="AE16" s="2">
        <v>24834.686168670702</v>
      </c>
      <c r="AF16" s="2">
        <v>26592.9290046692</v>
      </c>
      <c r="AG16" s="2">
        <v>92.706683877855497</v>
      </c>
      <c r="AH16" s="2">
        <v>323.18750002980198</v>
      </c>
      <c r="AI16" s="2">
        <v>1287.9729508161499</v>
      </c>
      <c r="AJ16" s="2">
        <v>1452.1616905927699</v>
      </c>
      <c r="AK16" s="2">
        <v>2346.66705822945</v>
      </c>
      <c r="AL16" s="2">
        <v>91480.466966628999</v>
      </c>
      <c r="AM16" s="2">
        <v>229312.513500214</v>
      </c>
      <c r="AN16" s="2">
        <v>956447.440338135</v>
      </c>
      <c r="AO16" s="2">
        <v>884561.85226440395</v>
      </c>
      <c r="AP16" s="2">
        <v>1349282.52926636</v>
      </c>
    </row>
    <row r="17" spans="1:42" ht="10.25" x14ac:dyDescent="0.2">
      <c r="A17" t="s">
        <v>137</v>
      </c>
      <c r="B17" t="s">
        <v>107</v>
      </c>
      <c r="C17" t="s">
        <v>41</v>
      </c>
      <c r="D17" t="s">
        <v>61</v>
      </c>
      <c r="E17" t="s">
        <v>43</v>
      </c>
      <c r="F17" t="s">
        <v>44</v>
      </c>
      <c r="G17" t="s">
        <v>45</v>
      </c>
      <c r="H17" s="2">
        <v>305.86284704506397</v>
      </c>
      <c r="I17" s="2">
        <v>296.89466783404401</v>
      </c>
      <c r="J17" s="2">
        <v>264.64135907590401</v>
      </c>
      <c r="K17" s="2">
        <v>243.514096423984</v>
      </c>
      <c r="L17" s="2">
        <v>315.89595884084702</v>
      </c>
      <c r="M17" s="2">
        <v>6340.1717680916199</v>
      </c>
      <c r="N17" s="2">
        <v>8692.1290583610498</v>
      </c>
      <c r="O17" s="2">
        <v>7000.4982979297602</v>
      </c>
      <c r="P17" s="2">
        <v>7061.3684816360501</v>
      </c>
      <c r="Q17" s="2">
        <v>10025.274538993801</v>
      </c>
      <c r="R17" s="2">
        <v>572.91297705564602</v>
      </c>
      <c r="S17" s="2">
        <v>689.05193200707402</v>
      </c>
      <c r="T17" s="2">
        <v>627.99671095609699</v>
      </c>
      <c r="U17" s="2">
        <v>639.36531263589904</v>
      </c>
      <c r="V17" s="2">
        <v>1132.33998340368</v>
      </c>
      <c r="W17" s="2">
        <v>525696.055763721</v>
      </c>
      <c r="X17" s="2">
        <v>631995.93630981399</v>
      </c>
      <c r="Y17" s="2">
        <v>590861.349136353</v>
      </c>
      <c r="Z17" s="2">
        <v>544427.97760009801</v>
      </c>
      <c r="AA17" s="2">
        <v>881675.42767333996</v>
      </c>
      <c r="AB17" s="2">
        <v>4647.3754860460804</v>
      </c>
      <c r="AC17" s="2">
        <v>6318.4557294845599</v>
      </c>
      <c r="AD17" s="2">
        <v>5058.9795169830304</v>
      </c>
      <c r="AE17" s="2">
        <v>5110.5512239932996</v>
      </c>
      <c r="AF17" s="2">
        <v>7208.2344102859497</v>
      </c>
      <c r="AG17" s="2">
        <v>382.81908083614002</v>
      </c>
      <c r="AH17" s="2">
        <v>454.77381959557499</v>
      </c>
      <c r="AI17" s="2">
        <v>412.22184339165699</v>
      </c>
      <c r="AJ17" s="2">
        <v>420.26657304167702</v>
      </c>
      <c r="AK17" s="2">
        <v>736.64762651920296</v>
      </c>
      <c r="AL17" s="2">
        <v>192177.07646870599</v>
      </c>
      <c r="AM17" s="2">
        <v>229119.22253608701</v>
      </c>
      <c r="AN17" s="2">
        <v>215947.81548881499</v>
      </c>
      <c r="AO17" s="2">
        <v>199215.25173759501</v>
      </c>
      <c r="AP17" s="2">
        <v>317467.01361465501</v>
      </c>
    </row>
    <row r="18" spans="1:42" ht="10.25" x14ac:dyDescent="0.2">
      <c r="A18" t="s">
        <v>137</v>
      </c>
      <c r="B18" t="s">
        <v>107</v>
      </c>
      <c r="C18" t="s">
        <v>41</v>
      </c>
      <c r="D18" t="s">
        <v>62</v>
      </c>
      <c r="E18" t="s">
        <v>43</v>
      </c>
      <c r="F18" t="s">
        <v>44</v>
      </c>
      <c r="G18" t="s">
        <v>45</v>
      </c>
      <c r="H18" s="2">
        <v>0</v>
      </c>
      <c r="I18" s="2">
        <v>0</v>
      </c>
      <c r="J18" s="2">
        <v>105.368415538222</v>
      </c>
      <c r="K18" s="2">
        <v>286.71387772262102</v>
      </c>
      <c r="L18" s="2">
        <v>479.16039025783499</v>
      </c>
      <c r="M18" s="2">
        <v>0</v>
      </c>
      <c r="N18" s="2">
        <v>0</v>
      </c>
      <c r="O18" s="2">
        <v>739.60083267092705</v>
      </c>
      <c r="P18" s="2">
        <v>2121.1480538845099</v>
      </c>
      <c r="Q18" s="2">
        <v>4100.3810892105103</v>
      </c>
      <c r="R18" s="2">
        <v>0</v>
      </c>
      <c r="S18" s="2">
        <v>0</v>
      </c>
      <c r="T18" s="2">
        <v>222.34016653895401</v>
      </c>
      <c r="U18" s="2">
        <v>679.05332338810001</v>
      </c>
      <c r="V18" s="2">
        <v>1478.08254504204</v>
      </c>
      <c r="W18" s="2">
        <v>0</v>
      </c>
      <c r="X18" s="2">
        <v>0</v>
      </c>
      <c r="Y18" s="2">
        <v>223417.48908233599</v>
      </c>
      <c r="Z18" s="2">
        <v>608870.14823913598</v>
      </c>
      <c r="AA18" s="2">
        <v>1181138.1786193801</v>
      </c>
      <c r="AB18" s="2">
        <v>0</v>
      </c>
      <c r="AC18" s="2">
        <v>0</v>
      </c>
      <c r="AD18" s="2">
        <v>534.47986429929699</v>
      </c>
      <c r="AE18" s="2">
        <v>1535.14656555653</v>
      </c>
      <c r="AF18" s="2">
        <v>2948.1993274688698</v>
      </c>
      <c r="AG18" s="2">
        <v>0</v>
      </c>
      <c r="AH18" s="2">
        <v>0</v>
      </c>
      <c r="AI18" s="2">
        <v>145.945790797472</v>
      </c>
      <c r="AJ18" s="2">
        <v>446.354241102934</v>
      </c>
      <c r="AK18" s="2">
        <v>961.571627259254</v>
      </c>
      <c r="AL18" s="2">
        <v>0</v>
      </c>
      <c r="AM18" s="2">
        <v>0</v>
      </c>
      <c r="AN18" s="2">
        <v>81655.201454162598</v>
      </c>
      <c r="AO18" s="2">
        <v>222797.24413490301</v>
      </c>
      <c r="AP18" s="2">
        <v>425296.80915450997</v>
      </c>
    </row>
    <row r="19" spans="1:42" ht="10.25" x14ac:dyDescent="0.2">
      <c r="A19" t="s">
        <v>137</v>
      </c>
      <c r="B19" t="s">
        <v>107</v>
      </c>
      <c r="C19" t="s">
        <v>63</v>
      </c>
      <c r="D19" t="s">
        <v>64</v>
      </c>
      <c r="E19" t="s">
        <v>56</v>
      </c>
      <c r="F19" t="s">
        <v>44</v>
      </c>
      <c r="G19" t="s">
        <v>45</v>
      </c>
      <c r="H19" s="2">
        <v>0</v>
      </c>
      <c r="I19" s="2">
        <v>0</v>
      </c>
      <c r="J19" s="2">
        <v>0</v>
      </c>
      <c r="K19" s="2">
        <v>0</v>
      </c>
      <c r="L19" s="2">
        <v>0</v>
      </c>
      <c r="M19" s="2">
        <v>0</v>
      </c>
      <c r="N19" s="2">
        <v>0</v>
      </c>
      <c r="O19" s="2">
        <v>0</v>
      </c>
      <c r="P19" s="2">
        <v>0</v>
      </c>
      <c r="Q19" s="2">
        <v>0</v>
      </c>
      <c r="R19" s="2">
        <v>0</v>
      </c>
      <c r="S19" s="2">
        <v>0</v>
      </c>
      <c r="T19" s="2">
        <v>0</v>
      </c>
      <c r="U19" s="2">
        <v>0</v>
      </c>
      <c r="V19" s="2">
        <v>0</v>
      </c>
      <c r="W19" s="2">
        <v>0</v>
      </c>
      <c r="X19" s="2">
        <v>0</v>
      </c>
      <c r="Y19" s="2">
        <v>0</v>
      </c>
      <c r="Z19" s="2">
        <v>0</v>
      </c>
      <c r="AA19" s="2">
        <v>0</v>
      </c>
      <c r="AB19" s="2">
        <v>0</v>
      </c>
      <c r="AC19" s="2">
        <v>0</v>
      </c>
      <c r="AD19" s="2">
        <v>0</v>
      </c>
      <c r="AE19" s="2">
        <v>0</v>
      </c>
      <c r="AF19" s="2">
        <v>0</v>
      </c>
      <c r="AG19" s="2">
        <v>0</v>
      </c>
      <c r="AH19" s="2">
        <v>0</v>
      </c>
      <c r="AI19" s="2">
        <v>0</v>
      </c>
      <c r="AJ19" s="2">
        <v>0</v>
      </c>
      <c r="AK19" s="2">
        <v>0</v>
      </c>
      <c r="AL19" s="2">
        <v>0</v>
      </c>
      <c r="AM19" s="2">
        <v>0</v>
      </c>
      <c r="AN19" s="2">
        <v>0</v>
      </c>
      <c r="AO19" s="2">
        <v>0</v>
      </c>
      <c r="AP19" s="2">
        <v>0</v>
      </c>
    </row>
    <row r="20" spans="1:42" ht="10.25" x14ac:dyDescent="0.2">
      <c r="A20" t="s">
        <v>137</v>
      </c>
      <c r="B20" t="s">
        <v>107</v>
      </c>
      <c r="C20" t="s">
        <v>63</v>
      </c>
      <c r="D20" t="s">
        <v>65</v>
      </c>
      <c r="E20" t="s">
        <v>56</v>
      </c>
      <c r="F20" t="s">
        <v>44</v>
      </c>
      <c r="G20" t="s">
        <v>45</v>
      </c>
      <c r="H20" s="2">
        <v>0</v>
      </c>
      <c r="I20" s="2">
        <v>0</v>
      </c>
      <c r="J20" s="2">
        <v>0</v>
      </c>
      <c r="K20" s="2">
        <v>0</v>
      </c>
      <c r="L20" s="2">
        <v>0</v>
      </c>
      <c r="M20" s="2">
        <v>0</v>
      </c>
      <c r="N20" s="2">
        <v>0</v>
      </c>
      <c r="O20" s="2">
        <v>0</v>
      </c>
      <c r="P20" s="2">
        <v>0</v>
      </c>
      <c r="Q20" s="2">
        <v>0</v>
      </c>
      <c r="R20" s="2">
        <v>0</v>
      </c>
      <c r="S20" s="2">
        <v>0</v>
      </c>
      <c r="T20" s="2">
        <v>0</v>
      </c>
      <c r="U20" s="2">
        <v>0</v>
      </c>
      <c r="V20" s="2">
        <v>0</v>
      </c>
      <c r="W20" s="2">
        <v>0</v>
      </c>
      <c r="X20" s="2">
        <v>0</v>
      </c>
      <c r="Y20" s="2">
        <v>0</v>
      </c>
      <c r="Z20" s="2">
        <v>0</v>
      </c>
      <c r="AA20" s="2">
        <v>0</v>
      </c>
      <c r="AB20" s="2">
        <v>0</v>
      </c>
      <c r="AC20" s="2">
        <v>0</v>
      </c>
      <c r="AD20" s="2">
        <v>0</v>
      </c>
      <c r="AE20" s="2">
        <v>0</v>
      </c>
      <c r="AF20" s="2">
        <v>0</v>
      </c>
      <c r="AG20" s="2">
        <v>0</v>
      </c>
      <c r="AH20" s="2">
        <v>0</v>
      </c>
      <c r="AI20" s="2">
        <v>0</v>
      </c>
      <c r="AJ20" s="2">
        <v>0</v>
      </c>
      <c r="AK20" s="2">
        <v>0</v>
      </c>
      <c r="AL20" s="2">
        <v>0</v>
      </c>
      <c r="AM20" s="2">
        <v>0</v>
      </c>
      <c r="AN20" s="2">
        <v>0</v>
      </c>
      <c r="AO20" s="2">
        <v>0</v>
      </c>
      <c r="AP20" s="2">
        <v>0</v>
      </c>
    </row>
    <row r="21" spans="1:42" ht="10.25" x14ac:dyDescent="0.2">
      <c r="A21" t="s">
        <v>137</v>
      </c>
      <c r="B21" t="s">
        <v>107</v>
      </c>
      <c r="C21" t="s">
        <v>63</v>
      </c>
      <c r="D21" t="s">
        <v>66</v>
      </c>
      <c r="E21" t="s">
        <v>56</v>
      </c>
      <c r="F21" t="s">
        <v>44</v>
      </c>
      <c r="G21" t="s">
        <v>45</v>
      </c>
      <c r="H21" s="2">
        <v>0</v>
      </c>
      <c r="I21" s="2">
        <v>0</v>
      </c>
      <c r="J21" s="2">
        <v>0</v>
      </c>
      <c r="K21" s="2">
        <v>0</v>
      </c>
      <c r="L21" s="2">
        <v>0</v>
      </c>
      <c r="M21" s="2">
        <v>0</v>
      </c>
      <c r="N21" s="2">
        <v>0</v>
      </c>
      <c r="O21" s="2">
        <v>0</v>
      </c>
      <c r="P21" s="2">
        <v>0</v>
      </c>
      <c r="Q21" s="2">
        <v>0</v>
      </c>
      <c r="R21" s="2">
        <v>0</v>
      </c>
      <c r="S21" s="2">
        <v>0</v>
      </c>
      <c r="T21" s="2">
        <v>0</v>
      </c>
      <c r="U21" s="2">
        <v>0</v>
      </c>
      <c r="V21" s="2">
        <v>0</v>
      </c>
      <c r="W21" s="2">
        <v>0</v>
      </c>
      <c r="X21" s="2">
        <v>0</v>
      </c>
      <c r="Y21" s="2">
        <v>0</v>
      </c>
      <c r="Z21" s="2">
        <v>0</v>
      </c>
      <c r="AA21" s="2">
        <v>0</v>
      </c>
      <c r="AB21" s="2">
        <v>0</v>
      </c>
      <c r="AC21" s="2">
        <v>0</v>
      </c>
      <c r="AD21" s="2">
        <v>0</v>
      </c>
      <c r="AE21" s="2">
        <v>0</v>
      </c>
      <c r="AF21" s="2">
        <v>0</v>
      </c>
      <c r="AG21" s="2">
        <v>0</v>
      </c>
      <c r="AH21" s="2">
        <v>0</v>
      </c>
      <c r="AI21" s="2">
        <v>0</v>
      </c>
      <c r="AJ21" s="2">
        <v>0</v>
      </c>
      <c r="AK21" s="2">
        <v>0</v>
      </c>
      <c r="AL21" s="2">
        <v>0</v>
      </c>
      <c r="AM21" s="2">
        <v>0</v>
      </c>
      <c r="AN21" s="2">
        <v>0</v>
      </c>
      <c r="AO21" s="2">
        <v>0</v>
      </c>
      <c r="AP21" s="2">
        <v>0</v>
      </c>
    </row>
    <row r="22" spans="1:42" ht="10.25" x14ac:dyDescent="0.2">
      <c r="A22" t="s">
        <v>137</v>
      </c>
      <c r="B22" t="s">
        <v>107</v>
      </c>
      <c r="C22" t="s">
        <v>63</v>
      </c>
      <c r="D22" t="s">
        <v>67</v>
      </c>
      <c r="E22" t="s">
        <v>56</v>
      </c>
      <c r="F22" t="s">
        <v>44</v>
      </c>
      <c r="G22" t="s">
        <v>45</v>
      </c>
      <c r="H22" s="2">
        <v>0</v>
      </c>
      <c r="I22" s="2">
        <v>0</v>
      </c>
      <c r="J22" s="2">
        <v>0</v>
      </c>
      <c r="K22" s="2">
        <v>0</v>
      </c>
      <c r="L22" s="2">
        <v>0</v>
      </c>
      <c r="M22" s="2">
        <v>0</v>
      </c>
      <c r="N22" s="2">
        <v>0</v>
      </c>
      <c r="O22" s="2">
        <v>0</v>
      </c>
      <c r="P22" s="2">
        <v>0</v>
      </c>
      <c r="Q22" s="2">
        <v>0</v>
      </c>
      <c r="R22" s="2">
        <v>0</v>
      </c>
      <c r="S22" s="2">
        <v>0</v>
      </c>
      <c r="T22" s="2">
        <v>0</v>
      </c>
      <c r="U22" s="2">
        <v>0</v>
      </c>
      <c r="V22" s="2">
        <v>0</v>
      </c>
      <c r="W22" s="2">
        <v>0</v>
      </c>
      <c r="X22" s="2">
        <v>0</v>
      </c>
      <c r="Y22" s="2">
        <v>0</v>
      </c>
      <c r="Z22" s="2">
        <v>0</v>
      </c>
      <c r="AA22" s="2">
        <v>0</v>
      </c>
      <c r="AB22" s="2">
        <v>0</v>
      </c>
      <c r="AC22" s="2">
        <v>0</v>
      </c>
      <c r="AD22" s="2">
        <v>0</v>
      </c>
      <c r="AE22" s="2">
        <v>0</v>
      </c>
      <c r="AF22" s="2">
        <v>0</v>
      </c>
      <c r="AG22" s="2">
        <v>0</v>
      </c>
      <c r="AH22" s="2">
        <v>0</v>
      </c>
      <c r="AI22" s="2">
        <v>0</v>
      </c>
      <c r="AJ22" s="2">
        <v>0</v>
      </c>
      <c r="AK22" s="2">
        <v>0</v>
      </c>
      <c r="AL22" s="2">
        <v>0</v>
      </c>
      <c r="AM22" s="2">
        <v>0</v>
      </c>
      <c r="AN22" s="2">
        <v>0</v>
      </c>
      <c r="AO22" s="2">
        <v>0</v>
      </c>
      <c r="AP22" s="2">
        <v>0</v>
      </c>
    </row>
    <row r="23" spans="1:42" ht="10.25" x14ac:dyDescent="0.2">
      <c r="A23" t="s">
        <v>137</v>
      </c>
      <c r="B23" t="s">
        <v>107</v>
      </c>
      <c r="C23" t="s">
        <v>63</v>
      </c>
      <c r="D23" t="s">
        <v>68</v>
      </c>
      <c r="E23" t="s">
        <v>56</v>
      </c>
      <c r="F23" t="s">
        <v>44</v>
      </c>
      <c r="G23" t="s">
        <v>45</v>
      </c>
      <c r="H23" s="2">
        <v>0</v>
      </c>
      <c r="I23" s="2">
        <v>0</v>
      </c>
      <c r="J23" s="2">
        <v>0</v>
      </c>
      <c r="K23" s="2">
        <v>0</v>
      </c>
      <c r="L23" s="2">
        <v>0</v>
      </c>
      <c r="M23" s="2">
        <v>0</v>
      </c>
      <c r="N23" s="2">
        <v>0</v>
      </c>
      <c r="O23" s="2">
        <v>0</v>
      </c>
      <c r="P23" s="2">
        <v>0</v>
      </c>
      <c r="Q23" s="2">
        <v>0</v>
      </c>
      <c r="R23" s="2">
        <v>0</v>
      </c>
      <c r="S23" s="2">
        <v>0</v>
      </c>
      <c r="T23" s="2">
        <v>0</v>
      </c>
      <c r="U23" s="2">
        <v>0</v>
      </c>
      <c r="V23" s="2">
        <v>0</v>
      </c>
      <c r="W23" s="2">
        <v>0</v>
      </c>
      <c r="X23" s="2">
        <v>0</v>
      </c>
      <c r="Y23" s="2">
        <v>0</v>
      </c>
      <c r="Z23" s="2">
        <v>0</v>
      </c>
      <c r="AA23" s="2">
        <v>0</v>
      </c>
      <c r="AB23" s="2">
        <v>0</v>
      </c>
      <c r="AC23" s="2">
        <v>0</v>
      </c>
      <c r="AD23" s="2">
        <v>0</v>
      </c>
      <c r="AE23" s="2">
        <v>0</v>
      </c>
      <c r="AF23" s="2">
        <v>0</v>
      </c>
      <c r="AG23" s="2">
        <v>0</v>
      </c>
      <c r="AH23" s="2">
        <v>0</v>
      </c>
      <c r="AI23" s="2">
        <v>0</v>
      </c>
      <c r="AJ23" s="2">
        <v>0</v>
      </c>
      <c r="AK23" s="2">
        <v>0</v>
      </c>
      <c r="AL23" s="2">
        <v>0</v>
      </c>
      <c r="AM23" s="2">
        <v>0</v>
      </c>
      <c r="AN23" s="2">
        <v>0</v>
      </c>
      <c r="AO23" s="2">
        <v>0</v>
      </c>
      <c r="AP23" s="2">
        <v>0</v>
      </c>
    </row>
    <row r="24" spans="1:42" ht="10.25" x14ac:dyDescent="0.2">
      <c r="A24" t="s">
        <v>137</v>
      </c>
      <c r="B24" t="s">
        <v>107</v>
      </c>
      <c r="C24" t="s">
        <v>63</v>
      </c>
      <c r="D24" t="s">
        <v>69</v>
      </c>
      <c r="E24" t="s">
        <v>56</v>
      </c>
      <c r="F24" t="s">
        <v>44</v>
      </c>
      <c r="G24" t="s">
        <v>45</v>
      </c>
      <c r="H24" s="2">
        <v>0</v>
      </c>
      <c r="I24" s="2">
        <v>0</v>
      </c>
      <c r="J24" s="2">
        <v>0</v>
      </c>
      <c r="K24" s="2">
        <v>0</v>
      </c>
      <c r="L24" s="2">
        <v>0</v>
      </c>
      <c r="M24" s="2">
        <v>0</v>
      </c>
      <c r="N24" s="2">
        <v>0</v>
      </c>
      <c r="O24" s="2">
        <v>0</v>
      </c>
      <c r="P24" s="2">
        <v>0</v>
      </c>
      <c r="Q24" s="2">
        <v>0</v>
      </c>
      <c r="R24" s="2">
        <v>0</v>
      </c>
      <c r="S24" s="2">
        <v>0</v>
      </c>
      <c r="T24" s="2">
        <v>0</v>
      </c>
      <c r="U24" s="2">
        <v>0</v>
      </c>
      <c r="V24" s="2">
        <v>0</v>
      </c>
      <c r="W24" s="2">
        <v>0</v>
      </c>
      <c r="X24" s="2">
        <v>0</v>
      </c>
      <c r="Y24" s="2">
        <v>0</v>
      </c>
      <c r="Z24" s="2">
        <v>0</v>
      </c>
      <c r="AA24" s="2">
        <v>0</v>
      </c>
      <c r="AB24" s="2">
        <v>0</v>
      </c>
      <c r="AC24" s="2">
        <v>0</v>
      </c>
      <c r="AD24" s="2">
        <v>0</v>
      </c>
      <c r="AE24" s="2">
        <v>0</v>
      </c>
      <c r="AF24" s="2">
        <v>0</v>
      </c>
      <c r="AG24" s="2">
        <v>0</v>
      </c>
      <c r="AH24" s="2">
        <v>0</v>
      </c>
      <c r="AI24" s="2">
        <v>0</v>
      </c>
      <c r="AJ24" s="2">
        <v>0</v>
      </c>
      <c r="AK24" s="2">
        <v>0</v>
      </c>
      <c r="AL24" s="2">
        <v>0</v>
      </c>
      <c r="AM24" s="2">
        <v>0</v>
      </c>
      <c r="AN24" s="2">
        <v>0</v>
      </c>
      <c r="AO24" s="2">
        <v>0</v>
      </c>
      <c r="AP24" s="2">
        <v>0</v>
      </c>
    </row>
    <row r="25" spans="1:42" ht="10.25" x14ac:dyDescent="0.2">
      <c r="A25" t="s">
        <v>137</v>
      </c>
      <c r="B25" t="s">
        <v>107</v>
      </c>
      <c r="C25" t="s">
        <v>63</v>
      </c>
      <c r="D25" t="s">
        <v>70</v>
      </c>
      <c r="E25" t="s">
        <v>56</v>
      </c>
      <c r="F25" t="s">
        <v>44</v>
      </c>
      <c r="G25" t="s">
        <v>45</v>
      </c>
      <c r="H25" s="2">
        <v>7898.3722561144996</v>
      </c>
      <c r="I25" s="2">
        <v>8531.8286591799697</v>
      </c>
      <c r="J25" s="2">
        <v>7937.0953736857</v>
      </c>
      <c r="K25" s="2">
        <v>7402.8361158651496</v>
      </c>
      <c r="L25" s="2">
        <v>3864.2536095555402</v>
      </c>
      <c r="M25" s="2">
        <v>70223.947240142195</v>
      </c>
      <c r="N25" s="2">
        <v>78974.996043366395</v>
      </c>
      <c r="O25" s="2">
        <v>72417.221300043195</v>
      </c>
      <c r="P25" s="2">
        <v>69057.5156211508</v>
      </c>
      <c r="Q25" s="2">
        <v>38042.120233073802</v>
      </c>
      <c r="R25" s="2">
        <v>4455.4450836974402</v>
      </c>
      <c r="S25" s="2">
        <v>5192.6780079752198</v>
      </c>
      <c r="T25" s="2">
        <v>4713.4954840586297</v>
      </c>
      <c r="U25" s="2">
        <v>4585.2774568511504</v>
      </c>
      <c r="V25" s="2">
        <v>2671.88734183734</v>
      </c>
      <c r="W25" s="2">
        <v>7150819.8292535497</v>
      </c>
      <c r="X25" s="2">
        <v>8512464.1479116697</v>
      </c>
      <c r="Y25" s="2">
        <v>7641244.7954381704</v>
      </c>
      <c r="Z25" s="2">
        <v>7534804.9902007598</v>
      </c>
      <c r="AA25" s="2">
        <v>4437514.74913764</v>
      </c>
      <c r="AB25" s="2">
        <v>45261.1573176561</v>
      </c>
      <c r="AC25" s="2">
        <v>51292.458893347502</v>
      </c>
      <c r="AD25" s="2">
        <v>47050.651204255897</v>
      </c>
      <c r="AE25" s="2">
        <v>44896.179698321001</v>
      </c>
      <c r="AF25" s="2">
        <v>25120.670685949699</v>
      </c>
      <c r="AG25" s="2">
        <v>2784.9151243084302</v>
      </c>
      <c r="AH25" s="2">
        <v>3272.9051084848202</v>
      </c>
      <c r="AI25" s="2">
        <v>2975.6009620530199</v>
      </c>
      <c r="AJ25" s="2">
        <v>2897.9867818768498</v>
      </c>
      <c r="AK25" s="2">
        <v>1696.12715894796</v>
      </c>
      <c r="AL25" s="2">
        <v>3025931.7062772498</v>
      </c>
      <c r="AM25" s="2">
        <v>3528047.5264188498</v>
      </c>
      <c r="AN25" s="2">
        <v>3180760.5042917598</v>
      </c>
      <c r="AO25" s="2">
        <v>3158041.32818279</v>
      </c>
      <c r="AP25" s="2">
        <v>1851846.8629566701</v>
      </c>
    </row>
    <row r="26" spans="1:42" ht="10.25" x14ac:dyDescent="0.2">
      <c r="A26" t="s">
        <v>137</v>
      </c>
      <c r="B26" t="s">
        <v>107</v>
      </c>
      <c r="C26" t="s">
        <v>63</v>
      </c>
      <c r="D26" t="s">
        <v>71</v>
      </c>
      <c r="E26" t="s">
        <v>56</v>
      </c>
      <c r="F26" t="s">
        <v>44</v>
      </c>
      <c r="G26" t="s">
        <v>45</v>
      </c>
      <c r="H26" s="2">
        <v>3825.58666250325</v>
      </c>
      <c r="I26" s="2">
        <v>4046.61880454636</v>
      </c>
      <c r="J26" s="2">
        <v>3793.0715058732899</v>
      </c>
      <c r="K26" s="2">
        <v>3557.3189032893602</v>
      </c>
      <c r="L26" s="2">
        <v>1978.8718917832</v>
      </c>
      <c r="M26" s="2">
        <v>45005.738568061002</v>
      </c>
      <c r="N26" s="2">
        <v>47726.203201645098</v>
      </c>
      <c r="O26" s="2">
        <v>44423.9539459972</v>
      </c>
      <c r="P26" s="2">
        <v>42173.7847702336</v>
      </c>
      <c r="Q26" s="2">
        <v>24601.0029355724</v>
      </c>
      <c r="R26" s="2">
        <v>2892.78120869651</v>
      </c>
      <c r="S26" s="2">
        <v>3118.30653689682</v>
      </c>
      <c r="T26" s="2">
        <v>2886.2058279432799</v>
      </c>
      <c r="U26" s="2">
        <v>2775.67929056508</v>
      </c>
      <c r="V26" s="2">
        <v>1701.91391436288</v>
      </c>
      <c r="W26" s="2">
        <v>3756915.6939380202</v>
      </c>
      <c r="X26" s="2">
        <v>4056191.0578753902</v>
      </c>
      <c r="Y26" s="2">
        <v>3716116.01019037</v>
      </c>
      <c r="Z26" s="2">
        <v>3595979.5643073302</v>
      </c>
      <c r="AA26" s="2">
        <v>2222272.5269951401</v>
      </c>
      <c r="AB26" s="2">
        <v>29871.8829483101</v>
      </c>
      <c r="AC26" s="2">
        <v>31883.918959827199</v>
      </c>
      <c r="AD26" s="2">
        <v>29717.787057437901</v>
      </c>
      <c r="AE26" s="2">
        <v>28208.211535764902</v>
      </c>
      <c r="AF26" s="2">
        <v>16677.651049714499</v>
      </c>
      <c r="AG26" s="2">
        <v>1811.2729703029599</v>
      </c>
      <c r="AH26" s="2">
        <v>1970.48361766431</v>
      </c>
      <c r="AI26" s="2">
        <v>1826.70306872163</v>
      </c>
      <c r="AJ26" s="2">
        <v>1758.5592177506601</v>
      </c>
      <c r="AK26" s="2">
        <v>1082.6318255634801</v>
      </c>
      <c r="AL26" s="2">
        <v>1506799.5348146099</v>
      </c>
      <c r="AM26" s="2">
        <v>1610327.19576909</v>
      </c>
      <c r="AN26" s="2">
        <v>1476199.2740941199</v>
      </c>
      <c r="AO26" s="2">
        <v>1435727.6924042299</v>
      </c>
      <c r="AP26" s="2">
        <v>883929.28881452198</v>
      </c>
    </row>
    <row r="27" spans="1:42" ht="10.25" x14ac:dyDescent="0.2">
      <c r="A27" t="s">
        <v>137</v>
      </c>
      <c r="B27" t="s">
        <v>107</v>
      </c>
      <c r="C27" t="s">
        <v>63</v>
      </c>
      <c r="D27" t="s">
        <v>72</v>
      </c>
      <c r="E27" t="s">
        <v>56</v>
      </c>
      <c r="F27" t="s">
        <v>44</v>
      </c>
      <c r="G27" t="s">
        <v>45</v>
      </c>
      <c r="H27" s="2">
        <v>2449.8237653367401</v>
      </c>
      <c r="I27" s="2">
        <v>2666.6506761626501</v>
      </c>
      <c r="J27" s="2">
        <v>2500.2179618345999</v>
      </c>
      <c r="K27" s="2">
        <v>2348.0682850490598</v>
      </c>
      <c r="L27" s="2">
        <v>1315.9877786689001</v>
      </c>
      <c r="M27" s="2">
        <v>24579.507887484498</v>
      </c>
      <c r="N27" s="2">
        <v>28256.116715596301</v>
      </c>
      <c r="O27" s="2">
        <v>26051.029948823201</v>
      </c>
      <c r="P27" s="2">
        <v>24918.622399294702</v>
      </c>
      <c r="Q27" s="2">
        <v>14509.307292674401</v>
      </c>
      <c r="R27" s="2">
        <v>1535.5748596912599</v>
      </c>
      <c r="S27" s="2">
        <v>1862.9687650139999</v>
      </c>
      <c r="T27" s="2">
        <v>1700.20171114862</v>
      </c>
      <c r="U27" s="2">
        <v>1653.0693953556499</v>
      </c>
      <c r="V27" s="2">
        <v>1015.76445028276</v>
      </c>
      <c r="W27" s="2">
        <v>2177208.88915618</v>
      </c>
      <c r="X27" s="2">
        <v>2719127.5217147302</v>
      </c>
      <c r="Y27" s="2">
        <v>2451161.5700921402</v>
      </c>
      <c r="Z27" s="2">
        <v>2409128.78460488</v>
      </c>
      <c r="AA27" s="2">
        <v>1471369.26563749</v>
      </c>
      <c r="AB27" s="2">
        <v>16770.385937507701</v>
      </c>
      <c r="AC27" s="2">
        <v>19476.630334434602</v>
      </c>
      <c r="AD27" s="2">
        <v>17983.633077393999</v>
      </c>
      <c r="AE27" s="2">
        <v>17221.329343373902</v>
      </c>
      <c r="AF27" s="2">
        <v>10176.4842954291</v>
      </c>
      <c r="AG27" s="2">
        <v>949.66024058175401</v>
      </c>
      <c r="AH27" s="2">
        <v>1167.5884945294499</v>
      </c>
      <c r="AI27" s="2">
        <v>1066.9820672434701</v>
      </c>
      <c r="AJ27" s="2">
        <v>1038.67109417799</v>
      </c>
      <c r="AK27" s="2">
        <v>643.03714206695395</v>
      </c>
      <c r="AL27" s="2">
        <v>809026.24117941805</v>
      </c>
      <c r="AM27" s="2">
        <v>985975.87148939795</v>
      </c>
      <c r="AN27" s="2">
        <v>888973.92499372701</v>
      </c>
      <c r="AO27" s="2">
        <v>879018.47213242203</v>
      </c>
      <c r="AP27" s="2">
        <v>532270.92415652401</v>
      </c>
    </row>
    <row r="28" spans="1:42" ht="10.25" x14ac:dyDescent="0.2">
      <c r="A28" t="s">
        <v>137</v>
      </c>
      <c r="B28" t="s">
        <v>107</v>
      </c>
      <c r="C28" t="s">
        <v>63</v>
      </c>
      <c r="D28" t="s">
        <v>73</v>
      </c>
      <c r="E28" t="s">
        <v>56</v>
      </c>
      <c r="F28" t="s">
        <v>44</v>
      </c>
      <c r="G28" t="s">
        <v>45</v>
      </c>
      <c r="H28" s="2">
        <v>5348.9028226144101</v>
      </c>
      <c r="I28" s="2">
        <v>4839.30038275057</v>
      </c>
      <c r="J28" s="2">
        <v>4354.9824784635603</v>
      </c>
      <c r="K28" s="2">
        <v>4077.8882572872099</v>
      </c>
      <c r="L28" s="2">
        <v>2181.8456540626898</v>
      </c>
      <c r="M28" s="2">
        <v>20534.436522372998</v>
      </c>
      <c r="N28" s="2">
        <v>22707.6985674426</v>
      </c>
      <c r="O28" s="2">
        <v>20631.779007812998</v>
      </c>
      <c r="P28" s="2">
        <v>19854.226992768199</v>
      </c>
      <c r="Q28" s="2">
        <v>11408.9532628094</v>
      </c>
      <c r="R28" s="2">
        <v>2380.4283979777201</v>
      </c>
      <c r="S28" s="2">
        <v>3189.7622649201699</v>
      </c>
      <c r="T28" s="2">
        <v>3065.6730484466498</v>
      </c>
      <c r="U28" s="2">
        <v>3223.2805237569801</v>
      </c>
      <c r="V28" s="2">
        <v>2129.8856179046002</v>
      </c>
      <c r="W28" s="2">
        <v>792784.12644469703</v>
      </c>
      <c r="X28" s="2">
        <v>1242373.8327772601</v>
      </c>
      <c r="Y28" s="2">
        <v>1073518.4436564399</v>
      </c>
      <c r="Z28" s="2">
        <v>1062296.6682078801</v>
      </c>
      <c r="AA28" s="2">
        <v>640643.08729083801</v>
      </c>
      <c r="AB28" s="2">
        <v>13531.636744216999</v>
      </c>
      <c r="AC28" s="2">
        <v>14850.217737913101</v>
      </c>
      <c r="AD28" s="2">
        <v>13473.1041047075</v>
      </c>
      <c r="AE28" s="2">
        <v>12974.625094507801</v>
      </c>
      <c r="AF28" s="2">
        <v>7597.32351237885</v>
      </c>
      <c r="AG28" s="2">
        <v>1510.6369225569099</v>
      </c>
      <c r="AH28" s="2">
        <v>2052.5142284235899</v>
      </c>
      <c r="AI28" s="2">
        <v>1976.6235846197201</v>
      </c>
      <c r="AJ28" s="2">
        <v>2080.95986931794</v>
      </c>
      <c r="AK28" s="2">
        <v>1384.27896966145</v>
      </c>
      <c r="AL28" s="2">
        <v>312275.09200680302</v>
      </c>
      <c r="AM28" s="2">
        <v>509452.36483780999</v>
      </c>
      <c r="AN28" s="2">
        <v>444045.51764091803</v>
      </c>
      <c r="AO28" s="2">
        <v>442431.53033262503</v>
      </c>
      <c r="AP28" s="2">
        <v>265555.99645076698</v>
      </c>
    </row>
    <row r="29" spans="1:42" ht="10.25" x14ac:dyDescent="0.2">
      <c r="A29" t="s">
        <v>137</v>
      </c>
      <c r="B29" t="s">
        <v>107</v>
      </c>
      <c r="C29" t="s">
        <v>63</v>
      </c>
      <c r="D29" t="s">
        <v>74</v>
      </c>
      <c r="E29" t="s">
        <v>56</v>
      </c>
      <c r="F29" t="s">
        <v>44</v>
      </c>
      <c r="G29" t="s">
        <v>45</v>
      </c>
      <c r="H29" s="2">
        <v>24372.952716508898</v>
      </c>
      <c r="I29" s="2">
        <v>23310.9270635383</v>
      </c>
      <c r="J29" s="2">
        <v>21842.337273269499</v>
      </c>
      <c r="K29" s="2">
        <v>20472.813848709498</v>
      </c>
      <c r="L29" s="2">
        <v>11135.8225901896</v>
      </c>
      <c r="M29" s="2">
        <v>131858.173871242</v>
      </c>
      <c r="N29" s="2">
        <v>147803.64787975099</v>
      </c>
      <c r="O29" s="2">
        <v>139701.42613889699</v>
      </c>
      <c r="P29" s="2">
        <v>134204.224293615</v>
      </c>
      <c r="Q29" s="2">
        <v>77150.027184873397</v>
      </c>
      <c r="R29" s="2">
        <v>15871.231735060799</v>
      </c>
      <c r="S29" s="2">
        <v>21038.106067242599</v>
      </c>
      <c r="T29" s="2">
        <v>21024.8444853816</v>
      </c>
      <c r="U29" s="2">
        <v>21988.0134443836</v>
      </c>
      <c r="V29" s="2">
        <v>14449.7262096837</v>
      </c>
      <c r="W29" s="2">
        <v>5685344.0065213302</v>
      </c>
      <c r="X29" s="2">
        <v>8498959.0186783504</v>
      </c>
      <c r="Y29" s="2">
        <v>7649975.3973603202</v>
      </c>
      <c r="Z29" s="2">
        <v>7518203.3387325304</v>
      </c>
      <c r="AA29" s="2">
        <v>4443408.55828615</v>
      </c>
      <c r="AB29" s="2">
        <v>89377.852161399103</v>
      </c>
      <c r="AC29" s="2">
        <v>100140.99130947</v>
      </c>
      <c r="AD29" s="2">
        <v>94804.584430495306</v>
      </c>
      <c r="AE29" s="2">
        <v>91168.230698490996</v>
      </c>
      <c r="AF29" s="2">
        <v>53054.675700485197</v>
      </c>
      <c r="AG29" s="2">
        <v>9693.8855984183301</v>
      </c>
      <c r="AH29" s="2">
        <v>13040.6803159556</v>
      </c>
      <c r="AI29" s="2">
        <v>13042.3131567889</v>
      </c>
      <c r="AJ29" s="2">
        <v>13655.851856896899</v>
      </c>
      <c r="AK29" s="2">
        <v>9054.7650803509205</v>
      </c>
      <c r="AL29" s="2">
        <v>2030118.09710185</v>
      </c>
      <c r="AM29" s="2">
        <v>3153810.57656341</v>
      </c>
      <c r="AN29" s="2">
        <v>2837181.0440534898</v>
      </c>
      <c r="AO29" s="2">
        <v>2805097.0490292399</v>
      </c>
      <c r="AP29" s="2">
        <v>1661235.60845404</v>
      </c>
    </row>
    <row r="30" spans="1:42" x14ac:dyDescent="0.2">
      <c r="A30" t="s">
        <v>137</v>
      </c>
      <c r="B30" t="s">
        <v>107</v>
      </c>
      <c r="C30" t="s">
        <v>63</v>
      </c>
      <c r="D30" t="s">
        <v>75</v>
      </c>
      <c r="E30" t="s">
        <v>43</v>
      </c>
      <c r="F30" t="s">
        <v>44</v>
      </c>
      <c r="G30" t="s">
        <v>45</v>
      </c>
      <c r="H30" s="2">
        <v>355.232133172452</v>
      </c>
      <c r="I30" s="2">
        <v>357.75820783711998</v>
      </c>
      <c r="J30" s="2">
        <v>354.32997244829301</v>
      </c>
      <c r="K30" s="2">
        <v>349.69494558405103</v>
      </c>
      <c r="L30" s="2">
        <v>313.46029426949099</v>
      </c>
      <c r="M30" s="2">
        <v>2920.2321457937401</v>
      </c>
      <c r="N30" s="2">
        <v>2900.8887932151601</v>
      </c>
      <c r="O30" s="2">
        <v>2921.00501413643</v>
      </c>
      <c r="P30" s="2">
        <v>2885.96342089772</v>
      </c>
      <c r="Q30" s="2">
        <v>2562.62491225451</v>
      </c>
      <c r="R30" s="2">
        <v>274.30027183564403</v>
      </c>
      <c r="S30" s="2">
        <v>270.731434336863</v>
      </c>
      <c r="T30" s="2">
        <v>274.44879706902401</v>
      </c>
      <c r="U30" s="2">
        <v>272.028403563891</v>
      </c>
      <c r="V30" s="2">
        <v>243.854124603793</v>
      </c>
      <c r="W30" s="2">
        <v>422779.88959979999</v>
      </c>
      <c r="X30" s="2">
        <v>417529.49829292297</v>
      </c>
      <c r="Y30" s="2">
        <v>424019.78286457103</v>
      </c>
      <c r="Z30" s="2">
        <v>420901.04086303699</v>
      </c>
      <c r="AA30" s="2">
        <v>376210.24152660399</v>
      </c>
      <c r="AB30" s="2">
        <v>2588.8083426430799</v>
      </c>
      <c r="AC30" s="2">
        <v>2561.12316635251</v>
      </c>
      <c r="AD30" s="2">
        <v>2588.5905940011098</v>
      </c>
      <c r="AE30" s="2">
        <v>2564.5116510912799</v>
      </c>
      <c r="AF30" s="2">
        <v>2317.3891120366802</v>
      </c>
      <c r="AG30" s="2">
        <v>223.51419696258401</v>
      </c>
      <c r="AH30" s="2">
        <v>219.60076825739799</v>
      </c>
      <c r="AI30" s="2">
        <v>223.556200804887</v>
      </c>
      <c r="AJ30" s="2">
        <v>222.26610091701099</v>
      </c>
      <c r="AK30" s="2">
        <v>203.73362389882101</v>
      </c>
      <c r="AL30" s="2">
        <v>144739.312936306</v>
      </c>
      <c r="AM30" s="2">
        <v>142662.43228030199</v>
      </c>
      <c r="AN30" s="2">
        <v>145218.09696531299</v>
      </c>
      <c r="AO30" s="2">
        <v>144637.19811594501</v>
      </c>
      <c r="AP30" s="2">
        <v>131804.639271736</v>
      </c>
    </row>
    <row r="31" spans="1:42" x14ac:dyDescent="0.2">
      <c r="A31" t="s">
        <v>137</v>
      </c>
      <c r="B31" t="s">
        <v>107</v>
      </c>
      <c r="C31" t="s">
        <v>63</v>
      </c>
      <c r="D31" t="s">
        <v>76</v>
      </c>
      <c r="E31" t="s">
        <v>43</v>
      </c>
      <c r="F31" t="s">
        <v>44</v>
      </c>
      <c r="G31" t="s">
        <v>45</v>
      </c>
      <c r="H31" s="2">
        <v>136.572027834132</v>
      </c>
      <c r="I31" s="2">
        <v>139.65887226909399</v>
      </c>
      <c r="J31" s="2">
        <v>138.18190953042401</v>
      </c>
      <c r="K31" s="2">
        <v>136.604090127163</v>
      </c>
      <c r="L31" s="2">
        <v>122.284646847285</v>
      </c>
      <c r="M31" s="2">
        <v>1419.6400041878201</v>
      </c>
      <c r="N31" s="2">
        <v>1455.35517171025</v>
      </c>
      <c r="O31" s="2">
        <v>1457.4309178143701</v>
      </c>
      <c r="P31" s="2">
        <v>1444.13440489769</v>
      </c>
      <c r="Q31" s="2">
        <v>1286.6756734698999</v>
      </c>
      <c r="R31" s="2">
        <v>124.183036704548</v>
      </c>
      <c r="S31" s="2">
        <v>127.50929196085799</v>
      </c>
      <c r="T31" s="2">
        <v>128.28322907909799</v>
      </c>
      <c r="U31" s="2">
        <v>127.485516246408</v>
      </c>
      <c r="V31" s="2">
        <v>114.832599061541</v>
      </c>
      <c r="W31" s="2">
        <v>153918.77042293499</v>
      </c>
      <c r="X31" s="2">
        <v>158002.59417247801</v>
      </c>
      <c r="Y31" s="2">
        <v>159323.15991592401</v>
      </c>
      <c r="Z31" s="2">
        <v>158731.070883751</v>
      </c>
      <c r="AA31" s="2">
        <v>142576.45145225499</v>
      </c>
      <c r="AB31" s="2">
        <v>1260.1959623247401</v>
      </c>
      <c r="AC31" s="2">
        <v>1284.59254132211</v>
      </c>
      <c r="AD31" s="2">
        <v>1290.7992857061299</v>
      </c>
      <c r="AE31" s="2">
        <v>1281.07922627777</v>
      </c>
      <c r="AF31" s="2">
        <v>1156.4447663798901</v>
      </c>
      <c r="AG31" s="2">
        <v>101.05861205724101</v>
      </c>
      <c r="AH31" s="2">
        <v>102.69730594963799</v>
      </c>
      <c r="AI31" s="2">
        <v>103.837063047336</v>
      </c>
      <c r="AJ31" s="2">
        <v>103.363617298892</v>
      </c>
      <c r="AK31" s="2">
        <v>94.733367827022406</v>
      </c>
      <c r="AL31" s="2">
        <v>52379.117354869799</v>
      </c>
      <c r="AM31" s="2">
        <v>53112.597355842598</v>
      </c>
      <c r="AN31" s="2">
        <v>53785.1549295187</v>
      </c>
      <c r="AO31" s="2">
        <v>53678.603683114103</v>
      </c>
      <c r="AP31" s="2">
        <v>48911.809505701101</v>
      </c>
    </row>
    <row r="32" spans="1:42" x14ac:dyDescent="0.2">
      <c r="A32" t="s">
        <v>137</v>
      </c>
      <c r="B32" t="s">
        <v>107</v>
      </c>
      <c r="C32" t="s">
        <v>63</v>
      </c>
      <c r="D32" t="s">
        <v>77</v>
      </c>
      <c r="E32" t="s">
        <v>43</v>
      </c>
      <c r="F32" t="s">
        <v>44</v>
      </c>
      <c r="G32" t="s">
        <v>45</v>
      </c>
      <c r="H32" s="2">
        <v>81.181421503890306</v>
      </c>
      <c r="I32" s="2">
        <v>90.464829802978798</v>
      </c>
      <c r="J32" s="2">
        <v>88.169035044033095</v>
      </c>
      <c r="K32" s="2">
        <v>85.698981429683002</v>
      </c>
      <c r="L32" s="2">
        <v>68.218316129612504</v>
      </c>
      <c r="M32" s="2">
        <v>727.14786439761497</v>
      </c>
      <c r="N32" s="2">
        <v>873.48733472079005</v>
      </c>
      <c r="O32" s="2">
        <v>843.22264662943803</v>
      </c>
      <c r="P32" s="2">
        <v>826.39061892498296</v>
      </c>
      <c r="Q32" s="2">
        <v>668.21414780709904</v>
      </c>
      <c r="R32" s="2">
        <v>56.071867054095499</v>
      </c>
      <c r="S32" s="2">
        <v>71.575405110837906</v>
      </c>
      <c r="T32" s="2">
        <v>68.838079485809402</v>
      </c>
      <c r="U32" s="2">
        <v>68.042534090229296</v>
      </c>
      <c r="V32" s="2">
        <v>56.5084286243073</v>
      </c>
      <c r="W32" s="2">
        <v>56007.736436963103</v>
      </c>
      <c r="X32" s="2">
        <v>73987.478973507896</v>
      </c>
      <c r="Y32" s="2">
        <v>70660.208558678598</v>
      </c>
      <c r="Z32" s="2">
        <v>70151.298473358198</v>
      </c>
      <c r="AA32" s="2">
        <v>58160.074492484302</v>
      </c>
      <c r="AB32" s="2">
        <v>596.03240610286605</v>
      </c>
      <c r="AC32" s="2">
        <v>720.05681866407394</v>
      </c>
      <c r="AD32" s="2">
        <v>696.89557043276704</v>
      </c>
      <c r="AE32" s="2">
        <v>683.63865317031696</v>
      </c>
      <c r="AF32" s="2">
        <v>558.99037855002098</v>
      </c>
      <c r="AG32" s="2">
        <v>40.174567443085799</v>
      </c>
      <c r="AH32" s="2">
        <v>51.9713706281036</v>
      </c>
      <c r="AI32" s="2">
        <v>50.1455377959646</v>
      </c>
      <c r="AJ32" s="2">
        <v>49.592453429591799</v>
      </c>
      <c r="AK32" s="2">
        <v>41.736939608468703</v>
      </c>
      <c r="AL32" s="2">
        <v>16997.282475441702</v>
      </c>
      <c r="AM32" s="2">
        <v>22642.479783505201</v>
      </c>
      <c r="AN32" s="2">
        <v>21642.090418875199</v>
      </c>
      <c r="AO32" s="2">
        <v>21501.541525051001</v>
      </c>
      <c r="AP32" s="2">
        <v>17904.016569998101</v>
      </c>
    </row>
    <row r="33" spans="1:42" x14ac:dyDescent="0.2">
      <c r="A33" t="s">
        <v>137</v>
      </c>
      <c r="B33" t="s">
        <v>107</v>
      </c>
      <c r="C33" t="s">
        <v>63</v>
      </c>
      <c r="D33" t="s">
        <v>78</v>
      </c>
      <c r="E33" t="s">
        <v>43</v>
      </c>
      <c r="F33" t="s">
        <v>44</v>
      </c>
      <c r="G33" t="s">
        <v>45</v>
      </c>
      <c r="H33" s="2">
        <v>362.82655818947399</v>
      </c>
      <c r="I33" s="2">
        <v>332.00014395562198</v>
      </c>
      <c r="J33" s="2">
        <v>307.821445410016</v>
      </c>
      <c r="K33" s="2">
        <v>301.94196151413098</v>
      </c>
      <c r="L33" s="2">
        <v>248.07686058526099</v>
      </c>
      <c r="M33" s="2">
        <v>1578.6490347844699</v>
      </c>
      <c r="N33" s="2">
        <v>1523.37803280458</v>
      </c>
      <c r="O33" s="2">
        <v>1427.1697051665701</v>
      </c>
      <c r="P33" s="2">
        <v>1410.8966024848601</v>
      </c>
      <c r="Q33" s="2">
        <v>1152.55021021588</v>
      </c>
      <c r="R33" s="2">
        <v>275.85929842830598</v>
      </c>
      <c r="S33" s="2">
        <v>282.03599238729299</v>
      </c>
      <c r="T33" s="2">
        <v>287.37401354544301</v>
      </c>
      <c r="U33" s="2">
        <v>305.391458301765</v>
      </c>
      <c r="V33" s="2">
        <v>282.56666167230998</v>
      </c>
      <c r="W33" s="2">
        <v>100560.572231816</v>
      </c>
      <c r="X33" s="2">
        <v>107714.860173002</v>
      </c>
      <c r="Y33" s="2">
        <v>99712.169152883798</v>
      </c>
      <c r="Z33" s="2">
        <v>99159.121103389203</v>
      </c>
      <c r="AA33" s="2">
        <v>82927.725951867207</v>
      </c>
      <c r="AB33" s="2">
        <v>1330.94723978042</v>
      </c>
      <c r="AC33" s="2">
        <v>1277.81733581604</v>
      </c>
      <c r="AD33" s="2">
        <v>1205.06868832327</v>
      </c>
      <c r="AE33" s="2">
        <v>1193.21171152733</v>
      </c>
      <c r="AF33" s="2">
        <v>994.04895398195401</v>
      </c>
      <c r="AG33" s="2">
        <v>206.25024697206399</v>
      </c>
      <c r="AH33" s="2">
        <v>207.27716306477299</v>
      </c>
      <c r="AI33" s="2">
        <v>215.04325799919599</v>
      </c>
      <c r="AJ33" s="2">
        <v>228.902451235195</v>
      </c>
      <c r="AK33" s="2">
        <v>218.78894137592599</v>
      </c>
      <c r="AL33" s="2">
        <v>32485.377147597301</v>
      </c>
      <c r="AM33" s="2">
        <v>34611.243907561497</v>
      </c>
      <c r="AN33" s="2">
        <v>32512.9838165767</v>
      </c>
      <c r="AO33" s="2">
        <v>32341.653746718501</v>
      </c>
      <c r="AP33" s="2">
        <v>27596.367809541302</v>
      </c>
    </row>
    <row r="34" spans="1:42" x14ac:dyDescent="0.2">
      <c r="A34" t="s">
        <v>137</v>
      </c>
      <c r="B34" t="s">
        <v>107</v>
      </c>
      <c r="C34" t="s">
        <v>63</v>
      </c>
      <c r="D34" t="s">
        <v>79</v>
      </c>
      <c r="E34" t="s">
        <v>43</v>
      </c>
      <c r="F34" t="s">
        <v>44</v>
      </c>
      <c r="G34" t="s">
        <v>45</v>
      </c>
      <c r="H34" s="2">
        <v>1955.9571515719299</v>
      </c>
      <c r="I34" s="2">
        <v>1987.09889210097</v>
      </c>
      <c r="J34" s="2">
        <v>1940.3656340290299</v>
      </c>
      <c r="K34" s="2">
        <v>1873.62548134249</v>
      </c>
      <c r="L34" s="2">
        <v>1462.76426049153</v>
      </c>
      <c r="M34" s="2">
        <v>11668.2598936013</v>
      </c>
      <c r="N34" s="2">
        <v>12586.074005849699</v>
      </c>
      <c r="O34" s="2">
        <v>12375.767517943201</v>
      </c>
      <c r="P34" s="2">
        <v>12103.9951305056</v>
      </c>
      <c r="Q34" s="2">
        <v>9638.8888498111592</v>
      </c>
      <c r="R34" s="2">
        <v>1941.11266006916</v>
      </c>
      <c r="S34" s="2">
        <v>2268.0740004911199</v>
      </c>
      <c r="T34" s="2">
        <v>2372.4226542945298</v>
      </c>
      <c r="U34" s="2">
        <v>2495.5233263384998</v>
      </c>
      <c r="V34" s="2">
        <v>2237.9880914044302</v>
      </c>
      <c r="W34" s="2">
        <v>604681.58587576402</v>
      </c>
      <c r="X34" s="2">
        <v>765520.95444820798</v>
      </c>
      <c r="Y34" s="2">
        <v>727163.66835555399</v>
      </c>
      <c r="Z34" s="2">
        <v>715859.74478109204</v>
      </c>
      <c r="AA34" s="2">
        <v>564476.843550622</v>
      </c>
      <c r="AB34" s="2">
        <v>9564.9892734712903</v>
      </c>
      <c r="AC34" s="2">
        <v>10291.301690594801</v>
      </c>
      <c r="AD34" s="2">
        <v>10141.0489333775</v>
      </c>
      <c r="AE34" s="2">
        <v>9933.5609269740507</v>
      </c>
      <c r="AF34" s="2">
        <v>8020.1924154097196</v>
      </c>
      <c r="AG34" s="2">
        <v>1360.7715282163399</v>
      </c>
      <c r="AH34" s="2">
        <v>1572.72117704625</v>
      </c>
      <c r="AI34" s="2">
        <v>1655.4989953441</v>
      </c>
      <c r="AJ34" s="2">
        <v>1746.0939554266799</v>
      </c>
      <c r="AK34" s="2">
        <v>1609.57463188213</v>
      </c>
      <c r="AL34" s="2">
        <v>180666.43009333301</v>
      </c>
      <c r="AM34" s="2">
        <v>230421.07663929099</v>
      </c>
      <c r="AN34" s="2">
        <v>219344.39460104</v>
      </c>
      <c r="AO34" s="2">
        <v>215995.654260654</v>
      </c>
      <c r="AP34" s="2">
        <v>171186.97671328101</v>
      </c>
    </row>
    <row r="35" spans="1:42" x14ac:dyDescent="0.2">
      <c r="A35" t="s">
        <v>137</v>
      </c>
      <c r="B35" t="s">
        <v>107</v>
      </c>
      <c r="C35" t="s">
        <v>63</v>
      </c>
      <c r="D35" t="s">
        <v>80</v>
      </c>
      <c r="E35" t="s">
        <v>56</v>
      </c>
      <c r="F35" t="s">
        <v>44</v>
      </c>
      <c r="G35" t="s">
        <v>45</v>
      </c>
      <c r="H35" s="2">
        <v>292.850099364296</v>
      </c>
      <c r="I35" s="2">
        <v>292.84942907141499</v>
      </c>
      <c r="J35" s="2">
        <v>321.40103083848999</v>
      </c>
      <c r="K35" s="2">
        <v>905.02049708366405</v>
      </c>
      <c r="L35" s="2">
        <v>1023.24740958214</v>
      </c>
      <c r="M35" s="2">
        <v>4853.6406532376996</v>
      </c>
      <c r="N35" s="2">
        <v>4853.6293118447102</v>
      </c>
      <c r="O35" s="2">
        <v>5337.2846004962903</v>
      </c>
      <c r="P35" s="2">
        <v>14922.5924491882</v>
      </c>
      <c r="Q35" s="2">
        <v>16903.377369403799</v>
      </c>
      <c r="R35" s="2">
        <v>944.86962333135295</v>
      </c>
      <c r="S35" s="2">
        <v>944.86758943647101</v>
      </c>
      <c r="T35" s="2">
        <v>1013.9403409957901</v>
      </c>
      <c r="U35" s="2">
        <v>2914.1225271224998</v>
      </c>
      <c r="V35" s="2">
        <v>3232.8872367143599</v>
      </c>
      <c r="W35" s="2">
        <v>445501.94208765001</v>
      </c>
      <c r="X35" s="2">
        <v>391237.27981185901</v>
      </c>
      <c r="Y35" s="2">
        <v>568485.70603942894</v>
      </c>
      <c r="Z35" s="2">
        <v>1879855.1397705099</v>
      </c>
      <c r="AA35" s="2">
        <v>2171329.98577881</v>
      </c>
      <c r="AB35" s="2">
        <v>3295.6068757586199</v>
      </c>
      <c r="AC35" s="2">
        <v>3295.6007807552801</v>
      </c>
      <c r="AD35" s="2">
        <v>3236.6273611784</v>
      </c>
      <c r="AE35" s="2">
        <v>9575.8471298217792</v>
      </c>
      <c r="AF35" s="2">
        <v>10628.1926894188</v>
      </c>
      <c r="AG35" s="2">
        <v>600.84175480669398</v>
      </c>
      <c r="AH35" s="2">
        <v>600.84054957469903</v>
      </c>
      <c r="AI35" s="2">
        <v>640.57461953163101</v>
      </c>
      <c r="AJ35" s="2">
        <v>1838.7369229793501</v>
      </c>
      <c r="AK35" s="2">
        <v>2031.7910199165301</v>
      </c>
      <c r="AL35" s="2">
        <v>177248.29372036501</v>
      </c>
      <c r="AM35" s="2">
        <v>156798.156087101</v>
      </c>
      <c r="AN35" s="2">
        <v>282195.01156330103</v>
      </c>
      <c r="AO35" s="2">
        <v>795032.92980956996</v>
      </c>
      <c r="AP35" s="2">
        <v>956927.47280120803</v>
      </c>
    </row>
    <row r="36" spans="1:42" x14ac:dyDescent="0.2">
      <c r="A36" t="s">
        <v>137</v>
      </c>
      <c r="B36" t="s">
        <v>107</v>
      </c>
      <c r="C36" t="s">
        <v>81</v>
      </c>
      <c r="D36" t="s">
        <v>82</v>
      </c>
      <c r="E36" t="s">
        <v>43</v>
      </c>
      <c r="F36" t="s">
        <v>44</v>
      </c>
      <c r="G36" t="s">
        <v>45</v>
      </c>
      <c r="H36" s="2">
        <v>0</v>
      </c>
      <c r="I36" s="2">
        <v>0</v>
      </c>
      <c r="J36" s="2">
        <v>0</v>
      </c>
      <c r="K36" s="2">
        <v>0</v>
      </c>
      <c r="L36" s="2">
        <v>0</v>
      </c>
      <c r="M36" s="2">
        <v>0</v>
      </c>
      <c r="N36" s="2">
        <v>0</v>
      </c>
      <c r="O36" s="2">
        <v>0</v>
      </c>
      <c r="P36" s="2">
        <v>0</v>
      </c>
      <c r="Q36" s="2">
        <v>0</v>
      </c>
      <c r="R36" s="2">
        <v>0</v>
      </c>
      <c r="S36" s="2">
        <v>0</v>
      </c>
      <c r="T36" s="2">
        <v>0</v>
      </c>
      <c r="U36" s="2">
        <v>0</v>
      </c>
      <c r="V36" s="2">
        <v>0</v>
      </c>
      <c r="W36" s="2">
        <v>0</v>
      </c>
      <c r="X36" s="2">
        <v>0</v>
      </c>
      <c r="Y36" s="2">
        <v>0</v>
      </c>
      <c r="Z36" s="2">
        <v>0</v>
      </c>
      <c r="AA36" s="2">
        <v>0</v>
      </c>
      <c r="AB36" s="2">
        <v>0</v>
      </c>
      <c r="AC36" s="2">
        <v>0</v>
      </c>
      <c r="AD36" s="2">
        <v>0</v>
      </c>
      <c r="AE36" s="2">
        <v>0</v>
      </c>
      <c r="AF36" s="2">
        <v>0</v>
      </c>
      <c r="AG36" s="2">
        <v>0</v>
      </c>
      <c r="AH36" s="2">
        <v>0</v>
      </c>
      <c r="AI36" s="2">
        <v>0</v>
      </c>
      <c r="AJ36" s="2">
        <v>0</v>
      </c>
      <c r="AK36" s="2">
        <v>0</v>
      </c>
      <c r="AL36" s="2">
        <v>0</v>
      </c>
      <c r="AM36" s="2">
        <v>0</v>
      </c>
      <c r="AN36" s="2">
        <v>0</v>
      </c>
      <c r="AO36" s="2">
        <v>0</v>
      </c>
      <c r="AP36" s="2">
        <v>0</v>
      </c>
    </row>
    <row r="37" spans="1:42" x14ac:dyDescent="0.2">
      <c r="A37" t="s">
        <v>137</v>
      </c>
      <c r="B37" t="s">
        <v>107</v>
      </c>
      <c r="C37" t="s">
        <v>81</v>
      </c>
      <c r="D37" t="s">
        <v>83</v>
      </c>
      <c r="E37" t="s">
        <v>43</v>
      </c>
      <c r="F37" t="s">
        <v>44</v>
      </c>
      <c r="G37" t="s">
        <v>45</v>
      </c>
      <c r="H37" s="2">
        <v>0</v>
      </c>
      <c r="I37" s="2">
        <v>0</v>
      </c>
      <c r="J37" s="2">
        <v>0</v>
      </c>
      <c r="K37" s="2">
        <v>0</v>
      </c>
      <c r="L37" s="2">
        <v>0</v>
      </c>
      <c r="M37" s="2">
        <v>0</v>
      </c>
      <c r="N37" s="2">
        <v>0</v>
      </c>
      <c r="O37" s="2">
        <v>0</v>
      </c>
      <c r="P37" s="2">
        <v>0</v>
      </c>
      <c r="Q37" s="2">
        <v>0</v>
      </c>
      <c r="R37" s="2">
        <v>0</v>
      </c>
      <c r="S37" s="2">
        <v>0</v>
      </c>
      <c r="T37" s="2">
        <v>0</v>
      </c>
      <c r="U37" s="2">
        <v>0</v>
      </c>
      <c r="V37" s="2">
        <v>0</v>
      </c>
      <c r="W37" s="2">
        <v>0</v>
      </c>
      <c r="X37" s="2">
        <v>0</v>
      </c>
      <c r="Y37" s="2">
        <v>0</v>
      </c>
      <c r="Z37" s="2">
        <v>0</v>
      </c>
      <c r="AA37" s="2">
        <v>0</v>
      </c>
      <c r="AB37" s="2">
        <v>0</v>
      </c>
      <c r="AC37" s="2">
        <v>0</v>
      </c>
      <c r="AD37" s="2">
        <v>0</v>
      </c>
      <c r="AE37" s="2">
        <v>0</v>
      </c>
      <c r="AF37" s="2">
        <v>0</v>
      </c>
      <c r="AG37" s="2">
        <v>0</v>
      </c>
      <c r="AH37" s="2">
        <v>0</v>
      </c>
      <c r="AI37" s="2">
        <v>0</v>
      </c>
      <c r="AJ37" s="2">
        <v>0</v>
      </c>
      <c r="AK37" s="2">
        <v>0</v>
      </c>
      <c r="AL37" s="2">
        <v>0</v>
      </c>
      <c r="AM37" s="2">
        <v>0</v>
      </c>
      <c r="AN37" s="2">
        <v>0</v>
      </c>
      <c r="AO37" s="2">
        <v>0</v>
      </c>
      <c r="AP37" s="2">
        <v>0</v>
      </c>
    </row>
    <row r="38" spans="1:42" x14ac:dyDescent="0.2">
      <c r="A38" t="s">
        <v>137</v>
      </c>
      <c r="B38" t="s">
        <v>107</v>
      </c>
      <c r="C38" t="s">
        <v>81</v>
      </c>
      <c r="D38" t="s">
        <v>84</v>
      </c>
      <c r="E38" t="s">
        <v>43</v>
      </c>
      <c r="F38" t="s">
        <v>44</v>
      </c>
      <c r="G38" t="s">
        <v>45</v>
      </c>
      <c r="H38" s="2">
        <v>2430.8580093383798</v>
      </c>
      <c r="I38" s="2">
        <v>2449.86691665649</v>
      </c>
      <c r="J38" s="2">
        <v>0</v>
      </c>
      <c r="K38" s="2">
        <v>0</v>
      </c>
      <c r="L38" s="2">
        <v>2637.9057512283298</v>
      </c>
      <c r="M38" s="2">
        <v>11163.3266544342</v>
      </c>
      <c r="N38" s="2">
        <v>9535.3252449035608</v>
      </c>
      <c r="O38" s="2">
        <v>0</v>
      </c>
      <c r="P38" s="2">
        <v>0</v>
      </c>
      <c r="Q38" s="2">
        <v>18675.1384830475</v>
      </c>
      <c r="R38" s="2">
        <v>348.286222368479</v>
      </c>
      <c r="S38" s="2">
        <v>278.27328017354</v>
      </c>
      <c r="T38" s="2">
        <v>0</v>
      </c>
      <c r="U38" s="2">
        <v>0</v>
      </c>
      <c r="V38" s="2">
        <v>648.41737121343601</v>
      </c>
      <c r="W38" s="2">
        <v>252880.914241791</v>
      </c>
      <c r="X38" s="2">
        <v>200730.26965713501</v>
      </c>
      <c r="Y38" s="2">
        <v>0</v>
      </c>
      <c r="Z38" s="2">
        <v>0</v>
      </c>
      <c r="AA38" s="2">
        <v>470681.568595886</v>
      </c>
      <c r="AB38" s="2">
        <v>7922.3665409088098</v>
      </c>
      <c r="AC38" s="2">
        <v>6763.6821651458704</v>
      </c>
      <c r="AD38" s="2">
        <v>0</v>
      </c>
      <c r="AE38" s="2">
        <v>0</v>
      </c>
      <c r="AF38" s="2">
        <v>13161.727172851601</v>
      </c>
      <c r="AG38" s="2">
        <v>210.23770034313199</v>
      </c>
      <c r="AH38" s="2">
        <v>168.58922711014699</v>
      </c>
      <c r="AI38" s="2">
        <v>0</v>
      </c>
      <c r="AJ38" s="2">
        <v>0</v>
      </c>
      <c r="AK38" s="2">
        <v>393.59237480163603</v>
      </c>
      <c r="AL38" s="2">
        <v>78968.202331542998</v>
      </c>
      <c r="AM38" s="2">
        <v>63547.031462669402</v>
      </c>
      <c r="AN38" s="2">
        <v>0</v>
      </c>
      <c r="AO38" s="2">
        <v>0</v>
      </c>
      <c r="AP38" s="2">
        <v>151974.30723190299</v>
      </c>
    </row>
    <row r="39" spans="1:42" x14ac:dyDescent="0.2">
      <c r="A39" t="s">
        <v>137</v>
      </c>
      <c r="B39" t="s">
        <v>107</v>
      </c>
      <c r="C39" t="s">
        <v>81</v>
      </c>
      <c r="D39" t="s">
        <v>85</v>
      </c>
      <c r="E39" t="s">
        <v>43</v>
      </c>
      <c r="F39" t="s">
        <v>44</v>
      </c>
      <c r="G39" t="s">
        <v>45</v>
      </c>
      <c r="H39" s="2">
        <v>4223.6101713847302</v>
      </c>
      <c r="I39" s="2">
        <v>4166.4607405658799</v>
      </c>
      <c r="J39" s="2">
        <v>4186.0617899353701</v>
      </c>
      <c r="K39" s="2">
        <v>4214.4216432133699</v>
      </c>
      <c r="L39" s="2">
        <v>4452.5638250236798</v>
      </c>
      <c r="M39" s="2">
        <v>4275.8169431170099</v>
      </c>
      <c r="N39" s="2">
        <v>4214.0735846539601</v>
      </c>
      <c r="O39" s="2">
        <v>4233.9954803414903</v>
      </c>
      <c r="P39" s="2">
        <v>4262.99403453583</v>
      </c>
      <c r="Q39" s="2">
        <v>4502.3797295948798</v>
      </c>
      <c r="R39" s="2">
        <v>329.078559495832</v>
      </c>
      <c r="S39" s="2">
        <v>324.63173996922302</v>
      </c>
      <c r="T39" s="2">
        <v>325.89073761590402</v>
      </c>
      <c r="U39" s="2">
        <v>327.87703833659702</v>
      </c>
      <c r="V39" s="2">
        <v>344.60703213483998</v>
      </c>
      <c r="W39" s="2">
        <v>63022.111330356202</v>
      </c>
      <c r="X39" s="2">
        <v>61768.552051331601</v>
      </c>
      <c r="Y39" s="2">
        <v>62125.203048764997</v>
      </c>
      <c r="Z39" s="2">
        <v>62604.947109628898</v>
      </c>
      <c r="AA39" s="2">
        <v>66559.179428707794</v>
      </c>
      <c r="AB39" s="2">
        <v>3269.1181641111002</v>
      </c>
      <c r="AC39" s="2">
        <v>3223.4633003866202</v>
      </c>
      <c r="AD39" s="2">
        <v>3233.6646530913999</v>
      </c>
      <c r="AE39" s="2">
        <v>3251.1734259085902</v>
      </c>
      <c r="AF39" s="2">
        <v>3400.0551684321799</v>
      </c>
      <c r="AG39" s="2">
        <v>226.15046422225399</v>
      </c>
      <c r="AH39" s="2">
        <v>223.399911019787</v>
      </c>
      <c r="AI39" s="2">
        <v>224.13865301802801</v>
      </c>
      <c r="AJ39" s="2">
        <v>225.396820735559</v>
      </c>
      <c r="AK39" s="2">
        <v>236.32978707000299</v>
      </c>
      <c r="AL39" s="2">
        <v>21934.915250832699</v>
      </c>
      <c r="AM39" s="2">
        <v>21570.864516290399</v>
      </c>
      <c r="AN39" s="2">
        <v>21759.958040549202</v>
      </c>
      <c r="AO39" s="2">
        <v>21985.228722706699</v>
      </c>
      <c r="AP39" s="2">
        <v>23813.815485779302</v>
      </c>
    </row>
    <row r="40" spans="1:42" x14ac:dyDescent="0.2">
      <c r="A40" t="s">
        <v>137</v>
      </c>
      <c r="B40" t="s">
        <v>107</v>
      </c>
      <c r="C40" t="s">
        <v>81</v>
      </c>
      <c r="D40" t="s">
        <v>86</v>
      </c>
      <c r="E40" t="s">
        <v>43</v>
      </c>
      <c r="F40" t="s">
        <v>44</v>
      </c>
      <c r="G40" t="s">
        <v>45</v>
      </c>
      <c r="H40" s="2">
        <v>14921.2681181349</v>
      </c>
      <c r="I40" s="2">
        <v>14122.515151929099</v>
      </c>
      <c r="J40" s="2">
        <v>11440.0239707646</v>
      </c>
      <c r="K40" s="2">
        <v>11482.0305469499</v>
      </c>
      <c r="L40" s="2">
        <v>12597.875319151</v>
      </c>
      <c r="M40" s="2">
        <v>21578.722532556902</v>
      </c>
      <c r="N40" s="2">
        <v>20406.606678638102</v>
      </c>
      <c r="O40" s="2">
        <v>16473.532476492201</v>
      </c>
      <c r="P40" s="2">
        <v>16549.583685373898</v>
      </c>
      <c r="Q40" s="2">
        <v>18101.745851653599</v>
      </c>
      <c r="R40" s="2">
        <v>5979.5419711248296</v>
      </c>
      <c r="S40" s="2">
        <v>5660.9699330397398</v>
      </c>
      <c r="T40" s="2">
        <v>4610.53313667374</v>
      </c>
      <c r="U40" s="2">
        <v>4630.4298204444303</v>
      </c>
      <c r="V40" s="2">
        <v>5081.4516378038097</v>
      </c>
      <c r="W40" s="2">
        <v>7849525.9737166204</v>
      </c>
      <c r="X40" s="2">
        <v>7431239.1942795496</v>
      </c>
      <c r="Y40" s="2">
        <v>6027536.51223242</v>
      </c>
      <c r="Z40" s="2">
        <v>6054186.9065816402</v>
      </c>
      <c r="AA40" s="2">
        <v>6716111.1216222001</v>
      </c>
      <c r="AB40" s="2">
        <v>15009.695335111601</v>
      </c>
      <c r="AC40" s="2">
        <v>14206.826471423299</v>
      </c>
      <c r="AD40" s="2">
        <v>11586.2092856611</v>
      </c>
      <c r="AE40" s="2">
        <v>11667.516821876599</v>
      </c>
      <c r="AF40" s="2">
        <v>12791.3556810431</v>
      </c>
      <c r="AG40" s="2">
        <v>3777.6508854993699</v>
      </c>
      <c r="AH40" s="2">
        <v>3579.6950013650899</v>
      </c>
      <c r="AI40" s="2">
        <v>2933.2667451410098</v>
      </c>
      <c r="AJ40" s="2">
        <v>2953.2877896899599</v>
      </c>
      <c r="AK40" s="2">
        <v>3211.5101175670302</v>
      </c>
      <c r="AL40" s="2">
        <v>2802681.3298375602</v>
      </c>
      <c r="AM40" s="2">
        <v>2653108.3768374901</v>
      </c>
      <c r="AN40" s="2">
        <v>2130183.1520872102</v>
      </c>
      <c r="AO40" s="2">
        <v>2144187.0493807802</v>
      </c>
      <c r="AP40" s="2">
        <v>2309744.6092777299</v>
      </c>
    </row>
    <row r="41" spans="1:42" x14ac:dyDescent="0.2">
      <c r="A41" t="s">
        <v>137</v>
      </c>
      <c r="B41" t="s">
        <v>107</v>
      </c>
      <c r="C41" t="s">
        <v>81</v>
      </c>
      <c r="D41" t="s">
        <v>87</v>
      </c>
      <c r="E41" t="s">
        <v>43</v>
      </c>
      <c r="F41" t="s">
        <v>44</v>
      </c>
      <c r="G41" t="s">
        <v>45</v>
      </c>
      <c r="H41" s="2">
        <v>16609.7897616267</v>
      </c>
      <c r="I41" s="2">
        <v>16819.1282181895</v>
      </c>
      <c r="J41" s="2">
        <v>16978.457925329702</v>
      </c>
      <c r="K41" s="2">
        <v>17172.769925486999</v>
      </c>
      <c r="L41" s="2">
        <v>18783.9990938794</v>
      </c>
      <c r="M41" s="2">
        <v>17230.186142517399</v>
      </c>
      <c r="N41" s="2">
        <v>17443.5846691976</v>
      </c>
      <c r="O41" s="2">
        <v>17606.880995854601</v>
      </c>
      <c r="P41" s="2">
        <v>17809.1999686616</v>
      </c>
      <c r="Q41" s="2">
        <v>19450.585767510802</v>
      </c>
      <c r="R41" s="2">
        <v>1183.80324049867</v>
      </c>
      <c r="S41" s="2">
        <v>1198.4690971212899</v>
      </c>
      <c r="T41" s="2">
        <v>1209.4925396244901</v>
      </c>
      <c r="U41" s="2">
        <v>1223.07437468291</v>
      </c>
      <c r="V41" s="2">
        <v>1335.59974342949</v>
      </c>
      <c r="W41" s="2">
        <v>301387.52613599802</v>
      </c>
      <c r="X41" s="2">
        <v>304800.05414990103</v>
      </c>
      <c r="Y41" s="2">
        <v>307275.29194003198</v>
      </c>
      <c r="Z41" s="2">
        <v>310618.82669785101</v>
      </c>
      <c r="AA41" s="2">
        <v>337693.19723594602</v>
      </c>
      <c r="AB41" s="2">
        <v>10595.353162216001</v>
      </c>
      <c r="AC41" s="2">
        <v>10724.0690807635</v>
      </c>
      <c r="AD41" s="2">
        <v>10816.653609950899</v>
      </c>
      <c r="AE41" s="2">
        <v>10932.2531222</v>
      </c>
      <c r="AF41" s="2">
        <v>11890.4829765344</v>
      </c>
      <c r="AG41" s="2">
        <v>676.83677286005695</v>
      </c>
      <c r="AH41" s="2">
        <v>686.22715884490799</v>
      </c>
      <c r="AI41" s="2">
        <v>693.68883879026203</v>
      </c>
      <c r="AJ41" s="2">
        <v>702.39033169484196</v>
      </c>
      <c r="AK41" s="2">
        <v>775.42288942466303</v>
      </c>
      <c r="AL41" s="2">
        <v>123536.391542342</v>
      </c>
      <c r="AM41" s="2">
        <v>125233.759146221</v>
      </c>
      <c r="AN41" s="2">
        <v>126691.71599528599</v>
      </c>
      <c r="AO41" s="2">
        <v>128432.17554876101</v>
      </c>
      <c r="AP41" s="2">
        <v>142190.96964333599</v>
      </c>
    </row>
    <row r="42" spans="1:42" x14ac:dyDescent="0.2">
      <c r="A42" t="s">
        <v>137</v>
      </c>
      <c r="B42" t="s">
        <v>107</v>
      </c>
      <c r="C42" t="s">
        <v>81</v>
      </c>
      <c r="D42" t="s">
        <v>88</v>
      </c>
      <c r="E42" t="s">
        <v>43</v>
      </c>
      <c r="F42" t="s">
        <v>44</v>
      </c>
      <c r="G42" t="s">
        <v>89</v>
      </c>
      <c r="H42" s="2">
        <v>247.38394875079399</v>
      </c>
      <c r="I42" s="2">
        <v>247.38394875079399</v>
      </c>
      <c r="J42" s="2">
        <v>247.38394875079399</v>
      </c>
      <c r="K42" s="2">
        <v>247.38394875079399</v>
      </c>
      <c r="L42" s="2">
        <v>247.38394875079399</v>
      </c>
      <c r="M42" s="2">
        <v>0</v>
      </c>
      <c r="N42" s="2">
        <v>0</v>
      </c>
      <c r="O42" s="2">
        <v>0</v>
      </c>
      <c r="P42" s="2">
        <v>0</v>
      </c>
      <c r="Q42" s="2">
        <v>0</v>
      </c>
      <c r="R42" s="2">
        <v>0</v>
      </c>
      <c r="S42" s="2">
        <v>0</v>
      </c>
      <c r="T42" s="2">
        <v>0</v>
      </c>
      <c r="U42" s="2">
        <v>0</v>
      </c>
      <c r="V42" s="2">
        <v>0</v>
      </c>
      <c r="W42" s="2">
        <v>0</v>
      </c>
      <c r="X42" s="2">
        <v>0</v>
      </c>
      <c r="Y42" s="2">
        <v>0</v>
      </c>
      <c r="Z42" s="2">
        <v>0</v>
      </c>
      <c r="AA42" s="2">
        <v>0</v>
      </c>
      <c r="AB42" s="2">
        <v>157521.095193505</v>
      </c>
      <c r="AC42" s="2">
        <v>156673.575814843</v>
      </c>
      <c r="AD42" s="2">
        <v>157521.095193505</v>
      </c>
      <c r="AE42" s="2">
        <v>157521.095193505</v>
      </c>
      <c r="AF42" s="2">
        <v>157521.095193505</v>
      </c>
      <c r="AG42" s="2">
        <v>111351.117286533</v>
      </c>
      <c r="AH42" s="2">
        <v>110752.009116977</v>
      </c>
      <c r="AI42" s="2">
        <v>111351.117286533</v>
      </c>
      <c r="AJ42" s="2">
        <v>111351.117286533</v>
      </c>
      <c r="AK42" s="2">
        <v>111351.117286533</v>
      </c>
      <c r="AL42" s="2">
        <v>543176184.41509998</v>
      </c>
      <c r="AM42" s="2">
        <v>540253706.16509998</v>
      </c>
      <c r="AN42" s="2">
        <v>543176184.41509998</v>
      </c>
      <c r="AO42" s="2">
        <v>543176184.41509998</v>
      </c>
      <c r="AP42" s="2">
        <v>543176184.41509998</v>
      </c>
    </row>
    <row r="43" spans="1:42" x14ac:dyDescent="0.2">
      <c r="A43" t="s">
        <v>137</v>
      </c>
      <c r="B43" t="s">
        <v>107</v>
      </c>
      <c r="C43" t="s">
        <v>81</v>
      </c>
      <c r="D43" t="s">
        <v>90</v>
      </c>
      <c r="E43" t="s">
        <v>43</v>
      </c>
      <c r="F43" t="s">
        <v>44</v>
      </c>
      <c r="G43" t="s">
        <v>89</v>
      </c>
      <c r="H43" s="2">
        <v>531.04862703359697</v>
      </c>
      <c r="I43" s="2">
        <v>531.04862703359697</v>
      </c>
      <c r="J43" s="2">
        <v>531.04862703359697</v>
      </c>
      <c r="K43" s="2">
        <v>531.04862703359697</v>
      </c>
      <c r="L43" s="2">
        <v>531.04862703359697</v>
      </c>
      <c r="M43" s="2">
        <v>179226.13498985799</v>
      </c>
      <c r="N43" s="2">
        <v>187496.53831142199</v>
      </c>
      <c r="O43" s="2">
        <v>190732.16702079799</v>
      </c>
      <c r="P43" s="2">
        <v>198916.15370583499</v>
      </c>
      <c r="Q43" s="2">
        <v>199421.877868891</v>
      </c>
      <c r="R43" s="2">
        <v>41770.446336478002</v>
      </c>
      <c r="S43" s="2">
        <v>44913.5334579349</v>
      </c>
      <c r="T43" s="2">
        <v>48086.4196688831</v>
      </c>
      <c r="U43" s="2">
        <v>53333.052530288704</v>
      </c>
      <c r="V43" s="2">
        <v>70316.146186590195</v>
      </c>
      <c r="W43" s="2">
        <v>156758632.50097701</v>
      </c>
      <c r="X43" s="2">
        <v>161147296.09350601</v>
      </c>
      <c r="Y43" s="2">
        <v>160809767.96875</v>
      </c>
      <c r="Z43" s="2">
        <v>163406923.331543</v>
      </c>
      <c r="AA43" s="2">
        <v>169526633.10571301</v>
      </c>
      <c r="AB43" s="2">
        <v>120905.09276741699</v>
      </c>
      <c r="AC43" s="2">
        <v>124355.796572983</v>
      </c>
      <c r="AD43" s="2">
        <v>126455.31101590399</v>
      </c>
      <c r="AE43" s="2">
        <v>133506.331711829</v>
      </c>
      <c r="AF43" s="2">
        <v>136336.67750710199</v>
      </c>
      <c r="AG43" s="2">
        <v>24060.973217979099</v>
      </c>
      <c r="AH43" s="2">
        <v>25575.597318783399</v>
      </c>
      <c r="AI43" s="2">
        <v>27410.580615371498</v>
      </c>
      <c r="AJ43" s="2">
        <v>30638.4773080349</v>
      </c>
      <c r="AK43" s="2">
        <v>41610.665139019497</v>
      </c>
      <c r="AL43" s="2">
        <v>54083668.492431603</v>
      </c>
      <c r="AM43" s="2">
        <v>55419414.140930198</v>
      </c>
      <c r="AN43" s="2">
        <v>55383841.173461899</v>
      </c>
      <c r="AO43" s="2">
        <v>56536354.757568397</v>
      </c>
      <c r="AP43" s="2">
        <v>56713693.880249001</v>
      </c>
    </row>
    <row r="44" spans="1:42" x14ac:dyDescent="0.2">
      <c r="A44" t="s">
        <v>137</v>
      </c>
      <c r="B44" t="s">
        <v>107</v>
      </c>
      <c r="C44" t="s">
        <v>81</v>
      </c>
      <c r="D44" t="s">
        <v>91</v>
      </c>
      <c r="E44" t="s">
        <v>43</v>
      </c>
      <c r="F44" t="s">
        <v>44</v>
      </c>
      <c r="G44" t="s">
        <v>45</v>
      </c>
      <c r="H44" s="2">
        <v>166509.12725534599</v>
      </c>
      <c r="I44" s="2">
        <v>166388.611915566</v>
      </c>
      <c r="J44" s="2">
        <v>169967.39556424099</v>
      </c>
      <c r="K44" s="2">
        <v>171518.621613266</v>
      </c>
      <c r="L44" s="2">
        <v>179068.05203936901</v>
      </c>
      <c r="M44" s="2">
        <v>166006.725155066</v>
      </c>
      <c r="N44" s="2">
        <v>165879.31103582599</v>
      </c>
      <c r="O44" s="2">
        <v>169473.147797752</v>
      </c>
      <c r="P44" s="2">
        <v>171068.56090255899</v>
      </c>
      <c r="Q44" s="2">
        <v>178799.203285544</v>
      </c>
      <c r="R44" s="2">
        <v>12558.651660642099</v>
      </c>
      <c r="S44" s="2">
        <v>12549.042629339499</v>
      </c>
      <c r="T44" s="2">
        <v>12811.6452981241</v>
      </c>
      <c r="U44" s="2">
        <v>12922.743765290101</v>
      </c>
      <c r="V44" s="2">
        <v>13460.6408861498</v>
      </c>
      <c r="W44" s="2">
        <v>3034057.9286344601</v>
      </c>
      <c r="X44" s="2">
        <v>3031208.8576066801</v>
      </c>
      <c r="Y44" s="2">
        <v>3096187.8473745598</v>
      </c>
      <c r="Z44" s="2">
        <v>3125847.4123646598</v>
      </c>
      <c r="AA44" s="2">
        <v>3274897.19821411</v>
      </c>
      <c r="AB44" s="2">
        <v>118237.08395083</v>
      </c>
      <c r="AC44" s="2">
        <v>118154.82888817901</v>
      </c>
      <c r="AD44" s="2">
        <v>120580.641603934</v>
      </c>
      <c r="AE44" s="2">
        <v>121584.074609299</v>
      </c>
      <c r="AF44" s="2">
        <v>126523.775687292</v>
      </c>
      <c r="AG44" s="2">
        <v>7641.9726946116398</v>
      </c>
      <c r="AH44" s="2">
        <v>7634.8973600786403</v>
      </c>
      <c r="AI44" s="2">
        <v>7792.8078517725198</v>
      </c>
      <c r="AJ44" s="2">
        <v>7859.0442613947398</v>
      </c>
      <c r="AK44" s="2">
        <v>8202.2518712627098</v>
      </c>
      <c r="AL44" s="2">
        <v>957125.54363895196</v>
      </c>
      <c r="AM44" s="2">
        <v>955929.11774469202</v>
      </c>
      <c r="AN44" s="2">
        <v>978723.76926996605</v>
      </c>
      <c r="AO44" s="2">
        <v>990259.82258258003</v>
      </c>
      <c r="AP44" s="2">
        <v>1053449.1737127199</v>
      </c>
    </row>
    <row r="45" spans="1:42" x14ac:dyDescent="0.2">
      <c r="A45" t="s">
        <v>137</v>
      </c>
      <c r="B45" t="s">
        <v>107</v>
      </c>
      <c r="C45" t="s">
        <v>81</v>
      </c>
      <c r="D45" t="s">
        <v>92</v>
      </c>
      <c r="E45" t="s">
        <v>43</v>
      </c>
      <c r="F45" t="s">
        <v>44</v>
      </c>
      <c r="G45" t="s">
        <v>45</v>
      </c>
      <c r="H45" s="2">
        <v>4852.5285870344396</v>
      </c>
      <c r="I45" s="2">
        <v>4852.6100338012902</v>
      </c>
      <c r="J45" s="2">
        <v>4852.0726517094299</v>
      </c>
      <c r="K45" s="2">
        <v>4835.9308533333196</v>
      </c>
      <c r="L45" s="2">
        <v>4716.2149186506904</v>
      </c>
      <c r="M45" s="2">
        <v>33273.351570610001</v>
      </c>
      <c r="N45" s="2">
        <v>33273.910044197</v>
      </c>
      <c r="O45" s="2">
        <v>33270.224675690799</v>
      </c>
      <c r="P45" s="2">
        <v>33159.541846029497</v>
      </c>
      <c r="Q45" s="2">
        <v>32338.660290591401</v>
      </c>
      <c r="R45" s="2">
        <v>2962.22609569412</v>
      </c>
      <c r="S45" s="2">
        <v>2962.2758149085598</v>
      </c>
      <c r="T45" s="2">
        <v>2961.9477640669802</v>
      </c>
      <c r="U45" s="2">
        <v>2952.0939664375001</v>
      </c>
      <c r="V45" s="2">
        <v>2879.01334247459</v>
      </c>
      <c r="W45" s="2">
        <v>0</v>
      </c>
      <c r="X45" s="2">
        <v>0</v>
      </c>
      <c r="Y45" s="2">
        <v>0</v>
      </c>
      <c r="Z45" s="2">
        <v>0</v>
      </c>
      <c r="AA45" s="2">
        <v>0</v>
      </c>
      <c r="AB45" s="2">
        <v>29928.303589288102</v>
      </c>
      <c r="AC45" s="2">
        <v>29928.6584720053</v>
      </c>
      <c r="AD45" s="2">
        <v>29950.609765624598</v>
      </c>
      <c r="AE45" s="2">
        <v>29863.844265662101</v>
      </c>
      <c r="AF45" s="2">
        <v>29111.8339364454</v>
      </c>
      <c r="AG45" s="2">
        <v>2938.3692309437301</v>
      </c>
      <c r="AH45" s="2">
        <v>2938.4305275259499</v>
      </c>
      <c r="AI45" s="2">
        <v>2937.8083459716299</v>
      </c>
      <c r="AJ45" s="2">
        <v>2927.7968236859901</v>
      </c>
      <c r="AK45" s="2">
        <v>2854.6277403393801</v>
      </c>
      <c r="AL45" s="2">
        <v>0</v>
      </c>
      <c r="AM45" s="2">
        <v>0</v>
      </c>
      <c r="AN45" s="2">
        <v>0</v>
      </c>
      <c r="AO45" s="2">
        <v>0</v>
      </c>
      <c r="AP45" s="2">
        <v>0</v>
      </c>
    </row>
    <row r="46" spans="1:42" x14ac:dyDescent="0.2">
      <c r="A46" t="s">
        <v>137</v>
      </c>
      <c r="B46" t="s">
        <v>107</v>
      </c>
      <c r="C46" t="s">
        <v>93</v>
      </c>
      <c r="D46" t="s">
        <v>94</v>
      </c>
      <c r="E46" t="s">
        <v>43</v>
      </c>
      <c r="F46" t="s">
        <v>44</v>
      </c>
      <c r="G46" t="s">
        <v>45</v>
      </c>
      <c r="H46" s="2">
        <v>0</v>
      </c>
      <c r="I46" s="2">
        <v>0</v>
      </c>
      <c r="J46" s="2">
        <v>0</v>
      </c>
      <c r="K46" s="2">
        <v>0</v>
      </c>
      <c r="L46" s="2">
        <v>0</v>
      </c>
      <c r="M46" s="2">
        <v>0</v>
      </c>
      <c r="N46" s="2">
        <v>0</v>
      </c>
      <c r="O46" s="2">
        <v>0</v>
      </c>
      <c r="P46" s="2">
        <v>0</v>
      </c>
      <c r="Q46" s="2">
        <v>0</v>
      </c>
      <c r="R46" s="2">
        <v>0</v>
      </c>
      <c r="S46" s="2">
        <v>0</v>
      </c>
      <c r="T46" s="2">
        <v>0</v>
      </c>
      <c r="U46" s="2">
        <v>0</v>
      </c>
      <c r="V46" s="2">
        <v>0</v>
      </c>
      <c r="W46" s="2">
        <v>0</v>
      </c>
      <c r="X46" s="2">
        <v>0</v>
      </c>
      <c r="Y46" s="2">
        <v>0</v>
      </c>
      <c r="Z46" s="2">
        <v>0</v>
      </c>
      <c r="AA46" s="2">
        <v>0</v>
      </c>
      <c r="AB46" s="2">
        <v>0</v>
      </c>
      <c r="AC46" s="2">
        <v>0</v>
      </c>
      <c r="AD46" s="2">
        <v>0</v>
      </c>
      <c r="AE46" s="2">
        <v>0</v>
      </c>
      <c r="AF46" s="2">
        <v>0</v>
      </c>
      <c r="AG46" s="2">
        <v>0</v>
      </c>
      <c r="AH46" s="2">
        <v>0</v>
      </c>
      <c r="AI46" s="2">
        <v>0</v>
      </c>
      <c r="AJ46" s="2">
        <v>0</v>
      </c>
      <c r="AK46" s="2">
        <v>0</v>
      </c>
      <c r="AL46" s="2">
        <v>0</v>
      </c>
      <c r="AM46" s="2">
        <v>0</v>
      </c>
      <c r="AN46" s="2">
        <v>0</v>
      </c>
      <c r="AO46" s="2">
        <v>0</v>
      </c>
      <c r="AP46" s="2">
        <v>0</v>
      </c>
    </row>
    <row r="47" spans="1:42" x14ac:dyDescent="0.2">
      <c r="A47" t="s">
        <v>137</v>
      </c>
      <c r="B47" t="s">
        <v>107</v>
      </c>
      <c r="C47" t="s">
        <v>93</v>
      </c>
      <c r="D47" t="s">
        <v>93</v>
      </c>
      <c r="E47" t="s">
        <v>43</v>
      </c>
      <c r="F47" t="s">
        <v>44</v>
      </c>
      <c r="G47" t="s">
        <v>95</v>
      </c>
      <c r="H47" s="2">
        <v>19997.3772170544</v>
      </c>
      <c r="I47" s="2">
        <v>18323.395828962301</v>
      </c>
      <c r="J47" s="2">
        <v>16932.184030532801</v>
      </c>
      <c r="K47" s="2">
        <v>15753.654626846301</v>
      </c>
      <c r="L47" s="2">
        <v>9215.2611527442896</v>
      </c>
      <c r="M47" s="2">
        <v>130849.85958004001</v>
      </c>
      <c r="N47" s="2">
        <v>169232.008842468</v>
      </c>
      <c r="O47" s="2">
        <v>160806.14968490601</v>
      </c>
      <c r="P47" s="2">
        <v>150819.087744713</v>
      </c>
      <c r="Q47" s="2">
        <v>99014.711299896197</v>
      </c>
      <c r="R47" s="2">
        <v>0</v>
      </c>
      <c r="S47" s="2">
        <v>0</v>
      </c>
      <c r="T47" s="2">
        <v>0</v>
      </c>
      <c r="U47" s="2">
        <v>0</v>
      </c>
      <c r="V47" s="2">
        <v>0</v>
      </c>
      <c r="W47" s="2">
        <v>0</v>
      </c>
      <c r="X47" s="2">
        <v>0</v>
      </c>
      <c r="Y47" s="2">
        <v>0</v>
      </c>
      <c r="Z47" s="2">
        <v>0</v>
      </c>
      <c r="AA47" s="2">
        <v>0</v>
      </c>
      <c r="AB47" s="2">
        <v>88895.896604537993</v>
      </c>
      <c r="AC47" s="2">
        <v>114116.074103355</v>
      </c>
      <c r="AD47" s="2">
        <v>108655.260280132</v>
      </c>
      <c r="AE47" s="2">
        <v>102137.69700241101</v>
      </c>
      <c r="AF47" s="2">
        <v>67941.909637451201</v>
      </c>
      <c r="AG47" s="2">
        <v>0</v>
      </c>
      <c r="AH47" s="2">
        <v>0</v>
      </c>
      <c r="AI47" s="2">
        <v>0</v>
      </c>
      <c r="AJ47" s="2">
        <v>0</v>
      </c>
      <c r="AK47" s="2">
        <v>0</v>
      </c>
      <c r="AL47" s="2">
        <v>0</v>
      </c>
      <c r="AM47" s="2">
        <v>0</v>
      </c>
      <c r="AN47" s="2">
        <v>0</v>
      </c>
      <c r="AO47" s="2">
        <v>0</v>
      </c>
      <c r="AP47" s="2">
        <v>0</v>
      </c>
    </row>
    <row r="48" spans="1:42" x14ac:dyDescent="0.2">
      <c r="A48" t="s">
        <v>137</v>
      </c>
      <c r="B48" t="s">
        <v>107</v>
      </c>
      <c r="C48" t="s">
        <v>96</v>
      </c>
      <c r="D48" t="s">
        <v>97</v>
      </c>
      <c r="E48" t="s">
        <v>56</v>
      </c>
      <c r="F48" t="s">
        <v>44</v>
      </c>
      <c r="G48" t="s">
        <v>45</v>
      </c>
      <c r="H48" s="2">
        <v>0</v>
      </c>
      <c r="I48" s="2">
        <v>0</v>
      </c>
      <c r="J48" s="2">
        <v>0</v>
      </c>
      <c r="K48" s="2">
        <v>0</v>
      </c>
      <c r="L48" s="2">
        <v>0</v>
      </c>
      <c r="M48" s="2">
        <v>0</v>
      </c>
      <c r="N48" s="2">
        <v>0</v>
      </c>
      <c r="O48" s="2">
        <v>0</v>
      </c>
      <c r="P48" s="2">
        <v>0</v>
      </c>
      <c r="Q48" s="2">
        <v>0</v>
      </c>
      <c r="R48" s="2">
        <v>0</v>
      </c>
      <c r="S48" s="2">
        <v>0</v>
      </c>
      <c r="T48" s="2">
        <v>0</v>
      </c>
      <c r="U48" s="2">
        <v>0</v>
      </c>
      <c r="V48" s="2">
        <v>0</v>
      </c>
      <c r="W48" s="2">
        <v>0</v>
      </c>
      <c r="X48" s="2">
        <v>0</v>
      </c>
      <c r="Y48" s="2">
        <v>0</v>
      </c>
      <c r="Z48" s="2">
        <v>0</v>
      </c>
      <c r="AA48" s="2">
        <v>0</v>
      </c>
      <c r="AB48" s="2">
        <v>0</v>
      </c>
      <c r="AC48" s="2">
        <v>0</v>
      </c>
      <c r="AD48" s="2">
        <v>0</v>
      </c>
      <c r="AE48" s="2">
        <v>0</v>
      </c>
      <c r="AF48" s="2">
        <v>0</v>
      </c>
      <c r="AG48" s="2">
        <v>0</v>
      </c>
      <c r="AH48" s="2">
        <v>0</v>
      </c>
      <c r="AI48" s="2">
        <v>0</v>
      </c>
      <c r="AJ48" s="2">
        <v>0</v>
      </c>
      <c r="AK48" s="2">
        <v>0</v>
      </c>
      <c r="AL48" s="2">
        <v>0</v>
      </c>
      <c r="AM48" s="2">
        <v>0</v>
      </c>
      <c r="AN48" s="2">
        <v>0</v>
      </c>
      <c r="AO48" s="2">
        <v>0</v>
      </c>
      <c r="AP48" s="2">
        <v>0</v>
      </c>
    </row>
    <row r="49" spans="1:42" x14ac:dyDescent="0.2">
      <c r="A49" t="s">
        <v>137</v>
      </c>
      <c r="B49" t="s">
        <v>107</v>
      </c>
      <c r="C49" t="s">
        <v>96</v>
      </c>
      <c r="D49" t="s">
        <v>98</v>
      </c>
      <c r="E49" t="s">
        <v>56</v>
      </c>
      <c r="F49" t="s">
        <v>44</v>
      </c>
      <c r="G49" t="s">
        <v>45</v>
      </c>
      <c r="H49" s="2">
        <v>0</v>
      </c>
      <c r="I49" s="2">
        <v>0</v>
      </c>
      <c r="J49" s="2">
        <v>0</v>
      </c>
      <c r="K49" s="2">
        <v>0</v>
      </c>
      <c r="L49" s="2">
        <v>0</v>
      </c>
      <c r="M49" s="2">
        <v>108205.501123194</v>
      </c>
      <c r="N49" s="2">
        <v>11060.7680308744</v>
      </c>
      <c r="O49" s="2">
        <v>15694.2627198137</v>
      </c>
      <c r="P49" s="2">
        <v>13478.6903191246</v>
      </c>
      <c r="Q49" s="2">
        <v>263975.661894802</v>
      </c>
      <c r="R49" s="2">
        <v>7134.0550085814903</v>
      </c>
      <c r="S49" s="2">
        <v>2310.12380276983</v>
      </c>
      <c r="T49" s="2">
        <v>2226.7755011321301</v>
      </c>
      <c r="U49" s="2">
        <v>3602.9356047009401</v>
      </c>
      <c r="V49" s="2">
        <v>7126.30869740259</v>
      </c>
      <c r="W49" s="2">
        <v>561261.23720830702</v>
      </c>
      <c r="X49" s="2">
        <v>315331.68247577501</v>
      </c>
      <c r="Y49" s="2">
        <v>327884.43152788299</v>
      </c>
      <c r="Z49" s="2">
        <v>324523.93325141101</v>
      </c>
      <c r="AA49" s="2">
        <v>317676.45040228998</v>
      </c>
      <c r="AB49" s="2">
        <v>101080.13849825801</v>
      </c>
      <c r="AC49" s="2">
        <v>10398.4903036579</v>
      </c>
      <c r="AD49" s="2">
        <v>14691.992330040801</v>
      </c>
      <c r="AE49" s="2">
        <v>12554.1712021492</v>
      </c>
      <c r="AF49" s="2">
        <v>252210.14164748401</v>
      </c>
      <c r="AG49" s="2">
        <v>6134.4212022451102</v>
      </c>
      <c r="AH49" s="2">
        <v>2013.2067707810299</v>
      </c>
      <c r="AI49" s="2">
        <v>1939.81240070079</v>
      </c>
      <c r="AJ49" s="2">
        <v>3167.70376445891</v>
      </c>
      <c r="AK49" s="2">
        <v>6332.6644268653199</v>
      </c>
      <c r="AL49" s="2">
        <v>259901.63722026299</v>
      </c>
      <c r="AM49" s="2">
        <v>128896.161878988</v>
      </c>
      <c r="AN49" s="2">
        <v>133593.91646844099</v>
      </c>
      <c r="AO49" s="2">
        <v>132412.244328856</v>
      </c>
      <c r="AP49" s="2">
        <v>129624.103291869</v>
      </c>
    </row>
    <row r="50" spans="1:42" x14ac:dyDescent="0.2">
      <c r="A50" t="s">
        <v>137</v>
      </c>
      <c r="B50" t="s">
        <v>107</v>
      </c>
      <c r="C50" t="s">
        <v>96</v>
      </c>
      <c r="D50" t="s">
        <v>99</v>
      </c>
      <c r="E50" t="s">
        <v>56</v>
      </c>
      <c r="F50" t="s">
        <v>44</v>
      </c>
      <c r="G50" t="s">
        <v>45</v>
      </c>
      <c r="H50" s="2">
        <v>0</v>
      </c>
      <c r="I50" s="2">
        <v>0</v>
      </c>
      <c r="J50" s="2">
        <v>0</v>
      </c>
      <c r="K50" s="2">
        <v>0</v>
      </c>
      <c r="L50" s="2">
        <v>0</v>
      </c>
      <c r="M50" s="2">
        <v>240209.118859768</v>
      </c>
      <c r="N50" s="2">
        <v>133165.93279790899</v>
      </c>
      <c r="O50" s="2">
        <v>70349.740293979601</v>
      </c>
      <c r="P50" s="2">
        <v>477843.327569246</v>
      </c>
      <c r="Q50" s="2">
        <v>244349.23433733001</v>
      </c>
      <c r="R50" s="2">
        <v>12878.669885933399</v>
      </c>
      <c r="S50" s="2">
        <v>3336.0629614591599</v>
      </c>
      <c r="T50" s="2">
        <v>4230.92557555437</v>
      </c>
      <c r="U50" s="2">
        <v>9966.2180806398392</v>
      </c>
      <c r="V50" s="2">
        <v>75758.136023879095</v>
      </c>
      <c r="W50" s="2">
        <v>1767125.3369331399</v>
      </c>
      <c r="X50" s="2">
        <v>45932.2083306313</v>
      </c>
      <c r="Y50" s="2">
        <v>63686.474391043201</v>
      </c>
      <c r="Z50" s="2">
        <v>109394.207863092</v>
      </c>
      <c r="AA50" s="2">
        <v>369224.47737228899</v>
      </c>
      <c r="AB50" s="2">
        <v>234951.178408623</v>
      </c>
      <c r="AC50" s="2">
        <v>131775.33223056799</v>
      </c>
      <c r="AD50" s="2">
        <v>66574.935003042207</v>
      </c>
      <c r="AE50" s="2">
        <v>471626.19899797399</v>
      </c>
      <c r="AF50" s="2">
        <v>232254.238675117</v>
      </c>
      <c r="AG50" s="2">
        <v>12020.21615237</v>
      </c>
      <c r="AH50" s="2">
        <v>3160.80976617336</v>
      </c>
      <c r="AI50" s="2">
        <v>3727.64921191335</v>
      </c>
      <c r="AJ50" s="2">
        <v>8909.4619016051292</v>
      </c>
      <c r="AK50" s="2">
        <v>71292.197008609801</v>
      </c>
      <c r="AL50" s="2">
        <v>1596421.0507593199</v>
      </c>
      <c r="AM50" s="2">
        <v>38335.651813983903</v>
      </c>
      <c r="AN50" s="2">
        <v>41342.735700830803</v>
      </c>
      <c r="AO50" s="2">
        <v>82671.046647071795</v>
      </c>
      <c r="AP50" s="2">
        <v>318647.43988135498</v>
      </c>
    </row>
    <row r="51" spans="1:42" x14ac:dyDescent="0.2">
      <c r="A51" t="s">
        <v>137</v>
      </c>
      <c r="B51" t="s">
        <v>106</v>
      </c>
      <c r="C51" t="s">
        <v>41</v>
      </c>
      <c r="D51" t="s">
        <v>42</v>
      </c>
      <c r="E51" t="s">
        <v>43</v>
      </c>
      <c r="F51" t="s">
        <v>44</v>
      </c>
      <c r="G51" t="s">
        <v>45</v>
      </c>
      <c r="H51" s="2">
        <v>6112.2031316757202</v>
      </c>
      <c r="I51" s="2">
        <v>3393.4079337120102</v>
      </c>
      <c r="J51" s="2">
        <v>2988.2937967777302</v>
      </c>
      <c r="K51" s="2">
        <v>1815.4651889801</v>
      </c>
      <c r="L51" s="2">
        <v>834.97250998020195</v>
      </c>
      <c r="M51" s="2">
        <v>25761.329847335801</v>
      </c>
      <c r="N51" s="2">
        <v>15164.496999740601</v>
      </c>
      <c r="O51" s="2">
        <v>13395.0121183395</v>
      </c>
      <c r="P51" s="2">
        <v>8179.2390637397802</v>
      </c>
      <c r="Q51" s="2">
        <v>3938.9312860965701</v>
      </c>
      <c r="R51" s="2">
        <v>3885.6390960216499</v>
      </c>
      <c r="S51" s="2">
        <v>2280.8180567026102</v>
      </c>
      <c r="T51" s="2">
        <v>2000.50274693966</v>
      </c>
      <c r="U51" s="2">
        <v>1215.46052026749</v>
      </c>
      <c r="V51" s="2">
        <v>569.59886631369602</v>
      </c>
      <c r="W51" s="2">
        <v>273402.86019897502</v>
      </c>
      <c r="X51" s="2">
        <v>165504.72340393101</v>
      </c>
      <c r="Y51" s="2">
        <v>145372.74192810099</v>
      </c>
      <c r="Z51" s="2">
        <v>88385.564170837402</v>
      </c>
      <c r="AA51" s="2">
        <v>42442.054714202903</v>
      </c>
      <c r="AB51" s="2">
        <v>18661.474369049101</v>
      </c>
      <c r="AC51" s="2">
        <v>10882.4547309875</v>
      </c>
      <c r="AD51" s="2">
        <v>9622.9135341644305</v>
      </c>
      <c r="AE51" s="2">
        <v>5880.3940124511701</v>
      </c>
      <c r="AF51" s="2">
        <v>2837.2501225471501</v>
      </c>
      <c r="AG51" s="2">
        <v>2320.0531151294699</v>
      </c>
      <c r="AH51" s="2">
        <v>1350.73066133261</v>
      </c>
      <c r="AI51" s="2">
        <v>1183.94657862186</v>
      </c>
      <c r="AJ51" s="2">
        <v>719.05538493394897</v>
      </c>
      <c r="AK51" s="2">
        <v>336.153213649988</v>
      </c>
      <c r="AL51" s="2">
        <v>127273.095809937</v>
      </c>
      <c r="AM51" s="2">
        <v>75693.004043579102</v>
      </c>
      <c r="AN51" s="2">
        <v>66469.281879425005</v>
      </c>
      <c r="AO51" s="2">
        <v>40396.472488403298</v>
      </c>
      <c r="AP51" s="2">
        <v>19336.162992477399</v>
      </c>
    </row>
    <row r="52" spans="1:42" x14ac:dyDescent="0.2">
      <c r="A52" t="s">
        <v>137</v>
      </c>
      <c r="B52" t="s">
        <v>106</v>
      </c>
      <c r="C52" t="s">
        <v>41</v>
      </c>
      <c r="D52" t="s">
        <v>46</v>
      </c>
      <c r="E52" t="s">
        <v>43</v>
      </c>
      <c r="F52" t="s">
        <v>44</v>
      </c>
      <c r="G52" t="s">
        <v>45</v>
      </c>
      <c r="H52" s="2">
        <v>25983.2877281904</v>
      </c>
      <c r="I52" s="2">
        <v>20512.931506633799</v>
      </c>
      <c r="J52" s="2">
        <v>16407.405183434501</v>
      </c>
      <c r="K52" s="2">
        <v>14757.694840312</v>
      </c>
      <c r="L52" s="2">
        <v>1377.78807058185</v>
      </c>
      <c r="M52" s="2">
        <v>757298.92206764198</v>
      </c>
      <c r="N52" s="2">
        <v>579366.49695968605</v>
      </c>
      <c r="O52" s="2">
        <v>438066.91643905599</v>
      </c>
      <c r="P52" s="2">
        <v>427083.73342513997</v>
      </c>
      <c r="Q52" s="2">
        <v>40712.203522205396</v>
      </c>
      <c r="R52" s="2">
        <v>7053.7330096140504</v>
      </c>
      <c r="S52" s="2">
        <v>6456.9606901705301</v>
      </c>
      <c r="T52" s="2">
        <v>6366.7668025493604</v>
      </c>
      <c r="U52" s="2">
        <v>8511.9566703140699</v>
      </c>
      <c r="V52" s="2">
        <v>2098.14829819649</v>
      </c>
      <c r="W52" s="2">
        <v>27343706.456909198</v>
      </c>
      <c r="X52" s="2">
        <v>15237054.544677701</v>
      </c>
      <c r="Y52" s="2">
        <v>13263778.1218262</v>
      </c>
      <c r="Z52" s="2">
        <v>12312710.3170166</v>
      </c>
      <c r="AA52" s="2">
        <v>2046118.75473022</v>
      </c>
      <c r="AB52" s="2">
        <v>549070.94667053199</v>
      </c>
      <c r="AC52" s="2">
        <v>424711.96495437599</v>
      </c>
      <c r="AD52" s="2">
        <v>321472.05873107899</v>
      </c>
      <c r="AE52" s="2">
        <v>313623.98160171497</v>
      </c>
      <c r="AF52" s="2">
        <v>29956.1487551928</v>
      </c>
      <c r="AG52" s="2">
        <v>4119.60344057158</v>
      </c>
      <c r="AH52" s="2">
        <v>3883.5160910487202</v>
      </c>
      <c r="AI52" s="2">
        <v>3825.7922791689598</v>
      </c>
      <c r="AJ52" s="2">
        <v>5113.7110645920002</v>
      </c>
      <c r="AK52" s="2">
        <v>1248.4631708972199</v>
      </c>
      <c r="AL52" s="2">
        <v>11793583.509094199</v>
      </c>
      <c r="AM52" s="2">
        <v>6938082.1940307599</v>
      </c>
      <c r="AN52" s="2">
        <v>6039934.8949584998</v>
      </c>
      <c r="AO52" s="2">
        <v>5606390.64770508</v>
      </c>
      <c r="AP52" s="2">
        <v>929378.276512146</v>
      </c>
    </row>
    <row r="53" spans="1:42" x14ac:dyDescent="0.2">
      <c r="A53" t="s">
        <v>137</v>
      </c>
      <c r="B53" t="s">
        <v>106</v>
      </c>
      <c r="C53" t="s">
        <v>41</v>
      </c>
      <c r="D53" t="s">
        <v>47</v>
      </c>
      <c r="E53" t="s">
        <v>43</v>
      </c>
      <c r="F53" t="s">
        <v>44</v>
      </c>
      <c r="G53" t="s">
        <v>45</v>
      </c>
      <c r="H53" s="2">
        <v>27017.637269973799</v>
      </c>
      <c r="I53" s="2">
        <v>22583.271955490101</v>
      </c>
      <c r="J53" s="2">
        <v>16820.631426453601</v>
      </c>
      <c r="K53" s="2">
        <v>14876.799684584101</v>
      </c>
      <c r="L53" s="2">
        <v>6113.27145680785</v>
      </c>
      <c r="M53" s="2">
        <v>710730.75791168201</v>
      </c>
      <c r="N53" s="2">
        <v>581143.97735214198</v>
      </c>
      <c r="O53" s="2">
        <v>447178.30611610401</v>
      </c>
      <c r="P53" s="2">
        <v>376645.74569892901</v>
      </c>
      <c r="Q53" s="2">
        <v>174094.420050621</v>
      </c>
      <c r="R53" s="2">
        <v>9211.1608999669606</v>
      </c>
      <c r="S53" s="2">
        <v>7904.4137053489703</v>
      </c>
      <c r="T53" s="2">
        <v>7000.0293700396996</v>
      </c>
      <c r="U53" s="2">
        <v>8307.7671636343002</v>
      </c>
      <c r="V53" s="2">
        <v>7922.2287491857996</v>
      </c>
      <c r="W53" s="2">
        <v>44010925.817382798</v>
      </c>
      <c r="X53" s="2">
        <v>26013196.347167999</v>
      </c>
      <c r="Y53" s="2">
        <v>20328228.009033199</v>
      </c>
      <c r="Z53" s="2">
        <v>18414016.019897498</v>
      </c>
      <c r="AA53" s="2">
        <v>13096249.6589355</v>
      </c>
      <c r="AB53" s="2">
        <v>516396.27363205003</v>
      </c>
      <c r="AC53" s="2">
        <v>425975.70524024998</v>
      </c>
      <c r="AD53" s="2">
        <v>328137.19132614101</v>
      </c>
      <c r="AE53" s="2">
        <v>276585.44130516099</v>
      </c>
      <c r="AF53" s="2">
        <v>128099.156032085</v>
      </c>
      <c r="AG53" s="2">
        <v>5376.7986044734698</v>
      </c>
      <c r="AH53" s="2">
        <v>4748.9800355285397</v>
      </c>
      <c r="AI53" s="2">
        <v>4202.0997340530203</v>
      </c>
      <c r="AJ53" s="2">
        <v>4986.4736943244898</v>
      </c>
      <c r="AK53" s="2">
        <v>4710.8401393145296</v>
      </c>
      <c r="AL53" s="2">
        <v>19013515.0545654</v>
      </c>
      <c r="AM53" s="2">
        <v>11854844.55896</v>
      </c>
      <c r="AN53" s="2">
        <v>9264773.5906982403</v>
      </c>
      <c r="AO53" s="2">
        <v>8391669.8720703106</v>
      </c>
      <c r="AP53" s="2">
        <v>5953854.0925292997</v>
      </c>
    </row>
    <row r="54" spans="1:42" x14ac:dyDescent="0.2">
      <c r="A54" t="s">
        <v>137</v>
      </c>
      <c r="B54" t="s">
        <v>106</v>
      </c>
      <c r="C54" t="s">
        <v>41</v>
      </c>
      <c r="D54" t="s">
        <v>48</v>
      </c>
      <c r="E54" t="s">
        <v>43</v>
      </c>
      <c r="F54" t="s">
        <v>44</v>
      </c>
      <c r="G54" t="s">
        <v>45</v>
      </c>
      <c r="H54" s="2">
        <v>9789.4086797237396</v>
      </c>
      <c r="I54" s="2">
        <v>11094.4523997903</v>
      </c>
      <c r="J54" s="2">
        <v>11508.6304285526</v>
      </c>
      <c r="K54" s="2">
        <v>10395.503286957701</v>
      </c>
      <c r="L54" s="2">
        <v>13755.398528695099</v>
      </c>
      <c r="M54" s="2">
        <v>409190.94378471398</v>
      </c>
      <c r="N54" s="2">
        <v>510695.380493164</v>
      </c>
      <c r="O54" s="2">
        <v>494455.00632286101</v>
      </c>
      <c r="P54" s="2">
        <v>498104.02017784101</v>
      </c>
      <c r="Q54" s="2">
        <v>801962.54460525501</v>
      </c>
      <c r="R54" s="2">
        <v>2692.42339179292</v>
      </c>
      <c r="S54" s="2">
        <v>4099.2019641995403</v>
      </c>
      <c r="T54" s="2">
        <v>4818.4556493014097</v>
      </c>
      <c r="U54" s="2">
        <v>5812.7496336549502</v>
      </c>
      <c r="V54" s="2">
        <v>20667.674126684698</v>
      </c>
      <c r="W54" s="2">
        <v>15257249.723693799</v>
      </c>
      <c r="X54" s="2">
        <v>12252221.848998999</v>
      </c>
      <c r="Y54" s="2">
        <v>13333999.118652301</v>
      </c>
      <c r="Z54" s="2">
        <v>12335184.005371099</v>
      </c>
      <c r="AA54" s="2">
        <v>28244662.234375</v>
      </c>
      <c r="AB54" s="2">
        <v>296682.80847549398</v>
      </c>
      <c r="AC54" s="2">
        <v>374339.69965362502</v>
      </c>
      <c r="AD54" s="2">
        <v>362828.49284744298</v>
      </c>
      <c r="AE54" s="2">
        <v>365776.86844062799</v>
      </c>
      <c r="AF54" s="2">
        <v>590086.272163391</v>
      </c>
      <c r="AG54" s="2">
        <v>1556.61656558141</v>
      </c>
      <c r="AH54" s="2">
        <v>2463.7415945604398</v>
      </c>
      <c r="AI54" s="2">
        <v>2892.9602473974201</v>
      </c>
      <c r="AJ54" s="2">
        <v>3489.2856564372801</v>
      </c>
      <c r="AK54" s="2">
        <v>12293.151309311401</v>
      </c>
      <c r="AL54" s="2">
        <v>6607191.0228271503</v>
      </c>
      <c r="AM54" s="2">
        <v>5588163.4983520498</v>
      </c>
      <c r="AN54" s="2">
        <v>6081867.87683105</v>
      </c>
      <c r="AO54" s="2">
        <v>5625786.0285644503</v>
      </c>
      <c r="AP54" s="2">
        <v>12850229.2961426</v>
      </c>
    </row>
    <row r="55" spans="1:42" x14ac:dyDescent="0.2">
      <c r="A55" t="s">
        <v>137</v>
      </c>
      <c r="B55" t="s">
        <v>106</v>
      </c>
      <c r="C55" t="s">
        <v>41</v>
      </c>
      <c r="D55" t="s">
        <v>49</v>
      </c>
      <c r="E55" t="s">
        <v>43</v>
      </c>
      <c r="F55" t="s">
        <v>44</v>
      </c>
      <c r="G55" t="s">
        <v>45</v>
      </c>
      <c r="H55" s="2">
        <v>15182.539963364599</v>
      </c>
      <c r="I55" s="2">
        <v>15863.1133937836</v>
      </c>
      <c r="J55" s="2">
        <v>15619.1951140165</v>
      </c>
      <c r="K55" s="2">
        <v>13665.3053444624</v>
      </c>
      <c r="L55" s="2">
        <v>16483.259545981899</v>
      </c>
      <c r="M55" s="2">
        <v>476064.14009666402</v>
      </c>
      <c r="N55" s="2">
        <v>523136.481533051</v>
      </c>
      <c r="O55" s="2">
        <v>494624.97507095302</v>
      </c>
      <c r="P55" s="2">
        <v>484930.24963760399</v>
      </c>
      <c r="Q55" s="2">
        <v>664810.21196365403</v>
      </c>
      <c r="R55" s="2">
        <v>5539.49886613339</v>
      </c>
      <c r="S55" s="2">
        <v>6017.1876451969101</v>
      </c>
      <c r="T55" s="2">
        <v>6439.2587112188303</v>
      </c>
      <c r="U55" s="2">
        <v>7691.7041374146902</v>
      </c>
      <c r="V55" s="2">
        <v>21704.515392065001</v>
      </c>
      <c r="W55" s="2">
        <v>23667352.9226074</v>
      </c>
      <c r="X55" s="2">
        <v>17518526.8288574</v>
      </c>
      <c r="Y55" s="2">
        <v>18096542.563720699</v>
      </c>
      <c r="Z55" s="2">
        <v>16215100.076171899</v>
      </c>
      <c r="AA55" s="2">
        <v>33845932.622558601</v>
      </c>
      <c r="AB55" s="2">
        <v>345552.37308978999</v>
      </c>
      <c r="AC55" s="2">
        <v>383458.94730758702</v>
      </c>
      <c r="AD55" s="2">
        <v>362953.22727584798</v>
      </c>
      <c r="AE55" s="2">
        <v>356102.86753654497</v>
      </c>
      <c r="AF55" s="2">
        <v>489169.16746521002</v>
      </c>
      <c r="AG55" s="2">
        <v>3237.1889516524998</v>
      </c>
      <c r="AH55" s="2">
        <v>3616.4059030860699</v>
      </c>
      <c r="AI55" s="2">
        <v>3865.87659361959</v>
      </c>
      <c r="AJ55" s="2">
        <v>4617.2626208961001</v>
      </c>
      <c r="AK55" s="2">
        <v>12907.4032298326</v>
      </c>
      <c r="AL55" s="2">
        <v>10246393.7666016</v>
      </c>
      <c r="AM55" s="2">
        <v>7990092.5546875</v>
      </c>
      <c r="AN55" s="2">
        <v>8254146.4215698196</v>
      </c>
      <c r="AO55" s="2">
        <v>7395323.8740234403</v>
      </c>
      <c r="AP55" s="2">
        <v>15398590.5118408</v>
      </c>
    </row>
    <row r="56" spans="1:42" x14ac:dyDescent="0.2">
      <c r="A56" t="s">
        <v>137</v>
      </c>
      <c r="B56" t="s">
        <v>106</v>
      </c>
      <c r="C56" t="s">
        <v>41</v>
      </c>
      <c r="D56" t="s">
        <v>50</v>
      </c>
      <c r="E56" t="s">
        <v>43</v>
      </c>
      <c r="F56" t="s">
        <v>44</v>
      </c>
      <c r="G56" t="s">
        <v>45</v>
      </c>
      <c r="H56" s="2">
        <v>5882.1520042419397</v>
      </c>
      <c r="I56" s="2">
        <v>8632.6964998245203</v>
      </c>
      <c r="J56" s="2">
        <v>10801.1346311569</v>
      </c>
      <c r="K56" s="2">
        <v>12609.9970188141</v>
      </c>
      <c r="L56" s="2">
        <v>17777.207117080699</v>
      </c>
      <c r="M56" s="2">
        <v>49821.726066589399</v>
      </c>
      <c r="N56" s="2">
        <v>74712.9931640625</v>
      </c>
      <c r="O56" s="2">
        <v>88475.535293579102</v>
      </c>
      <c r="P56" s="2">
        <v>105095.141624451</v>
      </c>
      <c r="Q56" s="2">
        <v>179355.019348145</v>
      </c>
      <c r="R56" s="2">
        <v>935.53133273124695</v>
      </c>
      <c r="S56" s="2">
        <v>1492.49470925331</v>
      </c>
      <c r="T56" s="2">
        <v>592.18064686655998</v>
      </c>
      <c r="U56" s="2">
        <v>4333.8484463691702</v>
      </c>
      <c r="V56" s="2">
        <v>15142.2387523651</v>
      </c>
      <c r="W56" s="2">
        <v>1024536.34564209</v>
      </c>
      <c r="X56" s="2">
        <v>1529623.4249267599</v>
      </c>
      <c r="Y56" s="2">
        <v>1909206.4785156299</v>
      </c>
      <c r="Z56" s="2">
        <v>2230969.3356933598</v>
      </c>
      <c r="AA56" s="2">
        <v>3427339.9206543001</v>
      </c>
      <c r="AB56" s="2">
        <v>35531.289047241196</v>
      </c>
      <c r="AC56" s="2">
        <v>53617.378334045403</v>
      </c>
      <c r="AD56" s="2">
        <v>63561.648818969697</v>
      </c>
      <c r="AE56" s="2">
        <v>75558.713043212905</v>
      </c>
      <c r="AF56" s="2">
        <v>129193.682128906</v>
      </c>
      <c r="AG56" s="2">
        <v>547.98216715455101</v>
      </c>
      <c r="AH56" s="2">
        <v>880.17530751228298</v>
      </c>
      <c r="AI56" s="2">
        <v>346.03621554374701</v>
      </c>
      <c r="AJ56" s="2">
        <v>2559.9470163583801</v>
      </c>
      <c r="AK56" s="2">
        <v>8935.8289842605609</v>
      </c>
      <c r="AL56" s="2">
        <v>457241.49331664998</v>
      </c>
      <c r="AM56" s="2">
        <v>694546.72216796898</v>
      </c>
      <c r="AN56" s="2">
        <v>866788.17053222703</v>
      </c>
      <c r="AO56" s="2">
        <v>1012500.33135986</v>
      </c>
      <c r="AP56" s="2">
        <v>1550898.0123290999</v>
      </c>
    </row>
    <row r="57" spans="1:42" x14ac:dyDescent="0.2">
      <c r="A57" t="s">
        <v>137</v>
      </c>
      <c r="B57" t="s">
        <v>106</v>
      </c>
      <c r="C57" t="s">
        <v>41</v>
      </c>
      <c r="D57" t="s">
        <v>51</v>
      </c>
      <c r="E57" t="s">
        <v>43</v>
      </c>
      <c r="F57" t="s">
        <v>44</v>
      </c>
      <c r="G57" t="s">
        <v>45</v>
      </c>
      <c r="H57" s="2">
        <v>134.73797925561701</v>
      </c>
      <c r="I57" s="2">
        <v>153.465665332973</v>
      </c>
      <c r="J57" s="2">
        <v>188.50672926008701</v>
      </c>
      <c r="K57" s="2">
        <v>211.29943302273799</v>
      </c>
      <c r="L57" s="2">
        <v>252.71828550100301</v>
      </c>
      <c r="M57" s="2">
        <v>6352.5670480728104</v>
      </c>
      <c r="N57" s="2">
        <v>32308.9493179321</v>
      </c>
      <c r="O57" s="2">
        <v>124006.254570007</v>
      </c>
      <c r="P57" s="2">
        <v>189679.99580383301</v>
      </c>
      <c r="Q57" s="2">
        <v>453380.57041931199</v>
      </c>
      <c r="R57" s="2">
        <v>226.14936678111599</v>
      </c>
      <c r="S57" s="2">
        <v>1336.36434704065</v>
      </c>
      <c r="T57" s="2">
        <v>4336.7743844985998</v>
      </c>
      <c r="U57" s="2">
        <v>6879.7937302589398</v>
      </c>
      <c r="V57" s="2">
        <v>11786.4560046196</v>
      </c>
      <c r="W57" s="2">
        <v>817724.63031005894</v>
      </c>
      <c r="X57" s="2">
        <v>823965.31915283203</v>
      </c>
      <c r="Y57" s="2">
        <v>1370627.4416503899</v>
      </c>
      <c r="Z57" s="2">
        <v>1701338.95910645</v>
      </c>
      <c r="AA57" s="2">
        <v>2286818.7962646498</v>
      </c>
      <c r="AB57" s="2">
        <v>4583.9877631664303</v>
      </c>
      <c r="AC57" s="2">
        <v>23452.570584297198</v>
      </c>
      <c r="AD57" s="2">
        <v>90059.388824462905</v>
      </c>
      <c r="AE57" s="2">
        <v>137824.643959045</v>
      </c>
      <c r="AF57" s="2">
        <v>329813.00537109398</v>
      </c>
      <c r="AG57" s="2">
        <v>132.387317176908</v>
      </c>
      <c r="AH57" s="2">
        <v>790.84014278650295</v>
      </c>
      <c r="AI57" s="2">
        <v>2565.4382879733998</v>
      </c>
      <c r="AJ57" s="2">
        <v>4067.9754469394702</v>
      </c>
      <c r="AK57" s="2">
        <v>6944.2008727788898</v>
      </c>
      <c r="AL57" s="2">
        <v>354347.60852050799</v>
      </c>
      <c r="AM57" s="2">
        <v>377786.41670227097</v>
      </c>
      <c r="AN57" s="2">
        <v>628150.43046569801</v>
      </c>
      <c r="AO57" s="2">
        <v>779482.24008178699</v>
      </c>
      <c r="AP57" s="2">
        <v>1044594.68453979</v>
      </c>
    </row>
    <row r="58" spans="1:42" x14ac:dyDescent="0.2">
      <c r="A58" t="s">
        <v>137</v>
      </c>
      <c r="B58" t="s">
        <v>106</v>
      </c>
      <c r="C58" t="s">
        <v>41</v>
      </c>
      <c r="D58" t="s">
        <v>52</v>
      </c>
      <c r="E58" t="s">
        <v>43</v>
      </c>
      <c r="F58" t="s">
        <v>44</v>
      </c>
      <c r="G58" t="s">
        <v>45</v>
      </c>
      <c r="H58" s="2">
        <v>9088.2874428629893</v>
      </c>
      <c r="I58" s="2">
        <v>8124.5314536690703</v>
      </c>
      <c r="J58" s="2">
        <v>7699.6715453267097</v>
      </c>
      <c r="K58" s="2">
        <v>7628.1283125281298</v>
      </c>
      <c r="L58" s="2">
        <v>8915.7633952200395</v>
      </c>
      <c r="M58" s="2">
        <v>134651.473971367</v>
      </c>
      <c r="N58" s="2">
        <v>120952.605071068</v>
      </c>
      <c r="O58" s="2">
        <v>122812.350417614</v>
      </c>
      <c r="P58" s="2">
        <v>127043.179734707</v>
      </c>
      <c r="Q58" s="2">
        <v>165615.622564316</v>
      </c>
      <c r="R58" s="2">
        <v>6583.5944927707296</v>
      </c>
      <c r="S58" s="2">
        <v>5276.4776187241096</v>
      </c>
      <c r="T58" s="2">
        <v>5562.9247768819296</v>
      </c>
      <c r="U58" s="2">
        <v>5948.5547895878599</v>
      </c>
      <c r="V58" s="2">
        <v>10462.3850577176</v>
      </c>
      <c r="W58" s="2">
        <v>4254127.2589721698</v>
      </c>
      <c r="X58" s="2">
        <v>2682343.6099853502</v>
      </c>
      <c r="Y58" s="2">
        <v>3001554.8431396498</v>
      </c>
      <c r="Z58" s="2">
        <v>3300767.3503723098</v>
      </c>
      <c r="AA58" s="2">
        <v>2598843.8939514202</v>
      </c>
      <c r="AB58" s="2">
        <v>97719.741898536697</v>
      </c>
      <c r="AC58" s="2">
        <v>88657.364001274094</v>
      </c>
      <c r="AD58" s="2">
        <v>90119.081252098098</v>
      </c>
      <c r="AE58" s="2">
        <v>93292.684888362899</v>
      </c>
      <c r="AF58" s="2">
        <v>121860.43339633899</v>
      </c>
      <c r="AG58" s="2">
        <v>3852.06414749846</v>
      </c>
      <c r="AH58" s="2">
        <v>3181.9425936266798</v>
      </c>
      <c r="AI58" s="2">
        <v>3348.5550860762601</v>
      </c>
      <c r="AJ58" s="2">
        <v>3577.0704824402901</v>
      </c>
      <c r="AK58" s="2">
        <v>6229.1474223285904</v>
      </c>
      <c r="AL58" s="2">
        <v>1828001.30851746</v>
      </c>
      <c r="AM58" s="2">
        <v>1222299.66966248</v>
      </c>
      <c r="AN58" s="2">
        <v>1367873.1850128199</v>
      </c>
      <c r="AO58" s="2">
        <v>1504101.9121856701</v>
      </c>
      <c r="AP58" s="2">
        <v>1181347.0749053999</v>
      </c>
    </row>
    <row r="59" spans="1:42" x14ac:dyDescent="0.2">
      <c r="A59" t="s">
        <v>137</v>
      </c>
      <c r="B59" t="s">
        <v>106</v>
      </c>
      <c r="C59" t="s">
        <v>41</v>
      </c>
      <c r="D59" t="s">
        <v>53</v>
      </c>
      <c r="E59" t="s">
        <v>43</v>
      </c>
      <c r="F59" t="s">
        <v>44</v>
      </c>
      <c r="G59" t="s">
        <v>45</v>
      </c>
      <c r="H59" s="2">
        <v>27565.682025909398</v>
      </c>
      <c r="I59" s="2">
        <v>28118.9978122711</v>
      </c>
      <c r="J59" s="2">
        <v>30973.289421081499</v>
      </c>
      <c r="K59" s="2">
        <v>33964.265937805198</v>
      </c>
      <c r="L59" s="2">
        <v>30278.7754955292</v>
      </c>
      <c r="M59" s="2">
        <v>314193.253723145</v>
      </c>
      <c r="N59" s="2">
        <v>331379.312133789</v>
      </c>
      <c r="O59" s="2">
        <v>353913.43621826201</v>
      </c>
      <c r="P59" s="2">
        <v>402503.066925049</v>
      </c>
      <c r="Q59" s="2">
        <v>355016.80175781302</v>
      </c>
      <c r="R59" s="2">
        <v>1391.2907162904701</v>
      </c>
      <c r="S59" s="2">
        <v>1448.56501436234</v>
      </c>
      <c r="T59" s="2">
        <v>1590.3204314708701</v>
      </c>
      <c r="U59" s="2">
        <v>1820.2637349367101</v>
      </c>
      <c r="V59" s="2">
        <v>10610.3001790047</v>
      </c>
      <c r="W59" s="2">
        <v>1214627.8833007801</v>
      </c>
      <c r="X59" s="2">
        <v>1254309.4199218799</v>
      </c>
      <c r="Y59" s="2">
        <v>1378233.8729248</v>
      </c>
      <c r="Z59" s="2">
        <v>1542252.7796630899</v>
      </c>
      <c r="AA59" s="2">
        <v>1451183.17614746</v>
      </c>
      <c r="AB59" s="2">
        <v>224145.21972656299</v>
      </c>
      <c r="AC59" s="2">
        <v>237812.21505737299</v>
      </c>
      <c r="AD59" s="2">
        <v>254256.49877929699</v>
      </c>
      <c r="AE59" s="2">
        <v>289383.72344970697</v>
      </c>
      <c r="AF59" s="2">
        <v>255728.31201171901</v>
      </c>
      <c r="AG59" s="2">
        <v>819.66513997316395</v>
      </c>
      <c r="AH59" s="2">
        <v>858.00817686319397</v>
      </c>
      <c r="AI59" s="2">
        <v>941.39182418584801</v>
      </c>
      <c r="AJ59" s="2">
        <v>1067.8759250640901</v>
      </c>
      <c r="AK59" s="2">
        <v>6256.0579578876504</v>
      </c>
      <c r="AL59" s="2">
        <v>542860.34637451195</v>
      </c>
      <c r="AM59" s="2">
        <v>569457.09057617199</v>
      </c>
      <c r="AN59" s="2">
        <v>625646.29187011695</v>
      </c>
      <c r="AO59" s="2">
        <v>699846.609191895</v>
      </c>
      <c r="AP59" s="2">
        <v>656590.10470581101</v>
      </c>
    </row>
    <row r="60" spans="1:42" x14ac:dyDescent="0.2">
      <c r="A60" t="s">
        <v>137</v>
      </c>
      <c r="B60" t="s">
        <v>106</v>
      </c>
      <c r="C60" t="s">
        <v>41</v>
      </c>
      <c r="D60" t="s">
        <v>54</v>
      </c>
      <c r="E60" t="s">
        <v>43</v>
      </c>
      <c r="F60" t="s">
        <v>44</v>
      </c>
      <c r="G60" t="s">
        <v>45</v>
      </c>
      <c r="H60" s="2">
        <v>18246.653396606402</v>
      </c>
      <c r="I60" s="2">
        <v>25686.415349960302</v>
      </c>
      <c r="J60" s="2">
        <v>32385.510437011701</v>
      </c>
      <c r="K60" s="2">
        <v>35941.0037460327</v>
      </c>
      <c r="L60" s="2">
        <v>53622.650688171401</v>
      </c>
      <c r="M60" s="2">
        <v>226496.00759887701</v>
      </c>
      <c r="N60" s="2">
        <v>310923.56008911098</v>
      </c>
      <c r="O60" s="2">
        <v>384879.61502075201</v>
      </c>
      <c r="P60" s="2">
        <v>434576.34194946301</v>
      </c>
      <c r="Q60" s="2">
        <v>708969.98986816395</v>
      </c>
      <c r="R60" s="2">
        <v>19313.173688888499</v>
      </c>
      <c r="S60" s="2">
        <v>25865.4151535034</v>
      </c>
      <c r="T60" s="2">
        <v>29281.804601669301</v>
      </c>
      <c r="U60" s="2">
        <v>34456.0651512146</v>
      </c>
      <c r="V60" s="2">
        <v>72223.480010986299</v>
      </c>
      <c r="W60" s="2">
        <v>179430.401992798</v>
      </c>
      <c r="X60" s="2">
        <v>256469.09385681199</v>
      </c>
      <c r="Y60" s="2">
        <v>337449.90878295898</v>
      </c>
      <c r="Z60" s="2">
        <v>380344.93536377</v>
      </c>
      <c r="AA60" s="2">
        <v>629584.14215087902</v>
      </c>
      <c r="AB60" s="2">
        <v>161770.20256042501</v>
      </c>
      <c r="AC60" s="2">
        <v>223187.343109131</v>
      </c>
      <c r="AD60" s="2">
        <v>276508.24374389602</v>
      </c>
      <c r="AE60" s="2">
        <v>312447.683227539</v>
      </c>
      <c r="AF60" s="2">
        <v>510689.16238403303</v>
      </c>
      <c r="AG60" s="2">
        <v>11348.6123590469</v>
      </c>
      <c r="AH60" s="2">
        <v>15327.039776802099</v>
      </c>
      <c r="AI60" s="2">
        <v>17337.847726821899</v>
      </c>
      <c r="AJ60" s="2">
        <v>20393.598570823699</v>
      </c>
      <c r="AK60" s="2">
        <v>42647.487203598001</v>
      </c>
      <c r="AL60" s="2">
        <v>80291.611701965303</v>
      </c>
      <c r="AM60" s="2">
        <v>117441.489784241</v>
      </c>
      <c r="AN60" s="2">
        <v>154486.0467453</v>
      </c>
      <c r="AO60" s="2">
        <v>174055.794517517</v>
      </c>
      <c r="AP60" s="2">
        <v>287231.08837890602</v>
      </c>
    </row>
    <row r="61" spans="1:42" x14ac:dyDescent="0.2">
      <c r="A61" t="s">
        <v>137</v>
      </c>
      <c r="B61" t="s">
        <v>106</v>
      </c>
      <c r="C61" t="s">
        <v>41</v>
      </c>
      <c r="D61" t="s">
        <v>55</v>
      </c>
      <c r="E61" t="s">
        <v>56</v>
      </c>
      <c r="F61" t="s">
        <v>44</v>
      </c>
      <c r="G61" t="s">
        <v>45</v>
      </c>
      <c r="H61" s="2">
        <v>9.7136100688949192</v>
      </c>
      <c r="I61" s="2">
        <v>19.614475270733202</v>
      </c>
      <c r="J61" s="2">
        <v>14.7766494266689</v>
      </c>
      <c r="K61" s="2">
        <v>17.2687150156125</v>
      </c>
      <c r="L61" s="2">
        <v>38.455588700249798</v>
      </c>
      <c r="M61" s="2">
        <v>3853.8034150600402</v>
      </c>
      <c r="N61" s="2">
        <v>18098.545614242601</v>
      </c>
      <c r="O61" s="2">
        <v>39390.521026611299</v>
      </c>
      <c r="P61" s="2">
        <v>61377.581230163603</v>
      </c>
      <c r="Q61" s="2">
        <v>212834.54725646999</v>
      </c>
      <c r="R61" s="2">
        <v>110.566837020218</v>
      </c>
      <c r="S61" s="2">
        <v>571.626655161381</v>
      </c>
      <c r="T61" s="2">
        <v>1011.59654513001</v>
      </c>
      <c r="U61" s="2">
        <v>1570.9098795652401</v>
      </c>
      <c r="V61" s="2">
        <v>5320.2797530889502</v>
      </c>
      <c r="W61" s="2">
        <v>58951.888271331802</v>
      </c>
      <c r="X61" s="2">
        <v>105311.160388947</v>
      </c>
      <c r="Y61" s="2">
        <v>107440.625549316</v>
      </c>
      <c r="Z61" s="2">
        <v>139044.096977234</v>
      </c>
      <c r="AA61" s="2">
        <v>347980.20561981201</v>
      </c>
      <c r="AB61" s="2">
        <v>2780.8896019458798</v>
      </c>
      <c r="AC61" s="2">
        <v>13137.4560284615</v>
      </c>
      <c r="AD61" s="2">
        <v>28607.318093299898</v>
      </c>
      <c r="AE61" s="2">
        <v>44597.974037170403</v>
      </c>
      <c r="AF61" s="2">
        <v>154827.10584259001</v>
      </c>
      <c r="AG61" s="2">
        <v>64.7255680710077</v>
      </c>
      <c r="AH61" s="2">
        <v>338.27996468544001</v>
      </c>
      <c r="AI61" s="2">
        <v>598.41447064280499</v>
      </c>
      <c r="AJ61" s="2">
        <v>928.86840823292698</v>
      </c>
      <c r="AK61" s="2">
        <v>3134.5377956628799</v>
      </c>
      <c r="AL61" s="2">
        <v>25545.837274551399</v>
      </c>
      <c r="AM61" s="2">
        <v>48284.951000213601</v>
      </c>
      <c r="AN61" s="2">
        <v>49239.402956008897</v>
      </c>
      <c r="AO61" s="2">
        <v>63704.179456710801</v>
      </c>
      <c r="AP61" s="2">
        <v>158953.68264389</v>
      </c>
    </row>
    <row r="62" spans="1:42" x14ac:dyDescent="0.2">
      <c r="A62" t="s">
        <v>137</v>
      </c>
      <c r="B62" t="s">
        <v>106</v>
      </c>
      <c r="C62" t="s">
        <v>41</v>
      </c>
      <c r="D62" t="s">
        <v>57</v>
      </c>
      <c r="E62" t="s">
        <v>43</v>
      </c>
      <c r="F62" t="s">
        <v>44</v>
      </c>
      <c r="G62" t="s">
        <v>45</v>
      </c>
      <c r="H62" s="2">
        <v>0</v>
      </c>
      <c r="I62" s="2">
        <v>0</v>
      </c>
      <c r="J62" s="2">
        <v>0</v>
      </c>
      <c r="K62" s="2">
        <v>0</v>
      </c>
      <c r="L62" s="2">
        <v>0</v>
      </c>
      <c r="M62" s="2">
        <v>49942.315895080603</v>
      </c>
      <c r="N62" s="2">
        <v>100953.023780823</v>
      </c>
      <c r="O62" s="2">
        <v>127187.822357178</v>
      </c>
      <c r="P62" s="2">
        <v>143159.65057373</v>
      </c>
      <c r="Q62" s="2">
        <v>283965.45310974098</v>
      </c>
      <c r="R62" s="2">
        <v>15291.251911163299</v>
      </c>
      <c r="S62" s="2">
        <v>28215.501565933198</v>
      </c>
      <c r="T62" s="2">
        <v>33973.557926178</v>
      </c>
      <c r="U62" s="2">
        <v>37855.631748199499</v>
      </c>
      <c r="V62" s="2">
        <v>70415.763763427705</v>
      </c>
      <c r="W62" s="2">
        <v>7640550.0634765597</v>
      </c>
      <c r="X62" s="2">
        <v>15444550.4521484</v>
      </c>
      <c r="Y62" s="2">
        <v>19458146.0478516</v>
      </c>
      <c r="Z62" s="2">
        <v>21901637.621093798</v>
      </c>
      <c r="AA62" s="2">
        <v>43443164.167968802</v>
      </c>
      <c r="AB62" s="2">
        <v>35863.730566024802</v>
      </c>
      <c r="AC62" s="2">
        <v>73616.426414489702</v>
      </c>
      <c r="AD62" s="2">
        <v>92786.514690399199</v>
      </c>
      <c r="AE62" s="2">
        <v>104482.117321014</v>
      </c>
      <c r="AF62" s="2">
        <v>207390.08417511001</v>
      </c>
      <c r="AG62" s="2">
        <v>8400.0962753295898</v>
      </c>
      <c r="AH62" s="2">
        <v>16249.1202774048</v>
      </c>
      <c r="AI62" s="2">
        <v>19558.321118354801</v>
      </c>
      <c r="AJ62" s="2">
        <v>21785.2735958099</v>
      </c>
      <c r="AK62" s="2">
        <v>40395.614784240701</v>
      </c>
      <c r="AL62" s="2">
        <v>3398076.8637695299</v>
      </c>
      <c r="AM62" s="2">
        <v>7208378.5776367197</v>
      </c>
      <c r="AN62" s="2">
        <v>9076370.5302734394</v>
      </c>
      <c r="AO62" s="2">
        <v>10211368.6171875</v>
      </c>
      <c r="AP62" s="2">
        <v>20180719.560546901</v>
      </c>
    </row>
    <row r="63" spans="1:42" x14ac:dyDescent="0.2">
      <c r="A63" t="s">
        <v>137</v>
      </c>
      <c r="B63" t="s">
        <v>106</v>
      </c>
      <c r="C63" t="s">
        <v>41</v>
      </c>
      <c r="D63" t="s">
        <v>58</v>
      </c>
      <c r="E63" t="s">
        <v>43</v>
      </c>
      <c r="F63" t="s">
        <v>44</v>
      </c>
      <c r="G63" t="s">
        <v>45</v>
      </c>
      <c r="H63" s="2">
        <v>4053.53978103399</v>
      </c>
      <c r="I63" s="2">
        <v>6710.5428856313201</v>
      </c>
      <c r="J63" s="2">
        <v>10301.841082274899</v>
      </c>
      <c r="K63" s="2">
        <v>12000.497301757299</v>
      </c>
      <c r="L63" s="2">
        <v>26067.0940945148</v>
      </c>
      <c r="M63" s="2">
        <v>159603.625341415</v>
      </c>
      <c r="N63" s="2">
        <v>293672.87360763497</v>
      </c>
      <c r="O63" s="2">
        <v>488884.331615448</v>
      </c>
      <c r="P63" s="2">
        <v>678633.72118759202</v>
      </c>
      <c r="Q63" s="2">
        <v>1730929.2317123399</v>
      </c>
      <c r="R63" s="2">
        <v>2219.13941304944</v>
      </c>
      <c r="S63" s="2">
        <v>4250.1461804211103</v>
      </c>
      <c r="T63" s="2">
        <v>7555.6699619889296</v>
      </c>
      <c r="U63" s="2">
        <v>10830.962956547701</v>
      </c>
      <c r="V63" s="2">
        <v>52762.575737237901</v>
      </c>
      <c r="W63" s="2">
        <v>12026849.681274399</v>
      </c>
      <c r="X63" s="2">
        <v>14066480.5582275</v>
      </c>
      <c r="Y63" s="2">
        <v>23054785.4682617</v>
      </c>
      <c r="Z63" s="2">
        <v>27864407.391845699</v>
      </c>
      <c r="AA63" s="2">
        <v>104726740.038086</v>
      </c>
      <c r="AB63" s="2">
        <v>115727.565802097</v>
      </c>
      <c r="AC63" s="2">
        <v>215262.152470589</v>
      </c>
      <c r="AD63" s="2">
        <v>358740.72425460798</v>
      </c>
      <c r="AE63" s="2">
        <v>498346.76910400402</v>
      </c>
      <c r="AF63" s="2">
        <v>1273622.50852203</v>
      </c>
      <c r="AG63" s="2">
        <v>1281.5177983176</v>
      </c>
      <c r="AH63" s="2">
        <v>2554.13400483131</v>
      </c>
      <c r="AI63" s="2">
        <v>4535.0306311100703</v>
      </c>
      <c r="AJ63" s="2">
        <v>6498.5309827029696</v>
      </c>
      <c r="AK63" s="2">
        <v>31365.8853229284</v>
      </c>
      <c r="AL63" s="2">
        <v>5177252.5525817899</v>
      </c>
      <c r="AM63" s="2">
        <v>6411389.4980468797</v>
      </c>
      <c r="AN63" s="2">
        <v>10508776.756958</v>
      </c>
      <c r="AO63" s="2">
        <v>12699984.449707</v>
      </c>
      <c r="AP63" s="2">
        <v>47614969.705078103</v>
      </c>
    </row>
    <row r="64" spans="1:42" x14ac:dyDescent="0.2">
      <c r="A64" t="s">
        <v>137</v>
      </c>
      <c r="B64" t="s">
        <v>106</v>
      </c>
      <c r="C64" t="s">
        <v>41</v>
      </c>
      <c r="D64" t="s">
        <v>59</v>
      </c>
      <c r="E64" t="s">
        <v>43</v>
      </c>
      <c r="F64" t="s">
        <v>44</v>
      </c>
      <c r="G64" t="s">
        <v>45</v>
      </c>
      <c r="H64" s="2">
        <v>715.33055090531695</v>
      </c>
      <c r="I64" s="2">
        <v>1184.21352461725</v>
      </c>
      <c r="J64" s="2">
        <v>1817.9718007296301</v>
      </c>
      <c r="K64" s="2">
        <v>2117.7347902655602</v>
      </c>
      <c r="L64" s="2">
        <v>4600.0754595696899</v>
      </c>
      <c r="M64" s="2">
        <v>24985.675555705999</v>
      </c>
      <c r="N64" s="2">
        <v>43423.669927358598</v>
      </c>
      <c r="O64" s="2">
        <v>67785.725164413496</v>
      </c>
      <c r="P64" s="2">
        <v>91399.472030639605</v>
      </c>
      <c r="Q64" s="2">
        <v>222058.25091648099</v>
      </c>
      <c r="R64" s="2">
        <v>475.30582450423401</v>
      </c>
      <c r="S64" s="2">
        <v>771.22193151153601</v>
      </c>
      <c r="T64" s="2">
        <v>1337.7305214554101</v>
      </c>
      <c r="U64" s="2">
        <v>1940.2283624783199</v>
      </c>
      <c r="V64" s="2">
        <v>8336.4792634546793</v>
      </c>
      <c r="W64" s="2">
        <v>2122385.1671524001</v>
      </c>
      <c r="X64" s="2">
        <v>2482320.2403259301</v>
      </c>
      <c r="Y64" s="2">
        <v>4068491.0911254901</v>
      </c>
      <c r="Z64" s="2">
        <v>4917248.3348998995</v>
      </c>
      <c r="AA64" s="2">
        <v>18481190.0628662</v>
      </c>
      <c r="AB64" s="2">
        <v>18137.793743014299</v>
      </c>
      <c r="AC64" s="2">
        <v>31829.544194698301</v>
      </c>
      <c r="AD64" s="2">
        <v>49740.812625408202</v>
      </c>
      <c r="AE64" s="2">
        <v>67118.143746375994</v>
      </c>
      <c r="AF64" s="2">
        <v>163391.081364632</v>
      </c>
      <c r="AG64" s="2">
        <v>277.41887963842601</v>
      </c>
      <c r="AH64" s="2">
        <v>463.45704744011198</v>
      </c>
      <c r="AI64" s="2">
        <v>802.93617055006303</v>
      </c>
      <c r="AJ64" s="2">
        <v>1164.1802500747101</v>
      </c>
      <c r="AK64" s="2">
        <v>4954.7017023116396</v>
      </c>
      <c r="AL64" s="2">
        <v>913632.77629089402</v>
      </c>
      <c r="AM64" s="2">
        <v>1131421.7500457801</v>
      </c>
      <c r="AN64" s="2">
        <v>1854489.84346008</v>
      </c>
      <c r="AO64" s="2">
        <v>2241173.72406006</v>
      </c>
      <c r="AP64" s="2">
        <v>8402642.11572266</v>
      </c>
    </row>
    <row r="65" spans="1:42" x14ac:dyDescent="0.2">
      <c r="A65" t="s">
        <v>137</v>
      </c>
      <c r="B65" t="s">
        <v>106</v>
      </c>
      <c r="C65" t="s">
        <v>41</v>
      </c>
      <c r="D65" t="s">
        <v>60</v>
      </c>
      <c r="E65" t="s">
        <v>43</v>
      </c>
      <c r="F65" t="s">
        <v>44</v>
      </c>
      <c r="G65" t="s">
        <v>45</v>
      </c>
      <c r="H65" s="2">
        <v>4139.0748324096203</v>
      </c>
      <c r="I65" s="2">
        <v>6735.3256482779998</v>
      </c>
      <c r="J65" s="2">
        <v>9203.3266295194608</v>
      </c>
      <c r="K65" s="2">
        <v>9667.5204088091905</v>
      </c>
      <c r="L65" s="2">
        <v>17999.991557955698</v>
      </c>
      <c r="M65" s="2">
        <v>110335.81969547299</v>
      </c>
      <c r="N65" s="2">
        <v>182027.50283622701</v>
      </c>
      <c r="O65" s="2">
        <v>250682.08988571199</v>
      </c>
      <c r="P65" s="2">
        <v>294159.16358566302</v>
      </c>
      <c r="Q65" s="2">
        <v>602529.41685867298</v>
      </c>
      <c r="R65" s="2">
        <v>2018.9059143550701</v>
      </c>
      <c r="S65" s="2">
        <v>3307.0995017141099</v>
      </c>
      <c r="T65" s="2">
        <v>5034.2450868040296</v>
      </c>
      <c r="U65" s="2">
        <v>6852.4497593343303</v>
      </c>
      <c r="V65" s="2">
        <v>27422.499524712599</v>
      </c>
      <c r="W65" s="2">
        <v>8702394.3552246094</v>
      </c>
      <c r="X65" s="2">
        <v>10018362.6848145</v>
      </c>
      <c r="Y65" s="2">
        <v>14359548.6986084</v>
      </c>
      <c r="Z65" s="2">
        <v>15446749.8685303</v>
      </c>
      <c r="AA65" s="2">
        <v>49755750.790527299</v>
      </c>
      <c r="AB65" s="2">
        <v>80029.181294441194</v>
      </c>
      <c r="AC65" s="2">
        <v>133437.617773056</v>
      </c>
      <c r="AD65" s="2">
        <v>183961.122535706</v>
      </c>
      <c r="AE65" s="2">
        <v>216012.362019539</v>
      </c>
      <c r="AF65" s="2">
        <v>443342.79796028102</v>
      </c>
      <c r="AG65" s="2">
        <v>1180.1099943332399</v>
      </c>
      <c r="AH65" s="2">
        <v>1987.91971863806</v>
      </c>
      <c r="AI65" s="2">
        <v>3022.3720594197498</v>
      </c>
      <c r="AJ65" s="2">
        <v>4112.93725448847</v>
      </c>
      <c r="AK65" s="2">
        <v>16304.3587913513</v>
      </c>
      <c r="AL65" s="2">
        <v>3761205.1260070801</v>
      </c>
      <c r="AM65" s="2">
        <v>4561844.0793457003</v>
      </c>
      <c r="AN65" s="2">
        <v>6539000.7798461895</v>
      </c>
      <c r="AO65" s="2">
        <v>7033509.2936401404</v>
      </c>
      <c r="AP65" s="2">
        <v>22599879.811035201</v>
      </c>
    </row>
    <row r="66" spans="1:42" x14ac:dyDescent="0.2">
      <c r="A66" t="s">
        <v>137</v>
      </c>
      <c r="B66" t="s">
        <v>106</v>
      </c>
      <c r="C66" t="s">
        <v>41</v>
      </c>
      <c r="D66" t="s">
        <v>61</v>
      </c>
      <c r="E66" t="s">
        <v>43</v>
      </c>
      <c r="F66" t="s">
        <v>44</v>
      </c>
      <c r="G66" t="s">
        <v>45</v>
      </c>
      <c r="H66" s="2">
        <v>301.84125099331101</v>
      </c>
      <c r="I66" s="2">
        <v>370.94163876399398</v>
      </c>
      <c r="J66" s="2">
        <v>390.56768178008502</v>
      </c>
      <c r="K66" s="2">
        <v>527.42541435733403</v>
      </c>
      <c r="L66" s="2">
        <v>409.21088107861601</v>
      </c>
      <c r="M66" s="2">
        <v>11478.687007218599</v>
      </c>
      <c r="N66" s="2">
        <v>16479.689481615998</v>
      </c>
      <c r="O66" s="2">
        <v>16539.1179503202</v>
      </c>
      <c r="P66" s="2">
        <v>26246.487960100199</v>
      </c>
      <c r="Q66" s="2">
        <v>22425.473931193399</v>
      </c>
      <c r="R66" s="2">
        <v>576.51754271611605</v>
      </c>
      <c r="S66" s="2">
        <v>804.84685495868302</v>
      </c>
      <c r="T66" s="2">
        <v>854.01538733765506</v>
      </c>
      <c r="U66" s="2">
        <v>1260.9397475272399</v>
      </c>
      <c r="V66" s="2">
        <v>1234.2389714568901</v>
      </c>
      <c r="W66" s="2">
        <v>1057606.29319763</v>
      </c>
      <c r="X66" s="2">
        <v>1356305.629776</v>
      </c>
      <c r="Y66" s="2">
        <v>1422801.2831115699</v>
      </c>
      <c r="Z66" s="2">
        <v>1928077.41009521</v>
      </c>
      <c r="AA66" s="2">
        <v>1773746.54760742</v>
      </c>
      <c r="AB66" s="2">
        <v>8337.4410800039805</v>
      </c>
      <c r="AC66" s="2">
        <v>12077.6458026171</v>
      </c>
      <c r="AD66" s="2">
        <v>12135.6670389175</v>
      </c>
      <c r="AE66" s="2">
        <v>19273.630107402802</v>
      </c>
      <c r="AF66" s="2">
        <v>16500.726072370999</v>
      </c>
      <c r="AG66" s="2">
        <v>340.316091741435</v>
      </c>
      <c r="AH66" s="2">
        <v>480.34752977825701</v>
      </c>
      <c r="AI66" s="2">
        <v>509.36663358658598</v>
      </c>
      <c r="AJ66" s="2">
        <v>751.83927723579097</v>
      </c>
      <c r="AK66" s="2">
        <v>734.14552777633105</v>
      </c>
      <c r="AL66" s="2">
        <v>466406.35095596302</v>
      </c>
      <c r="AM66" s="2">
        <v>617942.042526245</v>
      </c>
      <c r="AN66" s="2">
        <v>648277.08972930897</v>
      </c>
      <c r="AO66" s="2">
        <v>878424.02878570603</v>
      </c>
      <c r="AP66" s="2">
        <v>806126.747657776</v>
      </c>
    </row>
    <row r="67" spans="1:42" x14ac:dyDescent="0.2">
      <c r="A67" t="s">
        <v>137</v>
      </c>
      <c r="B67" t="s">
        <v>106</v>
      </c>
      <c r="C67" t="s">
        <v>41</v>
      </c>
      <c r="D67" t="s">
        <v>62</v>
      </c>
      <c r="E67" t="s">
        <v>43</v>
      </c>
      <c r="F67" t="s">
        <v>44</v>
      </c>
      <c r="G67" t="s">
        <v>45</v>
      </c>
      <c r="H67" s="2">
        <v>1716.91256573796</v>
      </c>
      <c r="I67" s="2">
        <v>1586.35832745582</v>
      </c>
      <c r="J67" s="2">
        <v>1543.9462634921099</v>
      </c>
      <c r="K67" s="2">
        <v>2101.9122327566101</v>
      </c>
      <c r="L67" s="2">
        <v>889.25245015323196</v>
      </c>
      <c r="M67" s="2">
        <v>17300.224036634001</v>
      </c>
      <c r="N67" s="2">
        <v>18429.160454869299</v>
      </c>
      <c r="O67" s="2">
        <v>17405.144105315201</v>
      </c>
      <c r="P67" s="2">
        <v>25625.847172141101</v>
      </c>
      <c r="Q67" s="2">
        <v>10962.850725054701</v>
      </c>
      <c r="R67" s="2">
        <v>3362.9721913784701</v>
      </c>
      <c r="S67" s="2">
        <v>3433.3844540417199</v>
      </c>
      <c r="T67" s="2">
        <v>3369.9296114295698</v>
      </c>
      <c r="U67" s="2">
        <v>4965.5354504138204</v>
      </c>
      <c r="V67" s="2">
        <v>2417.28715012968</v>
      </c>
      <c r="W67" s="2">
        <v>6193147.01025391</v>
      </c>
      <c r="X67" s="2">
        <v>5804224.0885620099</v>
      </c>
      <c r="Y67" s="2">
        <v>5510308.5853881799</v>
      </c>
      <c r="Z67" s="2">
        <v>7544698.90307617</v>
      </c>
      <c r="AA67" s="2">
        <v>3583511.5683593801</v>
      </c>
      <c r="AB67" s="2">
        <v>12568.367685973601</v>
      </c>
      <c r="AC67" s="2">
        <v>13506.3796170354</v>
      </c>
      <c r="AD67" s="2">
        <v>12771.1214422584</v>
      </c>
      <c r="AE67" s="2">
        <v>18817.874682903301</v>
      </c>
      <c r="AF67" s="2">
        <v>8066.49568021297</v>
      </c>
      <c r="AG67" s="2">
        <v>1987.3805465810001</v>
      </c>
      <c r="AH67" s="2">
        <v>2049.2498841658198</v>
      </c>
      <c r="AI67" s="2">
        <v>2010.0923405513199</v>
      </c>
      <c r="AJ67" s="2">
        <v>2960.81074520946</v>
      </c>
      <c r="AK67" s="2">
        <v>1437.79286688566</v>
      </c>
      <c r="AL67" s="2">
        <v>2742499.4371490502</v>
      </c>
      <c r="AM67" s="2">
        <v>2644693.8424377399</v>
      </c>
      <c r="AN67" s="2">
        <v>2510916.6873168899</v>
      </c>
      <c r="AO67" s="2">
        <v>3437649.1423339802</v>
      </c>
      <c r="AP67" s="2">
        <v>1628779.2572021501</v>
      </c>
    </row>
    <row r="68" spans="1:42" x14ac:dyDescent="0.2">
      <c r="A68" t="s">
        <v>137</v>
      </c>
      <c r="B68" t="s">
        <v>106</v>
      </c>
      <c r="C68" t="s">
        <v>63</v>
      </c>
      <c r="D68" t="s">
        <v>64</v>
      </c>
      <c r="E68" t="s">
        <v>56</v>
      </c>
      <c r="F68" t="s">
        <v>44</v>
      </c>
      <c r="G68" t="s">
        <v>45</v>
      </c>
      <c r="H68" s="2">
        <v>0</v>
      </c>
      <c r="I68" s="2">
        <v>0</v>
      </c>
      <c r="J68" s="2">
        <v>0</v>
      </c>
      <c r="K68" s="2">
        <v>0</v>
      </c>
      <c r="L68" s="2">
        <v>0</v>
      </c>
      <c r="M68" s="2">
        <v>0</v>
      </c>
      <c r="N68" s="2">
        <v>0</v>
      </c>
      <c r="O68" s="2">
        <v>0</v>
      </c>
      <c r="P68" s="2">
        <v>0</v>
      </c>
      <c r="Q68" s="2">
        <v>0</v>
      </c>
      <c r="R68" s="2">
        <v>0</v>
      </c>
      <c r="S68" s="2">
        <v>0</v>
      </c>
      <c r="T68" s="2">
        <v>0</v>
      </c>
      <c r="U68" s="2">
        <v>0</v>
      </c>
      <c r="V68" s="2">
        <v>0</v>
      </c>
      <c r="W68" s="2">
        <v>0</v>
      </c>
      <c r="X68" s="2">
        <v>0</v>
      </c>
      <c r="Y68" s="2">
        <v>0</v>
      </c>
      <c r="Z68" s="2">
        <v>0</v>
      </c>
      <c r="AA68" s="2">
        <v>0</v>
      </c>
      <c r="AB68" s="2">
        <v>0</v>
      </c>
      <c r="AC68" s="2">
        <v>0</v>
      </c>
      <c r="AD68" s="2">
        <v>0</v>
      </c>
      <c r="AE68" s="2">
        <v>0</v>
      </c>
      <c r="AF68" s="2">
        <v>0</v>
      </c>
      <c r="AG68" s="2">
        <v>0</v>
      </c>
      <c r="AH68" s="2">
        <v>0</v>
      </c>
      <c r="AI68" s="2">
        <v>0</v>
      </c>
      <c r="AJ68" s="2">
        <v>0</v>
      </c>
      <c r="AK68" s="2">
        <v>0</v>
      </c>
      <c r="AL68" s="2">
        <v>0</v>
      </c>
      <c r="AM68" s="2">
        <v>0</v>
      </c>
      <c r="AN68" s="2">
        <v>0</v>
      </c>
      <c r="AO68" s="2">
        <v>0</v>
      </c>
      <c r="AP68" s="2">
        <v>0</v>
      </c>
    </row>
    <row r="69" spans="1:42" x14ac:dyDescent="0.2">
      <c r="A69" t="s">
        <v>137</v>
      </c>
      <c r="B69" t="s">
        <v>106</v>
      </c>
      <c r="C69" t="s">
        <v>63</v>
      </c>
      <c r="D69" t="s">
        <v>65</v>
      </c>
      <c r="E69" t="s">
        <v>56</v>
      </c>
      <c r="F69" t="s">
        <v>44</v>
      </c>
      <c r="G69" t="s">
        <v>45</v>
      </c>
      <c r="H69" s="2">
        <v>0</v>
      </c>
      <c r="I69" s="2">
        <v>0</v>
      </c>
      <c r="J69" s="2">
        <v>0</v>
      </c>
      <c r="K69" s="2">
        <v>0</v>
      </c>
      <c r="L69" s="2">
        <v>0</v>
      </c>
      <c r="M69" s="2">
        <v>0</v>
      </c>
      <c r="N69" s="2">
        <v>0</v>
      </c>
      <c r="O69" s="2">
        <v>0</v>
      </c>
      <c r="P69" s="2">
        <v>0</v>
      </c>
      <c r="Q69" s="2">
        <v>0</v>
      </c>
      <c r="R69" s="2">
        <v>0</v>
      </c>
      <c r="S69" s="2">
        <v>0</v>
      </c>
      <c r="T69" s="2">
        <v>0</v>
      </c>
      <c r="U69" s="2">
        <v>0</v>
      </c>
      <c r="V69" s="2">
        <v>0</v>
      </c>
      <c r="W69" s="2">
        <v>0</v>
      </c>
      <c r="X69" s="2">
        <v>0</v>
      </c>
      <c r="Y69" s="2">
        <v>0</v>
      </c>
      <c r="Z69" s="2">
        <v>0</v>
      </c>
      <c r="AA69" s="2">
        <v>0</v>
      </c>
      <c r="AB69" s="2">
        <v>0</v>
      </c>
      <c r="AC69" s="2">
        <v>0</v>
      </c>
      <c r="AD69" s="2">
        <v>0</v>
      </c>
      <c r="AE69" s="2">
        <v>0</v>
      </c>
      <c r="AF69" s="2">
        <v>0</v>
      </c>
      <c r="AG69" s="2">
        <v>0</v>
      </c>
      <c r="AH69" s="2">
        <v>0</v>
      </c>
      <c r="AI69" s="2">
        <v>0</v>
      </c>
      <c r="AJ69" s="2">
        <v>0</v>
      </c>
      <c r="AK69" s="2">
        <v>0</v>
      </c>
      <c r="AL69" s="2">
        <v>0</v>
      </c>
      <c r="AM69" s="2">
        <v>0</v>
      </c>
      <c r="AN69" s="2">
        <v>0</v>
      </c>
      <c r="AO69" s="2">
        <v>0</v>
      </c>
      <c r="AP69" s="2">
        <v>0</v>
      </c>
    </row>
    <row r="70" spans="1:42" x14ac:dyDescent="0.2">
      <c r="A70" t="s">
        <v>137</v>
      </c>
      <c r="B70" t="s">
        <v>106</v>
      </c>
      <c r="C70" t="s">
        <v>63</v>
      </c>
      <c r="D70" t="s">
        <v>66</v>
      </c>
      <c r="E70" t="s">
        <v>56</v>
      </c>
      <c r="F70" t="s">
        <v>44</v>
      </c>
      <c r="G70" t="s">
        <v>45</v>
      </c>
      <c r="H70" s="2">
        <v>0</v>
      </c>
      <c r="I70" s="2">
        <v>0</v>
      </c>
      <c r="J70" s="2">
        <v>0</v>
      </c>
      <c r="K70" s="2">
        <v>0</v>
      </c>
      <c r="L70" s="2">
        <v>0</v>
      </c>
      <c r="M70" s="2">
        <v>0</v>
      </c>
      <c r="N70" s="2">
        <v>0</v>
      </c>
      <c r="O70" s="2">
        <v>0</v>
      </c>
      <c r="P70" s="2">
        <v>0</v>
      </c>
      <c r="Q70" s="2">
        <v>0</v>
      </c>
      <c r="R70" s="2">
        <v>0</v>
      </c>
      <c r="S70" s="2">
        <v>0</v>
      </c>
      <c r="T70" s="2">
        <v>0</v>
      </c>
      <c r="U70" s="2">
        <v>0</v>
      </c>
      <c r="V70" s="2">
        <v>0</v>
      </c>
      <c r="W70" s="2">
        <v>0</v>
      </c>
      <c r="X70" s="2">
        <v>0</v>
      </c>
      <c r="Y70" s="2">
        <v>0</v>
      </c>
      <c r="Z70" s="2">
        <v>0</v>
      </c>
      <c r="AA70" s="2">
        <v>0</v>
      </c>
      <c r="AB70" s="2">
        <v>0</v>
      </c>
      <c r="AC70" s="2">
        <v>0</v>
      </c>
      <c r="AD70" s="2">
        <v>0</v>
      </c>
      <c r="AE70" s="2">
        <v>0</v>
      </c>
      <c r="AF70" s="2">
        <v>0</v>
      </c>
      <c r="AG70" s="2">
        <v>0</v>
      </c>
      <c r="AH70" s="2">
        <v>0</v>
      </c>
      <c r="AI70" s="2">
        <v>0</v>
      </c>
      <c r="AJ70" s="2">
        <v>0</v>
      </c>
      <c r="AK70" s="2">
        <v>0</v>
      </c>
      <c r="AL70" s="2">
        <v>0</v>
      </c>
      <c r="AM70" s="2">
        <v>0</v>
      </c>
      <c r="AN70" s="2">
        <v>0</v>
      </c>
      <c r="AO70" s="2">
        <v>0</v>
      </c>
      <c r="AP70" s="2">
        <v>0</v>
      </c>
    </row>
    <row r="71" spans="1:42" x14ac:dyDescent="0.2">
      <c r="A71" t="s">
        <v>137</v>
      </c>
      <c r="B71" t="s">
        <v>106</v>
      </c>
      <c r="C71" t="s">
        <v>63</v>
      </c>
      <c r="D71" t="s">
        <v>67</v>
      </c>
      <c r="E71" t="s">
        <v>56</v>
      </c>
      <c r="F71" t="s">
        <v>44</v>
      </c>
      <c r="G71" t="s">
        <v>45</v>
      </c>
      <c r="H71" s="2">
        <v>0</v>
      </c>
      <c r="I71" s="2">
        <v>0</v>
      </c>
      <c r="J71" s="2">
        <v>0</v>
      </c>
      <c r="K71" s="2">
        <v>0</v>
      </c>
      <c r="L71" s="2">
        <v>0</v>
      </c>
      <c r="M71" s="2">
        <v>0</v>
      </c>
      <c r="N71" s="2">
        <v>0</v>
      </c>
      <c r="O71" s="2">
        <v>0</v>
      </c>
      <c r="P71" s="2">
        <v>0</v>
      </c>
      <c r="Q71" s="2">
        <v>0</v>
      </c>
      <c r="R71" s="2">
        <v>0</v>
      </c>
      <c r="S71" s="2">
        <v>0</v>
      </c>
      <c r="T71" s="2">
        <v>0</v>
      </c>
      <c r="U71" s="2">
        <v>0</v>
      </c>
      <c r="V71" s="2">
        <v>0</v>
      </c>
      <c r="W71" s="2">
        <v>0</v>
      </c>
      <c r="X71" s="2">
        <v>0</v>
      </c>
      <c r="Y71" s="2">
        <v>0</v>
      </c>
      <c r="Z71" s="2">
        <v>0</v>
      </c>
      <c r="AA71" s="2">
        <v>0</v>
      </c>
      <c r="AB71" s="2">
        <v>0</v>
      </c>
      <c r="AC71" s="2">
        <v>0</v>
      </c>
      <c r="AD71" s="2">
        <v>0</v>
      </c>
      <c r="AE71" s="2">
        <v>0</v>
      </c>
      <c r="AF71" s="2">
        <v>0</v>
      </c>
      <c r="AG71" s="2">
        <v>0</v>
      </c>
      <c r="AH71" s="2">
        <v>0</v>
      </c>
      <c r="AI71" s="2">
        <v>0</v>
      </c>
      <c r="AJ71" s="2">
        <v>0</v>
      </c>
      <c r="AK71" s="2">
        <v>0</v>
      </c>
      <c r="AL71" s="2">
        <v>0</v>
      </c>
      <c r="AM71" s="2">
        <v>0</v>
      </c>
      <c r="AN71" s="2">
        <v>0</v>
      </c>
      <c r="AO71" s="2">
        <v>0</v>
      </c>
      <c r="AP71" s="2">
        <v>0</v>
      </c>
    </row>
    <row r="72" spans="1:42" x14ac:dyDescent="0.2">
      <c r="A72" t="s">
        <v>137</v>
      </c>
      <c r="B72" t="s">
        <v>106</v>
      </c>
      <c r="C72" t="s">
        <v>63</v>
      </c>
      <c r="D72" t="s">
        <v>68</v>
      </c>
      <c r="E72" t="s">
        <v>56</v>
      </c>
      <c r="F72" t="s">
        <v>44</v>
      </c>
      <c r="G72" t="s">
        <v>45</v>
      </c>
      <c r="H72" s="2">
        <v>0</v>
      </c>
      <c r="I72" s="2">
        <v>0</v>
      </c>
      <c r="J72" s="2">
        <v>0</v>
      </c>
      <c r="K72" s="2">
        <v>0</v>
      </c>
      <c r="L72" s="2">
        <v>0</v>
      </c>
      <c r="M72" s="2">
        <v>0</v>
      </c>
      <c r="N72" s="2">
        <v>0</v>
      </c>
      <c r="O72" s="2">
        <v>0</v>
      </c>
      <c r="P72" s="2">
        <v>0</v>
      </c>
      <c r="Q72" s="2">
        <v>0</v>
      </c>
      <c r="R72" s="2">
        <v>0</v>
      </c>
      <c r="S72" s="2">
        <v>0</v>
      </c>
      <c r="T72" s="2">
        <v>0</v>
      </c>
      <c r="U72" s="2">
        <v>0</v>
      </c>
      <c r="V72" s="2">
        <v>0</v>
      </c>
      <c r="W72" s="2">
        <v>0</v>
      </c>
      <c r="X72" s="2">
        <v>0</v>
      </c>
      <c r="Y72" s="2">
        <v>0</v>
      </c>
      <c r="Z72" s="2">
        <v>0</v>
      </c>
      <c r="AA72" s="2">
        <v>0</v>
      </c>
      <c r="AB72" s="2">
        <v>0</v>
      </c>
      <c r="AC72" s="2">
        <v>0</v>
      </c>
      <c r="AD72" s="2">
        <v>0</v>
      </c>
      <c r="AE72" s="2">
        <v>0</v>
      </c>
      <c r="AF72" s="2">
        <v>0</v>
      </c>
      <c r="AG72" s="2">
        <v>0</v>
      </c>
      <c r="AH72" s="2">
        <v>0</v>
      </c>
      <c r="AI72" s="2">
        <v>0</v>
      </c>
      <c r="AJ72" s="2">
        <v>0</v>
      </c>
      <c r="AK72" s="2">
        <v>0</v>
      </c>
      <c r="AL72" s="2">
        <v>0</v>
      </c>
      <c r="AM72" s="2">
        <v>0</v>
      </c>
      <c r="AN72" s="2">
        <v>0</v>
      </c>
      <c r="AO72" s="2">
        <v>0</v>
      </c>
      <c r="AP72" s="2">
        <v>0</v>
      </c>
    </row>
    <row r="73" spans="1:42" x14ac:dyDescent="0.2">
      <c r="A73" t="s">
        <v>137</v>
      </c>
      <c r="B73" t="s">
        <v>106</v>
      </c>
      <c r="C73" t="s">
        <v>63</v>
      </c>
      <c r="D73" t="s">
        <v>69</v>
      </c>
      <c r="E73" t="s">
        <v>56</v>
      </c>
      <c r="F73" t="s">
        <v>44</v>
      </c>
      <c r="G73" t="s">
        <v>45</v>
      </c>
      <c r="H73" s="2">
        <v>0</v>
      </c>
      <c r="I73" s="2">
        <v>0</v>
      </c>
      <c r="J73" s="2">
        <v>0</v>
      </c>
      <c r="K73" s="2">
        <v>0</v>
      </c>
      <c r="L73" s="2">
        <v>0</v>
      </c>
      <c r="M73" s="2">
        <v>0</v>
      </c>
      <c r="N73" s="2">
        <v>0</v>
      </c>
      <c r="O73" s="2">
        <v>0</v>
      </c>
      <c r="P73" s="2">
        <v>0</v>
      </c>
      <c r="Q73" s="2">
        <v>0</v>
      </c>
      <c r="R73" s="2">
        <v>0</v>
      </c>
      <c r="S73" s="2">
        <v>0</v>
      </c>
      <c r="T73" s="2">
        <v>0</v>
      </c>
      <c r="U73" s="2">
        <v>0</v>
      </c>
      <c r="V73" s="2">
        <v>0</v>
      </c>
      <c r="W73" s="2">
        <v>0</v>
      </c>
      <c r="X73" s="2">
        <v>0</v>
      </c>
      <c r="Y73" s="2">
        <v>0</v>
      </c>
      <c r="Z73" s="2">
        <v>0</v>
      </c>
      <c r="AA73" s="2">
        <v>0</v>
      </c>
      <c r="AB73" s="2">
        <v>0</v>
      </c>
      <c r="AC73" s="2">
        <v>0</v>
      </c>
      <c r="AD73" s="2">
        <v>0</v>
      </c>
      <c r="AE73" s="2">
        <v>0</v>
      </c>
      <c r="AF73" s="2">
        <v>0</v>
      </c>
      <c r="AG73" s="2">
        <v>0</v>
      </c>
      <c r="AH73" s="2">
        <v>0</v>
      </c>
      <c r="AI73" s="2">
        <v>0</v>
      </c>
      <c r="AJ73" s="2">
        <v>0</v>
      </c>
      <c r="AK73" s="2">
        <v>0</v>
      </c>
      <c r="AL73" s="2">
        <v>0</v>
      </c>
      <c r="AM73" s="2">
        <v>0</v>
      </c>
      <c r="AN73" s="2">
        <v>0</v>
      </c>
      <c r="AO73" s="2">
        <v>0</v>
      </c>
      <c r="AP73" s="2">
        <v>0</v>
      </c>
    </row>
    <row r="74" spans="1:42" x14ac:dyDescent="0.2">
      <c r="A74" t="s">
        <v>137</v>
      </c>
      <c r="B74" t="s">
        <v>106</v>
      </c>
      <c r="C74" t="s">
        <v>63</v>
      </c>
      <c r="D74" t="s">
        <v>70</v>
      </c>
      <c r="E74" t="s">
        <v>56</v>
      </c>
      <c r="F74" t="s">
        <v>44</v>
      </c>
      <c r="G74" t="s">
        <v>45</v>
      </c>
      <c r="H74" s="2">
        <v>14020.340682006699</v>
      </c>
      <c r="I74" s="2">
        <v>14206.472508169099</v>
      </c>
      <c r="J74" s="2">
        <v>13258.351125489</v>
      </c>
      <c r="K74" s="2">
        <v>12452.1806541636</v>
      </c>
      <c r="L74" s="2">
        <v>6588.8724476140897</v>
      </c>
      <c r="M74" s="2">
        <v>227751.23124781999</v>
      </c>
      <c r="N74" s="2">
        <v>242694.23800364899</v>
      </c>
      <c r="O74" s="2">
        <v>219845.919861954</v>
      </c>
      <c r="P74" s="2">
        <v>208135.06392034501</v>
      </c>
      <c r="Q74" s="2">
        <v>116481.276313366</v>
      </c>
      <c r="R74" s="2">
        <v>7603.1885057299496</v>
      </c>
      <c r="S74" s="2">
        <v>8666.3192762046201</v>
      </c>
      <c r="T74" s="2">
        <v>7790.1387606480903</v>
      </c>
      <c r="U74" s="2">
        <v>7430.5745106927398</v>
      </c>
      <c r="V74" s="2">
        <v>4584.7739947973796</v>
      </c>
      <c r="W74" s="2">
        <v>19828836.005180199</v>
      </c>
      <c r="X74" s="2">
        <v>23177225.747489799</v>
      </c>
      <c r="Y74" s="2">
        <v>20550220.673965901</v>
      </c>
      <c r="Z74" s="2">
        <v>19667271.9072483</v>
      </c>
      <c r="AA74" s="2">
        <v>12238680.7514784</v>
      </c>
      <c r="AB74" s="2">
        <v>168185.60448698199</v>
      </c>
      <c r="AC74" s="2">
        <v>179669.651461164</v>
      </c>
      <c r="AD74" s="2">
        <v>162709.48111841499</v>
      </c>
      <c r="AE74" s="2">
        <v>154028.08478264301</v>
      </c>
      <c r="AF74" s="2">
        <v>86484.754823548705</v>
      </c>
      <c r="AG74" s="2">
        <v>4528.2535440250103</v>
      </c>
      <c r="AH74" s="2">
        <v>5210.9840498192898</v>
      </c>
      <c r="AI74" s="2">
        <v>4683.0951188910403</v>
      </c>
      <c r="AJ74" s="2">
        <v>4473.5769379130797</v>
      </c>
      <c r="AK74" s="2">
        <v>2814.3956889681299</v>
      </c>
      <c r="AL74" s="2">
        <v>9039360.7957053203</v>
      </c>
      <c r="AM74" s="2">
        <v>10778876.7920432</v>
      </c>
      <c r="AN74" s="2">
        <v>9562836.4635986108</v>
      </c>
      <c r="AO74" s="2">
        <v>9158634.4129592199</v>
      </c>
      <c r="AP74" s="2">
        <v>5790472.76292801</v>
      </c>
    </row>
    <row r="75" spans="1:42" x14ac:dyDescent="0.2">
      <c r="A75" t="s">
        <v>137</v>
      </c>
      <c r="B75" t="s">
        <v>106</v>
      </c>
      <c r="C75" t="s">
        <v>63</v>
      </c>
      <c r="D75" t="s">
        <v>71</v>
      </c>
      <c r="E75" t="s">
        <v>56</v>
      </c>
      <c r="F75" t="s">
        <v>44</v>
      </c>
      <c r="G75" t="s">
        <v>45</v>
      </c>
      <c r="H75" s="2">
        <v>7687.6275954842604</v>
      </c>
      <c r="I75" s="2">
        <v>7753.8509793877602</v>
      </c>
      <c r="J75" s="2">
        <v>7317.9166070297397</v>
      </c>
      <c r="K75" s="2">
        <v>6909.9938298654697</v>
      </c>
      <c r="L75" s="2">
        <v>3826.8736144267</v>
      </c>
      <c r="M75" s="2">
        <v>163715.729259849</v>
      </c>
      <c r="N75" s="2">
        <v>164431.12705457199</v>
      </c>
      <c r="O75" s="2">
        <v>152650.112446427</v>
      </c>
      <c r="P75" s="2">
        <v>144402.59013629</v>
      </c>
      <c r="Q75" s="2">
        <v>82536.193044736996</v>
      </c>
      <c r="R75" s="2">
        <v>5654.7797896042503</v>
      </c>
      <c r="S75" s="2">
        <v>5839.0243453756002</v>
      </c>
      <c r="T75" s="2">
        <v>5411.7467751428503</v>
      </c>
      <c r="U75" s="2">
        <v>5153.8275204438296</v>
      </c>
      <c r="V75" s="2">
        <v>3216.3026946354698</v>
      </c>
      <c r="W75" s="2">
        <v>12457202.7030029</v>
      </c>
      <c r="X75" s="2">
        <v>12871319.6952515</v>
      </c>
      <c r="Y75" s="2">
        <v>11819928.3872147</v>
      </c>
      <c r="Z75" s="2">
        <v>11254690.4982605</v>
      </c>
      <c r="AA75" s="2">
        <v>7000881.9893026398</v>
      </c>
      <c r="AB75" s="2">
        <v>120611.24828171699</v>
      </c>
      <c r="AC75" s="2">
        <v>121273.80330872499</v>
      </c>
      <c r="AD75" s="2">
        <v>112561.745568991</v>
      </c>
      <c r="AE75" s="2">
        <v>106454.394888572</v>
      </c>
      <c r="AF75" s="2">
        <v>60950.500964112602</v>
      </c>
      <c r="AG75" s="2">
        <v>3358.3180814348202</v>
      </c>
      <c r="AH75" s="2">
        <v>3490.0669108592001</v>
      </c>
      <c r="AI75" s="2">
        <v>3235.6331338249101</v>
      </c>
      <c r="AJ75" s="2">
        <v>3085.2349853559899</v>
      </c>
      <c r="AK75" s="2">
        <v>1956.1384557373799</v>
      </c>
      <c r="AL75" s="2">
        <v>5747665.5349464398</v>
      </c>
      <c r="AM75" s="2">
        <v>5999769.5136451703</v>
      </c>
      <c r="AN75" s="2">
        <v>5515056.1769332904</v>
      </c>
      <c r="AO75" s="2">
        <v>5253884.5781838903</v>
      </c>
      <c r="AP75" s="2">
        <v>3307573.0152964601</v>
      </c>
    </row>
    <row r="76" spans="1:42" x14ac:dyDescent="0.2">
      <c r="A76" t="s">
        <v>137</v>
      </c>
      <c r="B76" t="s">
        <v>106</v>
      </c>
      <c r="C76" t="s">
        <v>63</v>
      </c>
      <c r="D76" t="s">
        <v>72</v>
      </c>
      <c r="E76" t="s">
        <v>56</v>
      </c>
      <c r="F76" t="s">
        <v>44</v>
      </c>
      <c r="G76" t="s">
        <v>45</v>
      </c>
      <c r="H76" s="2">
        <v>3654.5964090733301</v>
      </c>
      <c r="I76" s="2">
        <v>3697.0921078829601</v>
      </c>
      <c r="J76" s="2">
        <v>3454.15034970953</v>
      </c>
      <c r="K76" s="2">
        <v>3251.7362865710202</v>
      </c>
      <c r="L76" s="2">
        <v>1760.4871536041601</v>
      </c>
      <c r="M76" s="2">
        <v>65452.700973466002</v>
      </c>
      <c r="N76" s="2">
        <v>69418.871126070604</v>
      </c>
      <c r="O76" s="2">
        <v>63032.609529407702</v>
      </c>
      <c r="P76" s="2">
        <v>59728.003109833197</v>
      </c>
      <c r="Q76" s="2">
        <v>33734.900520451403</v>
      </c>
      <c r="R76" s="2">
        <v>2187.76663507801</v>
      </c>
      <c r="S76" s="2">
        <v>2491.9786936985302</v>
      </c>
      <c r="T76" s="2">
        <v>2247.24391578833</v>
      </c>
      <c r="U76" s="2">
        <v>2145.88178100798</v>
      </c>
      <c r="V76" s="2">
        <v>1342.8450372770899</v>
      </c>
      <c r="W76" s="2">
        <v>5742400.9565334301</v>
      </c>
      <c r="X76" s="2">
        <v>6749785.3598499298</v>
      </c>
      <c r="Y76" s="2">
        <v>6017640.80747128</v>
      </c>
      <c r="Z76" s="2">
        <v>5769904.7832252998</v>
      </c>
      <c r="AA76" s="2">
        <v>3671507.8194870902</v>
      </c>
      <c r="AB76" s="2">
        <v>47294.686352830402</v>
      </c>
      <c r="AC76" s="2">
        <v>50295.149155896201</v>
      </c>
      <c r="AD76" s="2">
        <v>45643.123413146903</v>
      </c>
      <c r="AE76" s="2">
        <v>43236.3726170175</v>
      </c>
      <c r="AF76" s="2">
        <v>24444.426157096401</v>
      </c>
      <c r="AG76" s="2">
        <v>1264.3690121755899</v>
      </c>
      <c r="AH76" s="2">
        <v>1456.26020623976</v>
      </c>
      <c r="AI76" s="2">
        <v>1312.89817677991</v>
      </c>
      <c r="AJ76" s="2">
        <v>1254.9825654096201</v>
      </c>
      <c r="AK76" s="2">
        <v>799.49754666199397</v>
      </c>
      <c r="AL76" s="2">
        <v>2553159.88474011</v>
      </c>
      <c r="AM76" s="2">
        <v>3075534.59269071</v>
      </c>
      <c r="AN76" s="2">
        <v>2744119.1827055798</v>
      </c>
      <c r="AO76" s="2">
        <v>2632388.13215661</v>
      </c>
      <c r="AP76" s="2">
        <v>1703173.7767936001</v>
      </c>
    </row>
    <row r="77" spans="1:42" x14ac:dyDescent="0.2">
      <c r="A77" t="s">
        <v>137</v>
      </c>
      <c r="B77" t="s">
        <v>106</v>
      </c>
      <c r="C77" t="s">
        <v>63</v>
      </c>
      <c r="D77" t="s">
        <v>73</v>
      </c>
      <c r="E77" t="s">
        <v>56</v>
      </c>
      <c r="F77" t="s">
        <v>44</v>
      </c>
      <c r="G77" t="s">
        <v>45</v>
      </c>
      <c r="H77" s="2">
        <v>8681.3641830100696</v>
      </c>
      <c r="I77" s="2">
        <v>8601.4969986095093</v>
      </c>
      <c r="J77" s="2">
        <v>7989.8340541545804</v>
      </c>
      <c r="K77" s="2">
        <v>7531.68344071519</v>
      </c>
      <c r="L77" s="2">
        <v>3983.7128046656699</v>
      </c>
      <c r="M77" s="2">
        <v>65718.094711811296</v>
      </c>
      <c r="N77" s="2">
        <v>72371.605903179399</v>
      </c>
      <c r="O77" s="2">
        <v>67000.574988895998</v>
      </c>
      <c r="P77" s="2">
        <v>64004.055738233001</v>
      </c>
      <c r="Q77" s="2">
        <v>36312.204111869403</v>
      </c>
      <c r="R77" s="2">
        <v>4335.2327201901899</v>
      </c>
      <c r="S77" s="2">
        <v>5665.6093825155403</v>
      </c>
      <c r="T77" s="2">
        <v>5552.6475506799798</v>
      </c>
      <c r="U77" s="2">
        <v>5721.9965843260297</v>
      </c>
      <c r="V77" s="2">
        <v>3904.1807071438502</v>
      </c>
      <c r="W77" s="2">
        <v>3494810.82582819</v>
      </c>
      <c r="X77" s="2">
        <v>4782332.1299969004</v>
      </c>
      <c r="Y77" s="2">
        <v>4219117.3422839604</v>
      </c>
      <c r="Z77" s="2">
        <v>4057670.3459843402</v>
      </c>
      <c r="AA77" s="2">
        <v>2565203.3296296</v>
      </c>
      <c r="AB77" s="2">
        <v>47933.117697937399</v>
      </c>
      <c r="AC77" s="2">
        <v>53113.644081337399</v>
      </c>
      <c r="AD77" s="2">
        <v>49156.737764881902</v>
      </c>
      <c r="AE77" s="2">
        <v>46954.571132192897</v>
      </c>
      <c r="AF77" s="2">
        <v>26752.648927458598</v>
      </c>
      <c r="AG77" s="2">
        <v>2521.5089873550501</v>
      </c>
      <c r="AH77" s="2">
        <v>3369.6541241371301</v>
      </c>
      <c r="AI77" s="2">
        <v>3301.80844298081</v>
      </c>
      <c r="AJ77" s="2">
        <v>3407.61214438261</v>
      </c>
      <c r="AK77" s="2">
        <v>2376.3057208344098</v>
      </c>
      <c r="AL77" s="2">
        <v>1538353.6498054899</v>
      </c>
      <c r="AM77" s="2">
        <v>2185623.7061867099</v>
      </c>
      <c r="AN77" s="2">
        <v>1929122.9851169901</v>
      </c>
      <c r="AO77" s="2">
        <v>1856983.69429877</v>
      </c>
      <c r="AP77" s="2">
        <v>1198761.1917345801</v>
      </c>
    </row>
    <row r="78" spans="1:42" x14ac:dyDescent="0.2">
      <c r="A78" t="s">
        <v>137</v>
      </c>
      <c r="B78" t="s">
        <v>106</v>
      </c>
      <c r="C78" t="s">
        <v>63</v>
      </c>
      <c r="D78" t="s">
        <v>74</v>
      </c>
      <c r="E78" t="s">
        <v>56</v>
      </c>
      <c r="F78" t="s">
        <v>44</v>
      </c>
      <c r="G78" t="s">
        <v>45</v>
      </c>
      <c r="H78" s="2">
        <v>46550.394158523399</v>
      </c>
      <c r="I78" s="2">
        <v>45800.736133735503</v>
      </c>
      <c r="J78" s="2">
        <v>42741.888004896296</v>
      </c>
      <c r="K78" s="2">
        <v>40125.6349898259</v>
      </c>
      <c r="L78" s="2">
        <v>21630.4530988308</v>
      </c>
      <c r="M78" s="2">
        <v>452809.33647571801</v>
      </c>
      <c r="N78" s="2">
        <v>484295.19926677999</v>
      </c>
      <c r="O78" s="2">
        <v>451763.65217464103</v>
      </c>
      <c r="P78" s="2">
        <v>429434.59327290801</v>
      </c>
      <c r="Q78" s="2">
        <v>245302.938176617</v>
      </c>
      <c r="R78" s="2">
        <v>31895.209928787801</v>
      </c>
      <c r="S78" s="2">
        <v>40000.468817151603</v>
      </c>
      <c r="T78" s="2">
        <v>39592.337531782199</v>
      </c>
      <c r="U78" s="2">
        <v>40639.735700566802</v>
      </c>
      <c r="V78" s="2">
        <v>28043.788786399102</v>
      </c>
      <c r="W78" s="2">
        <v>20008399.666189</v>
      </c>
      <c r="X78" s="2">
        <v>26410538.9779566</v>
      </c>
      <c r="Y78" s="2">
        <v>23536916.063175101</v>
      </c>
      <c r="Z78" s="2">
        <v>22551612.296900701</v>
      </c>
      <c r="AA78" s="2">
        <v>14270593.841536799</v>
      </c>
      <c r="AB78" s="2">
        <v>328759.74550056801</v>
      </c>
      <c r="AC78" s="2">
        <v>353714.18949508999</v>
      </c>
      <c r="AD78" s="2">
        <v>329825.43637281703</v>
      </c>
      <c r="AE78" s="2">
        <v>313438.14528634399</v>
      </c>
      <c r="AF78" s="2">
        <v>179446.11580706199</v>
      </c>
      <c r="AG78" s="2">
        <v>18540.521237965098</v>
      </c>
      <c r="AH78" s="2">
        <v>23686.653102214899</v>
      </c>
      <c r="AI78" s="2">
        <v>23451.928581361299</v>
      </c>
      <c r="AJ78" s="2">
        <v>24103.269569832501</v>
      </c>
      <c r="AK78" s="2">
        <v>16966.4096015467</v>
      </c>
      <c r="AL78" s="2">
        <v>9026295.3777606804</v>
      </c>
      <c r="AM78" s="2">
        <v>12329231.1242512</v>
      </c>
      <c r="AN78" s="2">
        <v>11007451.231129499</v>
      </c>
      <c r="AO78" s="2">
        <v>10556772.231360899</v>
      </c>
      <c r="AP78" s="2">
        <v>6829205.9264886901</v>
      </c>
    </row>
    <row r="79" spans="1:42" x14ac:dyDescent="0.2">
      <c r="A79" t="s">
        <v>137</v>
      </c>
      <c r="B79" t="s">
        <v>106</v>
      </c>
      <c r="C79" t="s">
        <v>63</v>
      </c>
      <c r="D79" t="s">
        <v>75</v>
      </c>
      <c r="E79" t="s">
        <v>43</v>
      </c>
      <c r="F79" t="s">
        <v>44</v>
      </c>
      <c r="G79" t="s">
        <v>45</v>
      </c>
      <c r="H79" s="2">
        <v>792.09186053858105</v>
      </c>
      <c r="I79" s="2">
        <v>792.75040277675703</v>
      </c>
      <c r="J79" s="2">
        <v>731.70977653376804</v>
      </c>
      <c r="K79" s="2">
        <v>665.31505436345503</v>
      </c>
      <c r="L79" s="2">
        <v>341.250077349599</v>
      </c>
      <c r="M79" s="2">
        <v>13917.569522284901</v>
      </c>
      <c r="N79" s="2">
        <v>13205.9218644137</v>
      </c>
      <c r="O79" s="2">
        <v>12305.715252962</v>
      </c>
      <c r="P79" s="2">
        <v>11433.736410515399</v>
      </c>
      <c r="Q79" s="2">
        <v>6044.0636373627904</v>
      </c>
      <c r="R79" s="2">
        <v>484.96752752235602</v>
      </c>
      <c r="S79" s="2">
        <v>457.16701800620598</v>
      </c>
      <c r="T79" s="2">
        <v>431.60268308455102</v>
      </c>
      <c r="U79" s="2">
        <v>410.093685975764</v>
      </c>
      <c r="V79" s="2">
        <v>241.67761837574699</v>
      </c>
      <c r="W79" s="2">
        <v>1277913.5127141499</v>
      </c>
      <c r="X79" s="2">
        <v>1217440.1400220401</v>
      </c>
      <c r="Y79" s="2">
        <v>1138701.4474959399</v>
      </c>
      <c r="Z79" s="2">
        <v>1083694.4692888299</v>
      </c>
      <c r="AA79" s="2">
        <v>635539.08645820594</v>
      </c>
      <c r="AB79" s="2">
        <v>10316.5643792469</v>
      </c>
      <c r="AC79" s="2">
        <v>9762.1690510827993</v>
      </c>
      <c r="AD79" s="2">
        <v>9105.9300055159292</v>
      </c>
      <c r="AE79" s="2">
        <v>8464.3697038274295</v>
      </c>
      <c r="AF79" s="2">
        <v>4481.7025042278701</v>
      </c>
      <c r="AG79" s="2">
        <v>300.48008384346002</v>
      </c>
      <c r="AH79" s="2">
        <v>279.61140568903602</v>
      </c>
      <c r="AI79" s="2">
        <v>265.624063498108</v>
      </c>
      <c r="AJ79" s="2">
        <v>253.50015680410399</v>
      </c>
      <c r="AK79" s="2">
        <v>151.83256988882201</v>
      </c>
      <c r="AL79" s="2">
        <v>602945.82444727398</v>
      </c>
      <c r="AM79" s="2">
        <v>577409.11481440102</v>
      </c>
      <c r="AN79" s="2">
        <v>542497.05871367501</v>
      </c>
      <c r="AO79" s="2">
        <v>519494.77332687401</v>
      </c>
      <c r="AP79" s="2">
        <v>316209.58876502502</v>
      </c>
    </row>
    <row r="80" spans="1:42" x14ac:dyDescent="0.2">
      <c r="A80" t="s">
        <v>137</v>
      </c>
      <c r="B80" t="s">
        <v>106</v>
      </c>
      <c r="C80" t="s">
        <v>63</v>
      </c>
      <c r="D80" t="s">
        <v>76</v>
      </c>
      <c r="E80" t="s">
        <v>43</v>
      </c>
      <c r="F80" t="s">
        <v>44</v>
      </c>
      <c r="G80" t="s">
        <v>45</v>
      </c>
      <c r="H80" s="2">
        <v>227.41670661047101</v>
      </c>
      <c r="I80" s="2">
        <v>225.75464593805401</v>
      </c>
      <c r="J80" s="2">
        <v>207.692384174094</v>
      </c>
      <c r="K80" s="2">
        <v>188.256001636386</v>
      </c>
      <c r="L80" s="2">
        <v>95.498034188232893</v>
      </c>
      <c r="M80" s="2">
        <v>5026.7198573946998</v>
      </c>
      <c r="N80" s="2">
        <v>4643.9186427593204</v>
      </c>
      <c r="O80" s="2">
        <v>4325.6457695066902</v>
      </c>
      <c r="P80" s="2">
        <v>4018.901409477</v>
      </c>
      <c r="Q80" s="2">
        <v>2119.74655563943</v>
      </c>
      <c r="R80" s="2">
        <v>175.84840363077799</v>
      </c>
      <c r="S80" s="2">
        <v>163.12930627726001</v>
      </c>
      <c r="T80" s="2">
        <v>153.358908975031</v>
      </c>
      <c r="U80" s="2">
        <v>145.637528351508</v>
      </c>
      <c r="V80" s="2">
        <v>84.769028086389895</v>
      </c>
      <c r="W80" s="2">
        <v>374911.977994919</v>
      </c>
      <c r="X80" s="2">
        <v>350896.09702110302</v>
      </c>
      <c r="Y80" s="2">
        <v>327166.57523345901</v>
      </c>
      <c r="Z80" s="2">
        <v>311682.150571823</v>
      </c>
      <c r="AA80" s="2">
        <v>183553.38656806899</v>
      </c>
      <c r="AB80" s="2">
        <v>3658.4190667718599</v>
      </c>
      <c r="AC80" s="2">
        <v>3361.8105292171199</v>
      </c>
      <c r="AD80" s="2">
        <v>3139.2197035849099</v>
      </c>
      <c r="AE80" s="2">
        <v>2919.59549501538</v>
      </c>
      <c r="AF80" s="2">
        <v>1542.4583357814699</v>
      </c>
      <c r="AG80" s="2">
        <v>107.703052094672</v>
      </c>
      <c r="AH80" s="2">
        <v>98.293690834660097</v>
      </c>
      <c r="AI80" s="2">
        <v>93.142971783643603</v>
      </c>
      <c r="AJ80" s="2">
        <v>88.881498179864096</v>
      </c>
      <c r="AK80" s="2">
        <v>52.296135551136103</v>
      </c>
      <c r="AL80" s="2">
        <v>161099.43421936</v>
      </c>
      <c r="AM80" s="2">
        <v>148574.64671134899</v>
      </c>
      <c r="AN80" s="2">
        <v>140075.515976906</v>
      </c>
      <c r="AO80" s="2">
        <v>134573.69439601901</v>
      </c>
      <c r="AP80" s="2">
        <v>81627.993854820699</v>
      </c>
    </row>
    <row r="81" spans="1:42" x14ac:dyDescent="0.2">
      <c r="A81" t="s">
        <v>137</v>
      </c>
      <c r="B81" t="s">
        <v>106</v>
      </c>
      <c r="C81" t="s">
        <v>63</v>
      </c>
      <c r="D81" t="s">
        <v>77</v>
      </c>
      <c r="E81" t="s">
        <v>43</v>
      </c>
      <c r="F81" t="s">
        <v>44</v>
      </c>
      <c r="G81" t="s">
        <v>45</v>
      </c>
      <c r="H81" s="2">
        <v>222.38093028403799</v>
      </c>
      <c r="I81" s="2">
        <v>220.43998306989701</v>
      </c>
      <c r="J81" s="2">
        <v>203.141140661202</v>
      </c>
      <c r="K81" s="2">
        <v>186.650343541056</v>
      </c>
      <c r="L81" s="2">
        <v>105.197890724987</v>
      </c>
      <c r="M81" s="2">
        <v>3697.1053793579299</v>
      </c>
      <c r="N81" s="2">
        <v>3835.6857442259802</v>
      </c>
      <c r="O81" s="2">
        <v>3457.4504737183502</v>
      </c>
      <c r="P81" s="2">
        <v>3190.9291308373199</v>
      </c>
      <c r="Q81" s="2">
        <v>1856.8185457736299</v>
      </c>
      <c r="R81" s="2">
        <v>153.32046034187101</v>
      </c>
      <c r="S81" s="2">
        <v>166.509629858658</v>
      </c>
      <c r="T81" s="2">
        <v>150.13718890072801</v>
      </c>
      <c r="U81" s="2">
        <v>139.48855309933401</v>
      </c>
      <c r="V81" s="2">
        <v>85.898180432152003</v>
      </c>
      <c r="W81" s="2">
        <v>427065.20842361503</v>
      </c>
      <c r="X81" s="2">
        <v>481987.134740829</v>
      </c>
      <c r="Y81" s="2">
        <v>432626.49629402201</v>
      </c>
      <c r="Z81" s="2">
        <v>398280.21946716303</v>
      </c>
      <c r="AA81" s="2">
        <v>233022.320910454</v>
      </c>
      <c r="AB81" s="2">
        <v>2598.6530837267601</v>
      </c>
      <c r="AC81" s="2">
        <v>2694.1592281460798</v>
      </c>
      <c r="AD81" s="2">
        <v>2428.8075468689199</v>
      </c>
      <c r="AE81" s="2">
        <v>2250.6116478741201</v>
      </c>
      <c r="AF81" s="2">
        <v>1349.0420366078599</v>
      </c>
      <c r="AG81" s="2">
        <v>82.080895857885494</v>
      </c>
      <c r="AH81" s="2">
        <v>89.340489501133604</v>
      </c>
      <c r="AI81" s="2">
        <v>80.491020959802</v>
      </c>
      <c r="AJ81" s="2">
        <v>75.440501838922501</v>
      </c>
      <c r="AK81" s="2">
        <v>49.1760414000601</v>
      </c>
      <c r="AL81" s="2">
        <v>173265.24315643299</v>
      </c>
      <c r="AM81" s="2">
        <v>197231.44235611</v>
      </c>
      <c r="AN81" s="2">
        <v>176995.81721878101</v>
      </c>
      <c r="AO81" s="2">
        <v>164184.29092788699</v>
      </c>
      <c r="AP81" s="2">
        <v>101894.486080647</v>
      </c>
    </row>
    <row r="82" spans="1:42" x14ac:dyDescent="0.2">
      <c r="A82" t="s">
        <v>137</v>
      </c>
      <c r="B82" t="s">
        <v>106</v>
      </c>
      <c r="C82" t="s">
        <v>63</v>
      </c>
      <c r="D82" t="s">
        <v>78</v>
      </c>
      <c r="E82" t="s">
        <v>43</v>
      </c>
      <c r="F82" t="s">
        <v>44</v>
      </c>
      <c r="G82" t="s">
        <v>45</v>
      </c>
      <c r="H82" s="2">
        <v>761.50862437114097</v>
      </c>
      <c r="I82" s="2">
        <v>760.18674192507797</v>
      </c>
      <c r="J82" s="2">
        <v>701.97030049050204</v>
      </c>
      <c r="K82" s="2">
        <v>640.36504653212603</v>
      </c>
      <c r="L82" s="2">
        <v>344.86550365341799</v>
      </c>
      <c r="M82" s="2">
        <v>6231.6719926800597</v>
      </c>
      <c r="N82" s="2">
        <v>6678.4040727056599</v>
      </c>
      <c r="O82" s="2">
        <v>6169.3498595114797</v>
      </c>
      <c r="P82" s="2">
        <v>5699.8660941608296</v>
      </c>
      <c r="Q82" s="2">
        <v>3201.7605731375502</v>
      </c>
      <c r="R82" s="2">
        <v>497.27872838405898</v>
      </c>
      <c r="S82" s="2">
        <v>571.05357794975896</v>
      </c>
      <c r="T82" s="2">
        <v>568.150732452748</v>
      </c>
      <c r="U82" s="2">
        <v>564.29264591261699</v>
      </c>
      <c r="V82" s="2">
        <v>371.03716200264199</v>
      </c>
      <c r="W82" s="2">
        <v>420944.503403068</v>
      </c>
      <c r="X82" s="2">
        <v>490421.187050462</v>
      </c>
      <c r="Y82" s="2">
        <v>444829.90050566202</v>
      </c>
      <c r="Z82" s="2">
        <v>409093.73629057402</v>
      </c>
      <c r="AA82" s="2">
        <v>231347.42370498201</v>
      </c>
      <c r="AB82" s="2">
        <v>4584.2532845325804</v>
      </c>
      <c r="AC82" s="2">
        <v>4926.2781210951498</v>
      </c>
      <c r="AD82" s="2">
        <v>4556.2362792435997</v>
      </c>
      <c r="AE82" s="2">
        <v>4220.1090375483</v>
      </c>
      <c r="AF82" s="2">
        <v>2422.4046847485001</v>
      </c>
      <c r="AG82" s="2">
        <v>282.80068310373503</v>
      </c>
      <c r="AH82" s="2">
        <v>329.25333996582799</v>
      </c>
      <c r="AI82" s="2">
        <v>328.20925745950098</v>
      </c>
      <c r="AJ82" s="2">
        <v>328.18344229948701</v>
      </c>
      <c r="AK82" s="2">
        <v>225.839302439243</v>
      </c>
      <c r="AL82" s="2">
        <v>186185.799456954</v>
      </c>
      <c r="AM82" s="2">
        <v>220190.43655026</v>
      </c>
      <c r="AN82" s="2">
        <v>200127.67821872199</v>
      </c>
      <c r="AO82" s="2">
        <v>184941.81760251499</v>
      </c>
      <c r="AP82" s="2">
        <v>109088.626588702</v>
      </c>
    </row>
    <row r="83" spans="1:42" x14ac:dyDescent="0.2">
      <c r="A83" t="s">
        <v>137</v>
      </c>
      <c r="B83" t="s">
        <v>106</v>
      </c>
      <c r="C83" t="s">
        <v>63</v>
      </c>
      <c r="D83" t="s">
        <v>79</v>
      </c>
      <c r="E83" t="s">
        <v>43</v>
      </c>
      <c r="F83" t="s">
        <v>44</v>
      </c>
      <c r="G83" t="s">
        <v>45</v>
      </c>
      <c r="H83" s="2">
        <v>3060.9137319475399</v>
      </c>
      <c r="I83" s="2">
        <v>3032.5722503736602</v>
      </c>
      <c r="J83" s="2">
        <v>2781.9709203839302</v>
      </c>
      <c r="K83" s="2">
        <v>2545.2930851616002</v>
      </c>
      <c r="L83" s="2">
        <v>1356.8145635277001</v>
      </c>
      <c r="M83" s="2">
        <v>33129.309432327696</v>
      </c>
      <c r="N83" s="2">
        <v>34486.6182184219</v>
      </c>
      <c r="O83" s="2">
        <v>31984.679797172499</v>
      </c>
      <c r="P83" s="2">
        <v>29700.866578191501</v>
      </c>
      <c r="Q83" s="2">
        <v>16496.8350148797</v>
      </c>
      <c r="R83" s="2">
        <v>2456.94904448837</v>
      </c>
      <c r="S83" s="2">
        <v>2837.2885483801401</v>
      </c>
      <c r="T83" s="2">
        <v>2808.8560649529099</v>
      </c>
      <c r="U83" s="2">
        <v>2823.4272009432302</v>
      </c>
      <c r="V83" s="2">
        <v>1882.5403416156801</v>
      </c>
      <c r="W83" s="2">
        <v>1372847.23382759</v>
      </c>
      <c r="X83" s="2">
        <v>1676162.7140235901</v>
      </c>
      <c r="Y83" s="2">
        <v>1513342.01238441</v>
      </c>
      <c r="Z83" s="2">
        <v>1426142.37129879</v>
      </c>
      <c r="AA83" s="2">
        <v>881898.826852798</v>
      </c>
      <c r="AB83" s="2">
        <v>24533.4270702004</v>
      </c>
      <c r="AC83" s="2">
        <v>25568.113189339601</v>
      </c>
      <c r="AD83" s="2">
        <v>23725.872191369501</v>
      </c>
      <c r="AE83" s="2">
        <v>22039.871073007602</v>
      </c>
      <c r="AF83" s="2">
        <v>12271.543783187901</v>
      </c>
      <c r="AG83" s="2">
        <v>1464.7688014656301</v>
      </c>
      <c r="AH83" s="2">
        <v>1688.87533991039</v>
      </c>
      <c r="AI83" s="2">
        <v>1675.6541913598801</v>
      </c>
      <c r="AJ83" s="2">
        <v>1688.2677353993099</v>
      </c>
      <c r="AK83" s="2">
        <v>1136.9035015255199</v>
      </c>
      <c r="AL83" s="2">
        <v>633528.61911773705</v>
      </c>
      <c r="AM83" s="2">
        <v>780081.86446571397</v>
      </c>
      <c r="AN83" s="2">
        <v>706127.50725364697</v>
      </c>
      <c r="AO83" s="2">
        <v>666975.30313682603</v>
      </c>
      <c r="AP83" s="2">
        <v>417692.09952735901</v>
      </c>
    </row>
    <row r="84" spans="1:42" x14ac:dyDescent="0.2">
      <c r="A84" t="s">
        <v>137</v>
      </c>
      <c r="B84" t="s">
        <v>106</v>
      </c>
      <c r="C84" t="s">
        <v>63</v>
      </c>
      <c r="D84" t="s">
        <v>80</v>
      </c>
      <c r="E84" t="s">
        <v>56</v>
      </c>
      <c r="F84" t="s">
        <v>44</v>
      </c>
      <c r="G84" t="s">
        <v>45</v>
      </c>
      <c r="H84" s="2">
        <v>341.92338911816501</v>
      </c>
      <c r="I84" s="2">
        <v>341.92223862186103</v>
      </c>
      <c r="J84" s="2">
        <v>474.25236243009601</v>
      </c>
      <c r="K84" s="2">
        <v>1168.2485608607501</v>
      </c>
      <c r="L84" s="2">
        <v>1933.7888677716301</v>
      </c>
      <c r="M84" s="2">
        <v>9784.9152510017193</v>
      </c>
      <c r="N84" s="2">
        <v>9784.8807712644302</v>
      </c>
      <c r="O84" s="2">
        <v>14285.192636489901</v>
      </c>
      <c r="P84" s="2">
        <v>34340.948485016801</v>
      </c>
      <c r="Q84" s="2">
        <v>57621.971307754502</v>
      </c>
      <c r="R84" s="2">
        <v>1065.7829470327099</v>
      </c>
      <c r="S84" s="2">
        <v>1065.77987007704</v>
      </c>
      <c r="T84" s="2">
        <v>1436.99444079399</v>
      </c>
      <c r="U84" s="2">
        <v>3664.6672313660401</v>
      </c>
      <c r="V84" s="2">
        <v>5829.4382708072699</v>
      </c>
      <c r="W84" s="2">
        <v>1177691.53322649</v>
      </c>
      <c r="X84" s="2">
        <v>721149.17112779606</v>
      </c>
      <c r="Y84" s="2">
        <v>1306377.5605468799</v>
      </c>
      <c r="Z84" s="2">
        <v>3708058.5574741401</v>
      </c>
      <c r="AA84" s="2">
        <v>6886066.2817382803</v>
      </c>
      <c r="AB84" s="2">
        <v>7152.8159958980996</v>
      </c>
      <c r="AC84" s="2">
        <v>7152.7929262779699</v>
      </c>
      <c r="AD84" s="2">
        <v>10560.1451072693</v>
      </c>
      <c r="AE84" s="2">
        <v>25473.655087053801</v>
      </c>
      <c r="AF84" s="2">
        <v>42348.653859138503</v>
      </c>
      <c r="AG84" s="2">
        <v>618.60469388589297</v>
      </c>
      <c r="AH84" s="2">
        <v>618.60331143066298</v>
      </c>
      <c r="AI84" s="2">
        <v>828.45741915702797</v>
      </c>
      <c r="AJ84" s="2">
        <v>2166.60667720437</v>
      </c>
      <c r="AK84" s="2">
        <v>3386.4292678832999</v>
      </c>
      <c r="AL84" s="2">
        <v>460180.02158021898</v>
      </c>
      <c r="AM84" s="2">
        <v>323192.40467214602</v>
      </c>
      <c r="AN84" s="2">
        <v>582519.40625</v>
      </c>
      <c r="AO84" s="2">
        <v>1694288.2660884899</v>
      </c>
      <c r="AP84" s="2">
        <v>3187270.67041016</v>
      </c>
    </row>
    <row r="85" spans="1:42" x14ac:dyDescent="0.2">
      <c r="A85" t="s">
        <v>137</v>
      </c>
      <c r="B85" t="s">
        <v>106</v>
      </c>
      <c r="C85" t="s">
        <v>81</v>
      </c>
      <c r="D85" t="s">
        <v>82</v>
      </c>
      <c r="E85" t="s">
        <v>43</v>
      </c>
      <c r="F85" t="s">
        <v>44</v>
      </c>
      <c r="G85" t="s">
        <v>45</v>
      </c>
      <c r="H85" s="2">
        <v>0</v>
      </c>
      <c r="I85" s="2">
        <v>0</v>
      </c>
      <c r="J85" s="2">
        <v>0</v>
      </c>
      <c r="K85" s="2">
        <v>0</v>
      </c>
      <c r="L85" s="2">
        <v>0</v>
      </c>
      <c r="M85" s="2">
        <v>0</v>
      </c>
      <c r="N85" s="2">
        <v>0</v>
      </c>
      <c r="O85" s="2">
        <v>0</v>
      </c>
      <c r="P85" s="2">
        <v>0</v>
      </c>
      <c r="Q85" s="2">
        <v>0</v>
      </c>
      <c r="R85" s="2">
        <v>0</v>
      </c>
      <c r="S85" s="2">
        <v>0</v>
      </c>
      <c r="T85" s="2">
        <v>0</v>
      </c>
      <c r="U85" s="2">
        <v>0</v>
      </c>
      <c r="V85" s="2">
        <v>0</v>
      </c>
      <c r="W85" s="2">
        <v>0</v>
      </c>
      <c r="X85" s="2">
        <v>0</v>
      </c>
      <c r="Y85" s="2">
        <v>0</v>
      </c>
      <c r="Z85" s="2">
        <v>0</v>
      </c>
      <c r="AA85" s="2">
        <v>0</v>
      </c>
      <c r="AB85" s="2">
        <v>0</v>
      </c>
      <c r="AC85" s="2">
        <v>0</v>
      </c>
      <c r="AD85" s="2">
        <v>0</v>
      </c>
      <c r="AE85" s="2">
        <v>0</v>
      </c>
      <c r="AF85" s="2">
        <v>0</v>
      </c>
      <c r="AG85" s="2">
        <v>0</v>
      </c>
      <c r="AH85" s="2">
        <v>0</v>
      </c>
      <c r="AI85" s="2">
        <v>0</v>
      </c>
      <c r="AJ85" s="2">
        <v>0</v>
      </c>
      <c r="AK85" s="2">
        <v>0</v>
      </c>
      <c r="AL85" s="2">
        <v>0</v>
      </c>
      <c r="AM85" s="2">
        <v>0</v>
      </c>
      <c r="AN85" s="2">
        <v>0</v>
      </c>
      <c r="AO85" s="2">
        <v>0</v>
      </c>
      <c r="AP85" s="2">
        <v>0</v>
      </c>
    </row>
    <row r="86" spans="1:42" x14ac:dyDescent="0.2">
      <c r="A86" t="s">
        <v>137</v>
      </c>
      <c r="B86" t="s">
        <v>106</v>
      </c>
      <c r="C86" t="s">
        <v>81</v>
      </c>
      <c r="D86" t="s">
        <v>83</v>
      </c>
      <c r="E86" t="s">
        <v>43</v>
      </c>
      <c r="F86" t="s">
        <v>44</v>
      </c>
      <c r="G86" t="s">
        <v>45</v>
      </c>
      <c r="H86" s="2">
        <v>0</v>
      </c>
      <c r="I86" s="2">
        <v>0</v>
      </c>
      <c r="J86" s="2">
        <v>0</v>
      </c>
      <c r="K86" s="2">
        <v>0</v>
      </c>
      <c r="L86" s="2">
        <v>0</v>
      </c>
      <c r="M86" s="2">
        <v>0</v>
      </c>
      <c r="N86" s="2">
        <v>0</v>
      </c>
      <c r="O86" s="2">
        <v>0</v>
      </c>
      <c r="P86" s="2">
        <v>0</v>
      </c>
      <c r="Q86" s="2">
        <v>0</v>
      </c>
      <c r="R86" s="2">
        <v>0</v>
      </c>
      <c r="S86" s="2">
        <v>0</v>
      </c>
      <c r="T86" s="2">
        <v>0</v>
      </c>
      <c r="U86" s="2">
        <v>0</v>
      </c>
      <c r="V86" s="2">
        <v>0</v>
      </c>
      <c r="W86" s="2">
        <v>0</v>
      </c>
      <c r="X86" s="2">
        <v>0</v>
      </c>
      <c r="Y86" s="2">
        <v>0</v>
      </c>
      <c r="Z86" s="2">
        <v>0</v>
      </c>
      <c r="AA86" s="2">
        <v>0</v>
      </c>
      <c r="AB86" s="2">
        <v>0</v>
      </c>
      <c r="AC86" s="2">
        <v>0</v>
      </c>
      <c r="AD86" s="2">
        <v>0</v>
      </c>
      <c r="AE86" s="2">
        <v>0</v>
      </c>
      <c r="AF86" s="2">
        <v>0</v>
      </c>
      <c r="AG86" s="2">
        <v>0</v>
      </c>
      <c r="AH86" s="2">
        <v>0</v>
      </c>
      <c r="AI86" s="2">
        <v>0</v>
      </c>
      <c r="AJ86" s="2">
        <v>0</v>
      </c>
      <c r="AK86" s="2">
        <v>0</v>
      </c>
      <c r="AL86" s="2">
        <v>0</v>
      </c>
      <c r="AM86" s="2">
        <v>0</v>
      </c>
      <c r="AN86" s="2">
        <v>0</v>
      </c>
      <c r="AO86" s="2">
        <v>0</v>
      </c>
      <c r="AP86" s="2">
        <v>0</v>
      </c>
    </row>
    <row r="87" spans="1:42" x14ac:dyDescent="0.2">
      <c r="A87" t="s">
        <v>137</v>
      </c>
      <c r="B87" t="s">
        <v>106</v>
      </c>
      <c r="C87" t="s">
        <v>81</v>
      </c>
      <c r="D87" t="s">
        <v>84</v>
      </c>
      <c r="E87" t="s">
        <v>43</v>
      </c>
      <c r="F87" t="s">
        <v>44</v>
      </c>
      <c r="G87" t="s">
        <v>45</v>
      </c>
      <c r="H87" s="2">
        <v>2123.1457866430301</v>
      </c>
      <c r="I87" s="2">
        <v>2130.2855579853099</v>
      </c>
      <c r="J87" s="2">
        <v>0</v>
      </c>
      <c r="K87" s="2">
        <v>0</v>
      </c>
      <c r="L87" s="2">
        <v>2153.7287662029298</v>
      </c>
      <c r="M87" s="2">
        <v>17619.495164871201</v>
      </c>
      <c r="N87" s="2">
        <v>15338.4703845978</v>
      </c>
      <c r="O87" s="2">
        <v>0</v>
      </c>
      <c r="P87" s="2">
        <v>0</v>
      </c>
      <c r="Q87" s="2">
        <v>24725.150264740001</v>
      </c>
      <c r="R87" s="2">
        <v>239.49327135086099</v>
      </c>
      <c r="S87" s="2">
        <v>208.64889997243901</v>
      </c>
      <c r="T87" s="2">
        <v>0</v>
      </c>
      <c r="U87" s="2">
        <v>0</v>
      </c>
      <c r="V87" s="2">
        <v>377.78708547353699</v>
      </c>
      <c r="W87" s="2">
        <v>678227.90623474098</v>
      </c>
      <c r="X87" s="2">
        <v>584938.50199890102</v>
      </c>
      <c r="Y87" s="2">
        <v>0</v>
      </c>
      <c r="Z87" s="2">
        <v>0</v>
      </c>
      <c r="AA87" s="2">
        <v>1060533.2179870601</v>
      </c>
      <c r="AB87" s="2">
        <v>12226.264178752899</v>
      </c>
      <c r="AC87" s="2">
        <v>10711.7246794701</v>
      </c>
      <c r="AD87" s="2">
        <v>0</v>
      </c>
      <c r="AE87" s="2">
        <v>0</v>
      </c>
      <c r="AF87" s="2">
        <v>17282.961562156699</v>
      </c>
      <c r="AG87" s="2">
        <v>128.759470239282</v>
      </c>
      <c r="AH87" s="2">
        <v>114.28029252588701</v>
      </c>
      <c r="AI87" s="2">
        <v>0</v>
      </c>
      <c r="AJ87" s="2">
        <v>0</v>
      </c>
      <c r="AK87" s="2">
        <v>206.80492442846301</v>
      </c>
      <c r="AL87" s="2">
        <v>294016.49531555199</v>
      </c>
      <c r="AM87" s="2">
        <v>258648.96194457999</v>
      </c>
      <c r="AN87" s="2">
        <v>0</v>
      </c>
      <c r="AO87" s="2">
        <v>0</v>
      </c>
      <c r="AP87" s="2">
        <v>468888.77038574201</v>
      </c>
    </row>
    <row r="88" spans="1:42" x14ac:dyDescent="0.2">
      <c r="A88" t="s">
        <v>137</v>
      </c>
      <c r="B88" t="s">
        <v>106</v>
      </c>
      <c r="C88" t="s">
        <v>81</v>
      </c>
      <c r="D88" t="s">
        <v>85</v>
      </c>
      <c r="E88" t="s">
        <v>43</v>
      </c>
      <c r="F88" t="s">
        <v>44</v>
      </c>
      <c r="G88" t="s">
        <v>45</v>
      </c>
      <c r="H88" s="2">
        <v>3894.4264700926701</v>
      </c>
      <c r="I88" s="2">
        <v>3825.0019486389901</v>
      </c>
      <c r="J88" s="2">
        <v>3792.8887708717998</v>
      </c>
      <c r="K88" s="2">
        <v>3790.5546939381202</v>
      </c>
      <c r="L88" s="2">
        <v>3917.7310940860798</v>
      </c>
      <c r="M88" s="2">
        <v>6748.4776382422997</v>
      </c>
      <c r="N88" s="2">
        <v>6636.8354256576904</v>
      </c>
      <c r="O88" s="2">
        <v>6584.0749825374196</v>
      </c>
      <c r="P88" s="2">
        <v>6580.8934687089604</v>
      </c>
      <c r="Q88" s="2">
        <v>6827.4792902441704</v>
      </c>
      <c r="R88" s="2">
        <v>182.32358562983401</v>
      </c>
      <c r="S88" s="2">
        <v>178.86478633552201</v>
      </c>
      <c r="T88" s="2">
        <v>177.275398627909</v>
      </c>
      <c r="U88" s="2">
        <v>177.13461438993201</v>
      </c>
      <c r="V88" s="2">
        <v>182.323752149299</v>
      </c>
      <c r="W88" s="2">
        <v>177787.03352770201</v>
      </c>
      <c r="X88" s="2">
        <v>174523.60540673099</v>
      </c>
      <c r="Y88" s="2">
        <v>172950.57118113001</v>
      </c>
      <c r="Z88" s="2">
        <v>172774.08434123901</v>
      </c>
      <c r="AA88" s="2">
        <v>178172.69236303901</v>
      </c>
      <c r="AB88" s="2">
        <v>4791.0512862089099</v>
      </c>
      <c r="AC88" s="2">
        <v>4707.5632562297396</v>
      </c>
      <c r="AD88" s="2">
        <v>4672.0669687604504</v>
      </c>
      <c r="AE88" s="2">
        <v>4671.1142338220998</v>
      </c>
      <c r="AF88" s="2">
        <v>4843.3652339051496</v>
      </c>
      <c r="AG88" s="2">
        <v>100.129916493812</v>
      </c>
      <c r="AH88" s="2">
        <v>97.996264259070799</v>
      </c>
      <c r="AI88" s="2">
        <v>97.129177770673806</v>
      </c>
      <c r="AJ88" s="2">
        <v>97.069122715154705</v>
      </c>
      <c r="AK88" s="2">
        <v>99.597782992947003</v>
      </c>
      <c r="AL88" s="2">
        <v>76611.179126638905</v>
      </c>
      <c r="AM88" s="2">
        <v>74991.807201225296</v>
      </c>
      <c r="AN88" s="2">
        <v>74335.163774006098</v>
      </c>
      <c r="AO88" s="2">
        <v>74276.232999198095</v>
      </c>
      <c r="AP88" s="2">
        <v>76381.621954664603</v>
      </c>
    </row>
    <row r="89" spans="1:42" x14ac:dyDescent="0.2">
      <c r="A89" t="s">
        <v>137</v>
      </c>
      <c r="B89" t="s">
        <v>106</v>
      </c>
      <c r="C89" t="s">
        <v>81</v>
      </c>
      <c r="D89" t="s">
        <v>86</v>
      </c>
      <c r="E89" t="s">
        <v>43</v>
      </c>
      <c r="F89" t="s">
        <v>44</v>
      </c>
      <c r="G89" t="s">
        <v>45</v>
      </c>
      <c r="H89" s="2">
        <v>17195.815734088399</v>
      </c>
      <c r="I89" s="2">
        <v>15951.418372333001</v>
      </c>
      <c r="J89" s="2">
        <v>14515.416146293301</v>
      </c>
      <c r="K89" s="2">
        <v>14975.562019237799</v>
      </c>
      <c r="L89" s="2">
        <v>19057.561722815</v>
      </c>
      <c r="M89" s="2">
        <v>43540.114173874303</v>
      </c>
      <c r="N89" s="2">
        <v>40457.2734708637</v>
      </c>
      <c r="O89" s="2">
        <v>36963.9135607481</v>
      </c>
      <c r="P89" s="2">
        <v>38252.087505055599</v>
      </c>
      <c r="Q89" s="2">
        <v>49198.4839220047</v>
      </c>
      <c r="R89" s="2">
        <v>5271.0806351862802</v>
      </c>
      <c r="S89" s="2">
        <v>4879.5453083477896</v>
      </c>
      <c r="T89" s="2">
        <v>4415.0350748151504</v>
      </c>
      <c r="U89" s="2">
        <v>4541.8472476219804</v>
      </c>
      <c r="V89" s="2">
        <v>5733.0124123096502</v>
      </c>
      <c r="W89" s="2">
        <v>20453505.284759499</v>
      </c>
      <c r="X89" s="2">
        <v>18934852.3540955</v>
      </c>
      <c r="Y89" s="2">
        <v>17085844.223617598</v>
      </c>
      <c r="Z89" s="2">
        <v>17591300.568875302</v>
      </c>
      <c r="AA89" s="2">
        <v>22302899.8335266</v>
      </c>
      <c r="AB89" s="2">
        <v>31534.214063510299</v>
      </c>
      <c r="AC89" s="2">
        <v>29329.093307360999</v>
      </c>
      <c r="AD89" s="2">
        <v>26867.690404802601</v>
      </c>
      <c r="AE89" s="2">
        <v>27831.727043564399</v>
      </c>
      <c r="AF89" s="2">
        <v>35877.870250225104</v>
      </c>
      <c r="AG89" s="2">
        <v>3038.7114386931098</v>
      </c>
      <c r="AH89" s="2">
        <v>2813.65407369286</v>
      </c>
      <c r="AI89" s="2">
        <v>2546.08971836418</v>
      </c>
      <c r="AJ89" s="2">
        <v>2619.83273843094</v>
      </c>
      <c r="AK89" s="2">
        <v>3305.0887982100198</v>
      </c>
      <c r="AL89" s="2">
        <v>9800090.0482482892</v>
      </c>
      <c r="AM89" s="2">
        <v>9072121.2757873498</v>
      </c>
      <c r="AN89" s="2">
        <v>8180503.604599</v>
      </c>
      <c r="AO89" s="2">
        <v>8416686.6172983609</v>
      </c>
      <c r="AP89" s="2">
        <v>10612052.7659302</v>
      </c>
    </row>
    <row r="90" spans="1:42" x14ac:dyDescent="0.2">
      <c r="A90" t="s">
        <v>137</v>
      </c>
      <c r="B90" t="s">
        <v>106</v>
      </c>
      <c r="C90" t="s">
        <v>81</v>
      </c>
      <c r="D90" t="s">
        <v>87</v>
      </c>
      <c r="E90" t="s">
        <v>43</v>
      </c>
      <c r="F90" t="s">
        <v>44</v>
      </c>
      <c r="G90" t="s">
        <v>45</v>
      </c>
      <c r="H90" s="2">
        <v>1848.87222974468</v>
      </c>
      <c r="I90" s="2">
        <v>1854.68404632388</v>
      </c>
      <c r="J90" s="2">
        <v>1844.8397445567</v>
      </c>
      <c r="K90" s="2">
        <v>1846.06756528607</v>
      </c>
      <c r="L90" s="2">
        <v>1893.3161763763101</v>
      </c>
      <c r="M90" s="2">
        <v>3064.0557490074998</v>
      </c>
      <c r="N90" s="2">
        <v>3074.3595837662001</v>
      </c>
      <c r="O90" s="2">
        <v>3055.88672860526</v>
      </c>
      <c r="P90" s="2">
        <v>3056.4453119179202</v>
      </c>
      <c r="Q90" s="2">
        <v>3136.9757119351998</v>
      </c>
      <c r="R90" s="2">
        <v>92.089448107464705</v>
      </c>
      <c r="S90" s="2">
        <v>92.359494002768798</v>
      </c>
      <c r="T90" s="2">
        <v>91.927628200937804</v>
      </c>
      <c r="U90" s="2">
        <v>92.029750199726493</v>
      </c>
      <c r="V90" s="2">
        <v>94.321090989047704</v>
      </c>
      <c r="W90" s="2">
        <v>82225.975778654203</v>
      </c>
      <c r="X90" s="2">
        <v>82485.851070776596</v>
      </c>
      <c r="Y90" s="2">
        <v>81909.191044136896</v>
      </c>
      <c r="Z90" s="2">
        <v>81890.733158200994</v>
      </c>
      <c r="AA90" s="2">
        <v>83773.645770981893</v>
      </c>
      <c r="AB90" s="2">
        <v>2294.0566256102202</v>
      </c>
      <c r="AC90" s="2">
        <v>2301.7520964657901</v>
      </c>
      <c r="AD90" s="2">
        <v>2289.5623539816602</v>
      </c>
      <c r="AE90" s="2">
        <v>2290.9084348957999</v>
      </c>
      <c r="AF90" s="2">
        <v>2352.73151788628</v>
      </c>
      <c r="AG90" s="2">
        <v>54.463394441147102</v>
      </c>
      <c r="AH90" s="2">
        <v>54.622014420660001</v>
      </c>
      <c r="AI90" s="2">
        <v>54.376582794881003</v>
      </c>
      <c r="AJ90" s="2">
        <v>54.4510057904699</v>
      </c>
      <c r="AK90" s="2">
        <v>55.823614658671403</v>
      </c>
      <c r="AL90" s="2">
        <v>36963.591769978397</v>
      </c>
      <c r="AM90" s="2">
        <v>37081.573250383102</v>
      </c>
      <c r="AN90" s="2">
        <v>36828.184019371904</v>
      </c>
      <c r="AO90" s="2">
        <v>36827.978178381898</v>
      </c>
      <c r="AP90" s="2">
        <v>37691.348962292097</v>
      </c>
    </row>
    <row r="91" spans="1:42" x14ac:dyDescent="0.2">
      <c r="A91" t="s">
        <v>137</v>
      </c>
      <c r="B91" t="s">
        <v>106</v>
      </c>
      <c r="C91" t="s">
        <v>81</v>
      </c>
      <c r="D91" t="s">
        <v>88</v>
      </c>
      <c r="E91" t="s">
        <v>43</v>
      </c>
      <c r="F91" t="s">
        <v>44</v>
      </c>
      <c r="G91" t="s">
        <v>89</v>
      </c>
      <c r="H91" s="2">
        <v>0</v>
      </c>
      <c r="I91" s="2">
        <v>0</v>
      </c>
      <c r="J91" s="2">
        <v>0</v>
      </c>
      <c r="K91" s="2">
        <v>0</v>
      </c>
      <c r="L91" s="2">
        <v>0</v>
      </c>
      <c r="M91" s="2">
        <v>0</v>
      </c>
      <c r="N91" s="2">
        <v>0</v>
      </c>
      <c r="O91" s="2">
        <v>0</v>
      </c>
      <c r="P91" s="2">
        <v>0</v>
      </c>
      <c r="Q91" s="2">
        <v>0</v>
      </c>
      <c r="R91" s="2">
        <v>0</v>
      </c>
      <c r="S91" s="2">
        <v>0</v>
      </c>
      <c r="T91" s="2">
        <v>0</v>
      </c>
      <c r="U91" s="2">
        <v>0</v>
      </c>
      <c r="V91" s="2">
        <v>0</v>
      </c>
      <c r="W91" s="2">
        <v>0</v>
      </c>
      <c r="X91" s="2">
        <v>0</v>
      </c>
      <c r="Y91" s="2">
        <v>0</v>
      </c>
      <c r="Z91" s="2">
        <v>0</v>
      </c>
      <c r="AA91" s="2">
        <v>0</v>
      </c>
      <c r="AB91" s="2">
        <v>0</v>
      </c>
      <c r="AC91" s="2">
        <v>0</v>
      </c>
      <c r="AD91" s="2">
        <v>0</v>
      </c>
      <c r="AE91" s="2">
        <v>0</v>
      </c>
      <c r="AF91" s="2">
        <v>0</v>
      </c>
      <c r="AG91" s="2">
        <v>0</v>
      </c>
      <c r="AH91" s="2">
        <v>0</v>
      </c>
      <c r="AI91" s="2">
        <v>0</v>
      </c>
      <c r="AJ91" s="2">
        <v>0</v>
      </c>
      <c r="AK91" s="2">
        <v>0</v>
      </c>
      <c r="AL91" s="2">
        <v>0</v>
      </c>
      <c r="AM91" s="2">
        <v>0</v>
      </c>
      <c r="AN91" s="2">
        <v>0</v>
      </c>
      <c r="AO91" s="2">
        <v>0</v>
      </c>
      <c r="AP91" s="2">
        <v>0</v>
      </c>
    </row>
    <row r="92" spans="1:42" x14ac:dyDescent="0.2">
      <c r="A92" t="s">
        <v>137</v>
      </c>
      <c r="B92" t="s">
        <v>106</v>
      </c>
      <c r="C92" t="s">
        <v>81</v>
      </c>
      <c r="D92" t="s">
        <v>90</v>
      </c>
      <c r="E92" t="s">
        <v>43</v>
      </c>
      <c r="F92" t="s">
        <v>44</v>
      </c>
      <c r="G92" t="s">
        <v>89</v>
      </c>
      <c r="H92" s="2">
        <v>892.47824042756099</v>
      </c>
      <c r="I92" s="2">
        <v>892.47824042756099</v>
      </c>
      <c r="J92" s="2">
        <v>892.47824042756099</v>
      </c>
      <c r="K92" s="2">
        <v>892.47824042756099</v>
      </c>
      <c r="L92" s="2">
        <v>892.47824042756099</v>
      </c>
      <c r="M92" s="2">
        <v>262500.88597166497</v>
      </c>
      <c r="N92" s="2">
        <v>270256.98979306198</v>
      </c>
      <c r="O92" s="2">
        <v>281746.89059543598</v>
      </c>
      <c r="P92" s="2">
        <v>298953.45995306998</v>
      </c>
      <c r="Q92" s="2">
        <v>377796.006206989</v>
      </c>
      <c r="R92" s="2">
        <v>54896.2266322672</v>
      </c>
      <c r="S92" s="2">
        <v>56299.879311144403</v>
      </c>
      <c r="T92" s="2">
        <v>64842.152431786097</v>
      </c>
      <c r="U92" s="2">
        <v>73778.969154179096</v>
      </c>
      <c r="V92" s="2">
        <v>131123.88903784801</v>
      </c>
      <c r="W92" s="2">
        <v>252541663.518188</v>
      </c>
      <c r="X92" s="2">
        <v>244991964.31445301</v>
      </c>
      <c r="Y92" s="2">
        <v>244557298.61718801</v>
      </c>
      <c r="Z92" s="2">
        <v>249139288.63671899</v>
      </c>
      <c r="AA92" s="2">
        <v>358427140.84179699</v>
      </c>
      <c r="AB92" s="2">
        <v>187851.58597067001</v>
      </c>
      <c r="AC92" s="2">
        <v>194179.960036993</v>
      </c>
      <c r="AD92" s="2">
        <v>202599.89607214899</v>
      </c>
      <c r="AE92" s="2">
        <v>215220.358350992</v>
      </c>
      <c r="AF92" s="2">
        <v>272512.55490732199</v>
      </c>
      <c r="AG92" s="2">
        <v>29678.757882535501</v>
      </c>
      <c r="AH92" s="2">
        <v>30982.896365344499</v>
      </c>
      <c r="AI92" s="2">
        <v>36038.071693778002</v>
      </c>
      <c r="AJ92" s="2">
        <v>41001.474781811201</v>
      </c>
      <c r="AK92" s="2">
        <v>73595.666891694098</v>
      </c>
      <c r="AL92" s="2">
        <v>111381244.682373</v>
      </c>
      <c r="AM92" s="2">
        <v>111360788.49218801</v>
      </c>
      <c r="AN92" s="2">
        <v>111073091.82031301</v>
      </c>
      <c r="AO92" s="2">
        <v>113154315.447266</v>
      </c>
      <c r="AP92" s="2">
        <v>162202986.37109399</v>
      </c>
    </row>
    <row r="93" spans="1:42" x14ac:dyDescent="0.2">
      <c r="A93" t="s">
        <v>137</v>
      </c>
      <c r="B93" t="s">
        <v>106</v>
      </c>
      <c r="C93" t="s">
        <v>81</v>
      </c>
      <c r="D93" t="s">
        <v>91</v>
      </c>
      <c r="E93" t="s">
        <v>43</v>
      </c>
      <c r="F93" t="s">
        <v>44</v>
      </c>
      <c r="G93" t="s">
        <v>45</v>
      </c>
      <c r="H93" s="2">
        <v>152526.22670954501</v>
      </c>
      <c r="I93" s="2">
        <v>149563.10676497201</v>
      </c>
      <c r="J93" s="2">
        <v>150872.73110818901</v>
      </c>
      <c r="K93" s="2">
        <v>150990.238632202</v>
      </c>
      <c r="L93" s="2">
        <v>151277.66534996001</v>
      </c>
      <c r="M93" s="2">
        <v>245407.79263830199</v>
      </c>
      <c r="N93" s="2">
        <v>240363.685134411</v>
      </c>
      <c r="O93" s="2">
        <v>242576.90022480499</v>
      </c>
      <c r="P93" s="2">
        <v>242859.321158409</v>
      </c>
      <c r="Q93" s="2">
        <v>244107.50671887401</v>
      </c>
      <c r="R93" s="2">
        <v>7784.46135689318</v>
      </c>
      <c r="S93" s="2">
        <v>7643.8674597293102</v>
      </c>
      <c r="T93" s="2">
        <v>7707.84422277659</v>
      </c>
      <c r="U93" s="2">
        <v>7711.1411730796099</v>
      </c>
      <c r="V93" s="2">
        <v>7701.2250334434202</v>
      </c>
      <c r="W93" s="2">
        <v>7763004.9199433299</v>
      </c>
      <c r="X93" s="2">
        <v>7626601.96101999</v>
      </c>
      <c r="Y93" s="2">
        <v>7691693.6728897104</v>
      </c>
      <c r="Z93" s="2">
        <v>7694761.4474716196</v>
      </c>
      <c r="AA93" s="2">
        <v>7691532.6654129</v>
      </c>
      <c r="AB93" s="2">
        <v>171288.79984465201</v>
      </c>
      <c r="AC93" s="2">
        <v>167494.57700148199</v>
      </c>
      <c r="AD93" s="2">
        <v>169054.51487219299</v>
      </c>
      <c r="AE93" s="2">
        <v>169283.05767989199</v>
      </c>
      <c r="AF93" s="2">
        <v>170255.72361493099</v>
      </c>
      <c r="AG93" s="2">
        <v>4259.1566798286503</v>
      </c>
      <c r="AH93" s="2">
        <v>4173.5020503299302</v>
      </c>
      <c r="AI93" s="2">
        <v>4207.45600788295</v>
      </c>
      <c r="AJ93" s="2">
        <v>4209.4745461922103</v>
      </c>
      <c r="AK93" s="2">
        <v>4201.6016835086002</v>
      </c>
      <c r="AL93" s="2">
        <v>3409944.5172252702</v>
      </c>
      <c r="AM93" s="2">
        <v>3343415.7044506101</v>
      </c>
      <c r="AN93" s="2">
        <v>3371340.9546279898</v>
      </c>
      <c r="AO93" s="2">
        <v>3372618.2047538799</v>
      </c>
      <c r="AP93" s="2">
        <v>3370758.1687965398</v>
      </c>
    </row>
    <row r="94" spans="1:42" x14ac:dyDescent="0.2">
      <c r="A94" t="s">
        <v>137</v>
      </c>
      <c r="B94" t="s">
        <v>106</v>
      </c>
      <c r="C94" t="s">
        <v>81</v>
      </c>
      <c r="D94" t="s">
        <v>92</v>
      </c>
      <c r="E94" t="s">
        <v>43</v>
      </c>
      <c r="F94" t="s">
        <v>44</v>
      </c>
      <c r="G94" t="s">
        <v>45</v>
      </c>
      <c r="H94" s="2">
        <v>7591.2374068740801</v>
      </c>
      <c r="I94" s="2">
        <v>7591.2374068740801</v>
      </c>
      <c r="J94" s="2">
        <v>7565.8319000378297</v>
      </c>
      <c r="K94" s="2">
        <v>7553.6816217564001</v>
      </c>
      <c r="L94" s="2">
        <v>7435.5801163352999</v>
      </c>
      <c r="M94" s="2">
        <v>63121.304784700304</v>
      </c>
      <c r="N94" s="2">
        <v>63121.304784700304</v>
      </c>
      <c r="O94" s="2">
        <v>62910.129281505899</v>
      </c>
      <c r="P94" s="2">
        <v>62809.657723605596</v>
      </c>
      <c r="Q94" s="2">
        <v>61830.047911018097</v>
      </c>
      <c r="R94" s="2">
        <v>4666.0859498633099</v>
      </c>
      <c r="S94" s="2">
        <v>4666.0859498633099</v>
      </c>
      <c r="T94" s="2">
        <v>4650.4793612714902</v>
      </c>
      <c r="U94" s="2">
        <v>4643.0829933900404</v>
      </c>
      <c r="V94" s="2">
        <v>4570.7995882537198</v>
      </c>
      <c r="W94" s="2">
        <v>0</v>
      </c>
      <c r="X94" s="2">
        <v>0</v>
      </c>
      <c r="Y94" s="2">
        <v>0</v>
      </c>
      <c r="Z94" s="2">
        <v>0</v>
      </c>
      <c r="AA94" s="2">
        <v>0</v>
      </c>
      <c r="AB94" s="2">
        <v>56710.850872188799</v>
      </c>
      <c r="AC94" s="2">
        <v>56710.850872188799</v>
      </c>
      <c r="AD94" s="2">
        <v>56523.8411526829</v>
      </c>
      <c r="AE94" s="2">
        <v>56431.093181282296</v>
      </c>
      <c r="AF94" s="2">
        <v>55552.842473894401</v>
      </c>
      <c r="AG94" s="2">
        <v>3865.0588756715902</v>
      </c>
      <c r="AH94" s="2">
        <v>3865.0588756715902</v>
      </c>
      <c r="AI94" s="2">
        <v>3852.2449192116001</v>
      </c>
      <c r="AJ94" s="2">
        <v>3846.1523952595899</v>
      </c>
      <c r="AK94" s="2">
        <v>3784.4121610596799</v>
      </c>
      <c r="AL94" s="2">
        <v>0</v>
      </c>
      <c r="AM94" s="2">
        <v>0</v>
      </c>
      <c r="AN94" s="2">
        <v>0</v>
      </c>
      <c r="AO94" s="2">
        <v>0</v>
      </c>
      <c r="AP94" s="2">
        <v>0</v>
      </c>
    </row>
    <row r="95" spans="1:42" x14ac:dyDescent="0.2">
      <c r="A95" t="s">
        <v>137</v>
      </c>
      <c r="B95" t="s">
        <v>106</v>
      </c>
      <c r="C95" t="s">
        <v>93</v>
      </c>
      <c r="D95" t="s">
        <v>94</v>
      </c>
      <c r="E95" t="s">
        <v>43</v>
      </c>
      <c r="F95" t="s">
        <v>44</v>
      </c>
      <c r="G95" t="s">
        <v>45</v>
      </c>
      <c r="H95" s="2">
        <v>0</v>
      </c>
      <c r="I95" s="2">
        <v>0</v>
      </c>
      <c r="J95" s="2">
        <v>0</v>
      </c>
      <c r="K95" s="2">
        <v>0</v>
      </c>
      <c r="L95" s="2">
        <v>0</v>
      </c>
      <c r="M95" s="2">
        <v>163.36361694335901</v>
      </c>
      <c r="N95" s="2">
        <v>0</v>
      </c>
      <c r="O95" s="2">
        <v>353.38970947265602</v>
      </c>
      <c r="P95" s="2">
        <v>431.89016723632801</v>
      </c>
      <c r="Q95" s="2">
        <v>0</v>
      </c>
      <c r="R95" s="2">
        <v>70.9835205078125</v>
      </c>
      <c r="S95" s="2">
        <v>0</v>
      </c>
      <c r="T95" s="2">
        <v>135.47410583496099</v>
      </c>
      <c r="U95" s="2">
        <v>176.47366333007801</v>
      </c>
      <c r="V95" s="2">
        <v>0</v>
      </c>
      <c r="W95" s="2">
        <v>0</v>
      </c>
      <c r="X95" s="2">
        <v>0</v>
      </c>
      <c r="Y95" s="2">
        <v>0</v>
      </c>
      <c r="Z95" s="2">
        <v>0</v>
      </c>
      <c r="AA95" s="2">
        <v>0</v>
      </c>
      <c r="AB95" s="2">
        <v>125.24046325683599</v>
      </c>
      <c r="AC95" s="2">
        <v>0</v>
      </c>
      <c r="AD95" s="2">
        <v>270.92135620117199</v>
      </c>
      <c r="AE95" s="2">
        <v>331.10269165039102</v>
      </c>
      <c r="AF95" s="2">
        <v>0</v>
      </c>
      <c r="AG95" s="2">
        <v>48.621772766113303</v>
      </c>
      <c r="AH95" s="2">
        <v>0</v>
      </c>
      <c r="AI95" s="2">
        <v>92.796051025390597</v>
      </c>
      <c r="AJ95" s="2">
        <v>120.87962341308599</v>
      </c>
      <c r="AK95" s="2">
        <v>0</v>
      </c>
      <c r="AL95" s="2">
        <v>0</v>
      </c>
      <c r="AM95" s="2">
        <v>0</v>
      </c>
      <c r="AN95" s="2">
        <v>0</v>
      </c>
      <c r="AO95" s="2">
        <v>0</v>
      </c>
      <c r="AP95" s="2">
        <v>0</v>
      </c>
    </row>
    <row r="96" spans="1:42" x14ac:dyDescent="0.2">
      <c r="A96" t="s">
        <v>137</v>
      </c>
      <c r="B96" t="s">
        <v>106</v>
      </c>
      <c r="C96" t="s">
        <v>93</v>
      </c>
      <c r="D96" t="s">
        <v>93</v>
      </c>
      <c r="E96" t="s">
        <v>43</v>
      </c>
      <c r="F96" t="s">
        <v>44</v>
      </c>
      <c r="G96" t="s">
        <v>95</v>
      </c>
      <c r="H96" s="2">
        <v>30828.7801837921</v>
      </c>
      <c r="I96" s="2">
        <v>29102.923851013202</v>
      </c>
      <c r="J96" s="2">
        <v>27716.422849655199</v>
      </c>
      <c r="K96" s="2">
        <v>26604.092200279199</v>
      </c>
      <c r="L96" s="2">
        <v>15549.3676176071</v>
      </c>
      <c r="M96" s="2">
        <v>343594.98757171602</v>
      </c>
      <c r="N96" s="2">
        <v>403139.31156158401</v>
      </c>
      <c r="O96" s="2">
        <v>390301.51557159401</v>
      </c>
      <c r="P96" s="2">
        <v>376134.73475647002</v>
      </c>
      <c r="Q96" s="2">
        <v>232942.43087005601</v>
      </c>
      <c r="R96" s="2">
        <v>0</v>
      </c>
      <c r="S96" s="2">
        <v>0</v>
      </c>
      <c r="T96" s="2">
        <v>0</v>
      </c>
      <c r="U96" s="2">
        <v>0</v>
      </c>
      <c r="V96" s="2">
        <v>0</v>
      </c>
      <c r="W96" s="2">
        <v>0</v>
      </c>
      <c r="X96" s="2">
        <v>0</v>
      </c>
      <c r="Y96" s="2">
        <v>0</v>
      </c>
      <c r="Z96" s="2">
        <v>0</v>
      </c>
      <c r="AA96" s="2">
        <v>0</v>
      </c>
      <c r="AB96" s="2">
        <v>248027.255615234</v>
      </c>
      <c r="AC96" s="2">
        <v>292717.07043838501</v>
      </c>
      <c r="AD96" s="2">
        <v>283396.88957214402</v>
      </c>
      <c r="AE96" s="2">
        <v>273127.25246429403</v>
      </c>
      <c r="AF96" s="2">
        <v>169402.09262084999</v>
      </c>
      <c r="AG96" s="2">
        <v>0</v>
      </c>
      <c r="AH96" s="2">
        <v>0</v>
      </c>
      <c r="AI96" s="2">
        <v>0</v>
      </c>
      <c r="AJ96" s="2">
        <v>0</v>
      </c>
      <c r="AK96" s="2">
        <v>0</v>
      </c>
      <c r="AL96" s="2">
        <v>0</v>
      </c>
      <c r="AM96" s="2">
        <v>0</v>
      </c>
      <c r="AN96" s="2">
        <v>0</v>
      </c>
      <c r="AO96" s="2">
        <v>0</v>
      </c>
      <c r="AP96" s="2">
        <v>0</v>
      </c>
    </row>
    <row r="97" spans="1:42" x14ac:dyDescent="0.2">
      <c r="A97" t="s">
        <v>137</v>
      </c>
      <c r="B97" t="s">
        <v>106</v>
      </c>
      <c r="C97" t="s">
        <v>96</v>
      </c>
      <c r="D97" t="s">
        <v>97</v>
      </c>
      <c r="E97" t="s">
        <v>56</v>
      </c>
      <c r="F97" t="s">
        <v>44</v>
      </c>
      <c r="G97" t="s">
        <v>45</v>
      </c>
      <c r="H97" s="2">
        <v>0</v>
      </c>
      <c r="I97" s="2">
        <v>0</v>
      </c>
      <c r="J97" s="2">
        <v>0</v>
      </c>
      <c r="K97" s="2">
        <v>0</v>
      </c>
      <c r="L97" s="2">
        <v>0</v>
      </c>
      <c r="M97" s="2">
        <v>0</v>
      </c>
      <c r="N97" s="2">
        <v>0</v>
      </c>
      <c r="O97" s="2">
        <v>0</v>
      </c>
      <c r="P97" s="2">
        <v>0</v>
      </c>
      <c r="Q97" s="2">
        <v>0</v>
      </c>
      <c r="R97" s="2">
        <v>0</v>
      </c>
      <c r="S97" s="2">
        <v>0</v>
      </c>
      <c r="T97" s="2">
        <v>0</v>
      </c>
      <c r="U97" s="2">
        <v>0</v>
      </c>
      <c r="V97" s="2">
        <v>0</v>
      </c>
      <c r="W97" s="2">
        <v>0</v>
      </c>
      <c r="X97" s="2">
        <v>0</v>
      </c>
      <c r="Y97" s="2">
        <v>0</v>
      </c>
      <c r="Z97" s="2">
        <v>0</v>
      </c>
      <c r="AA97" s="2">
        <v>0</v>
      </c>
      <c r="AB97" s="2">
        <v>0</v>
      </c>
      <c r="AC97" s="2">
        <v>0</v>
      </c>
      <c r="AD97" s="2">
        <v>0</v>
      </c>
      <c r="AE97" s="2">
        <v>0</v>
      </c>
      <c r="AF97" s="2">
        <v>0</v>
      </c>
      <c r="AG97" s="2">
        <v>0</v>
      </c>
      <c r="AH97" s="2">
        <v>0</v>
      </c>
      <c r="AI97" s="2">
        <v>0</v>
      </c>
      <c r="AJ97" s="2">
        <v>0</v>
      </c>
      <c r="AK97" s="2">
        <v>0</v>
      </c>
      <c r="AL97" s="2">
        <v>0</v>
      </c>
      <c r="AM97" s="2">
        <v>0</v>
      </c>
      <c r="AN97" s="2">
        <v>0</v>
      </c>
      <c r="AO97" s="2">
        <v>0</v>
      </c>
      <c r="AP97" s="2">
        <v>0</v>
      </c>
    </row>
    <row r="98" spans="1:42" x14ac:dyDescent="0.2">
      <c r="A98" t="s">
        <v>137</v>
      </c>
      <c r="B98" t="s">
        <v>106</v>
      </c>
      <c r="C98" t="s">
        <v>96</v>
      </c>
      <c r="D98" t="s">
        <v>98</v>
      </c>
      <c r="E98" t="s">
        <v>56</v>
      </c>
      <c r="F98" t="s">
        <v>44</v>
      </c>
      <c r="G98" t="s">
        <v>45</v>
      </c>
      <c r="H98" s="2">
        <v>0</v>
      </c>
      <c r="I98" s="2">
        <v>0</v>
      </c>
      <c r="J98" s="2">
        <v>0</v>
      </c>
      <c r="K98" s="2">
        <v>0</v>
      </c>
      <c r="L98" s="2">
        <v>0</v>
      </c>
      <c r="M98" s="2">
        <v>18136.028128575501</v>
      </c>
      <c r="N98" s="2">
        <v>17449.724630936998</v>
      </c>
      <c r="O98" s="2">
        <v>37979.063025854499</v>
      </c>
      <c r="P98" s="2">
        <v>29388.901805304002</v>
      </c>
      <c r="Q98" s="2">
        <v>31218.1467896625</v>
      </c>
      <c r="R98" s="2">
        <v>1413.7936153077801</v>
      </c>
      <c r="S98" s="2">
        <v>1336.8295670254699</v>
      </c>
      <c r="T98" s="2">
        <v>2168.5274028865401</v>
      </c>
      <c r="U98" s="2">
        <v>1066.1669616786501</v>
      </c>
      <c r="V98" s="2">
        <v>2078.7724823031999</v>
      </c>
      <c r="W98" s="2">
        <v>153976.55392616201</v>
      </c>
      <c r="X98" s="2">
        <v>91152.565498910801</v>
      </c>
      <c r="Y98" s="2">
        <v>101999.56966392</v>
      </c>
      <c r="Z98" s="2">
        <v>84302.238689340898</v>
      </c>
      <c r="AA98" s="2">
        <v>100506.76455015699</v>
      </c>
      <c r="AB98" s="2">
        <v>13779.919656513301</v>
      </c>
      <c r="AC98" s="2">
        <v>13390.941144406799</v>
      </c>
      <c r="AD98" s="2">
        <v>29378.2477527466</v>
      </c>
      <c r="AE98" s="2">
        <v>22927.323842605601</v>
      </c>
      <c r="AF98" s="2">
        <v>24912.671144718301</v>
      </c>
      <c r="AG98" s="2">
        <v>948.87078938761999</v>
      </c>
      <c r="AH98" s="2">
        <v>938.87901170708903</v>
      </c>
      <c r="AI98" s="2">
        <v>1464.8824316023699</v>
      </c>
      <c r="AJ98" s="2">
        <v>687.65928993214004</v>
      </c>
      <c r="AK98" s="2">
        <v>1431.2512900982699</v>
      </c>
      <c r="AL98" s="2">
        <v>81617.591981936799</v>
      </c>
      <c r="AM98" s="2">
        <v>47833.876552555703</v>
      </c>
      <c r="AN98" s="2">
        <v>54678.288750277599</v>
      </c>
      <c r="AO98" s="2">
        <v>45889.016275988703</v>
      </c>
      <c r="AP98" s="2">
        <v>54903.118012603401</v>
      </c>
    </row>
    <row r="99" spans="1:42" x14ac:dyDescent="0.2">
      <c r="A99" t="s">
        <v>137</v>
      </c>
      <c r="B99" t="s">
        <v>106</v>
      </c>
      <c r="C99" t="s">
        <v>96</v>
      </c>
      <c r="D99" t="s">
        <v>99</v>
      </c>
      <c r="E99" t="s">
        <v>56</v>
      </c>
      <c r="F99" t="s">
        <v>44</v>
      </c>
      <c r="G99" t="s">
        <v>45</v>
      </c>
      <c r="H99" s="2">
        <v>0</v>
      </c>
      <c r="I99" s="2">
        <v>0</v>
      </c>
      <c r="J99" s="2">
        <v>0</v>
      </c>
      <c r="K99" s="2">
        <v>0</v>
      </c>
      <c r="L99" s="2">
        <v>0</v>
      </c>
      <c r="M99" s="2">
        <v>484443.14634704601</v>
      </c>
      <c r="N99" s="2">
        <v>293224.80270910298</v>
      </c>
      <c r="O99" s="2">
        <v>423423.37302350998</v>
      </c>
      <c r="P99" s="2">
        <v>431926.72102802998</v>
      </c>
      <c r="Q99" s="2">
        <v>538742.32062768901</v>
      </c>
      <c r="R99" s="2">
        <v>45956.153054714203</v>
      </c>
      <c r="S99" s="2">
        <v>24371.963369488702</v>
      </c>
      <c r="T99" s="2">
        <v>50694.590721637003</v>
      </c>
      <c r="U99" s="2">
        <v>54805.934668369599</v>
      </c>
      <c r="V99" s="2">
        <v>136798.49011611901</v>
      </c>
      <c r="W99" s="2">
        <v>3034212.1487503098</v>
      </c>
      <c r="X99" s="2">
        <v>85470.305043412096</v>
      </c>
      <c r="Y99" s="2">
        <v>179584.72018992901</v>
      </c>
      <c r="Z99" s="2">
        <v>155609.85151331301</v>
      </c>
      <c r="AA99" s="2">
        <v>638285.10155904305</v>
      </c>
      <c r="AB99" s="2">
        <v>403144.29633617401</v>
      </c>
      <c r="AC99" s="2">
        <v>246435.73417677</v>
      </c>
      <c r="AD99" s="2">
        <v>353020.87810301798</v>
      </c>
      <c r="AE99" s="2">
        <v>362693.020069569</v>
      </c>
      <c r="AF99" s="2">
        <v>450346.22875392402</v>
      </c>
      <c r="AG99" s="2">
        <v>31123.432105422002</v>
      </c>
      <c r="AH99" s="2">
        <v>17042.828670963601</v>
      </c>
      <c r="AI99" s="2">
        <v>36591.017563581503</v>
      </c>
      <c r="AJ99" s="2">
        <v>39499.843038782499</v>
      </c>
      <c r="AK99" s="2">
        <v>101605.97976064699</v>
      </c>
      <c r="AL99" s="2">
        <v>1670154.24668312</v>
      </c>
      <c r="AM99" s="2">
        <v>47085.5800869417</v>
      </c>
      <c r="AN99" s="2">
        <v>98566.600801616907</v>
      </c>
      <c r="AO99" s="2">
        <v>84763.221156383894</v>
      </c>
      <c r="AP99" s="2">
        <v>349002.47494769102</v>
      </c>
    </row>
    <row r="100" spans="1:42" x14ac:dyDescent="0.2">
      <c r="A100" t="s">
        <v>137</v>
      </c>
      <c r="B100" t="s">
        <v>105</v>
      </c>
      <c r="C100" t="s">
        <v>41</v>
      </c>
      <c r="D100" t="s">
        <v>42</v>
      </c>
      <c r="E100" t="s">
        <v>43</v>
      </c>
      <c r="F100" t="s">
        <v>44</v>
      </c>
      <c r="G100" t="s">
        <v>45</v>
      </c>
      <c r="H100" s="2">
        <v>2403.0559756804701</v>
      </c>
      <c r="I100" s="2">
        <v>799.456502026267</v>
      </c>
      <c r="J100" s="2">
        <v>682.70876420981904</v>
      </c>
      <c r="K100" s="2">
        <v>368.608486538607</v>
      </c>
      <c r="L100" s="2">
        <v>642.21099064507905</v>
      </c>
      <c r="M100" s="2">
        <v>8902.4017405959294</v>
      </c>
      <c r="N100" s="2">
        <v>3075.5070631252602</v>
      </c>
      <c r="O100" s="2">
        <v>2631.1980073007298</v>
      </c>
      <c r="P100" s="2">
        <v>1423.80389357067</v>
      </c>
      <c r="Q100" s="2">
        <v>2518.39505438181</v>
      </c>
      <c r="R100" s="2">
        <v>784.66710815428803</v>
      </c>
      <c r="S100" s="2">
        <v>267.32706920419901</v>
      </c>
      <c r="T100" s="2">
        <v>228.872420059924</v>
      </c>
      <c r="U100" s="2">
        <v>123.646410020243</v>
      </c>
      <c r="V100" s="2">
        <v>218.643213836418</v>
      </c>
      <c r="W100" s="2">
        <v>144951.698692034</v>
      </c>
      <c r="X100" s="2">
        <v>50382.9629044416</v>
      </c>
      <c r="Y100" s="2">
        <v>43933.591262350303</v>
      </c>
      <c r="Z100" s="2">
        <v>23808.262181153499</v>
      </c>
      <c r="AA100" s="2">
        <v>43445.775637266699</v>
      </c>
      <c r="AB100" s="2">
        <v>5582.4405655169403</v>
      </c>
      <c r="AC100" s="2">
        <v>1946.14266965468</v>
      </c>
      <c r="AD100" s="2">
        <v>1668.04519517627</v>
      </c>
      <c r="AE100" s="2">
        <v>903.99421815865196</v>
      </c>
      <c r="AF100" s="2">
        <v>1616.87362752436</v>
      </c>
      <c r="AG100" s="2">
        <v>390.84494446155401</v>
      </c>
      <c r="AH100" s="2">
        <v>129.589733889472</v>
      </c>
      <c r="AI100" s="2">
        <v>111.280923006314</v>
      </c>
      <c r="AJ100" s="2">
        <v>60.224739557030297</v>
      </c>
      <c r="AK100" s="2">
        <v>108.49501844814201</v>
      </c>
      <c r="AL100" s="2">
        <v>50101.947413821697</v>
      </c>
      <c r="AM100" s="2">
        <v>16715.7418790753</v>
      </c>
      <c r="AN100" s="2">
        <v>14712.9382058093</v>
      </c>
      <c r="AO100" s="2">
        <v>8012.4481373303597</v>
      </c>
      <c r="AP100" s="2">
        <v>15288.7983827391</v>
      </c>
    </row>
    <row r="101" spans="1:42" x14ac:dyDescent="0.2">
      <c r="A101" t="s">
        <v>137</v>
      </c>
      <c r="B101" t="s">
        <v>105</v>
      </c>
      <c r="C101" t="s">
        <v>41</v>
      </c>
      <c r="D101" t="s">
        <v>46</v>
      </c>
      <c r="E101" t="s">
        <v>43</v>
      </c>
      <c r="F101" t="s">
        <v>44</v>
      </c>
      <c r="G101" t="s">
        <v>45</v>
      </c>
      <c r="H101" s="2">
        <v>4239.7637911890597</v>
      </c>
      <c r="I101" s="2">
        <v>2598.5593459419902</v>
      </c>
      <c r="J101" s="2">
        <v>2073.4049213172402</v>
      </c>
      <c r="K101" s="2">
        <v>2175.1532095156099</v>
      </c>
      <c r="L101" s="2">
        <v>1568.3794449873999</v>
      </c>
      <c r="M101" s="2">
        <v>103641.46290661</v>
      </c>
      <c r="N101" s="2">
        <v>62446.490533303499</v>
      </c>
      <c r="O101" s="2">
        <v>49760.583933025599</v>
      </c>
      <c r="P101" s="2">
        <v>55135.669904541202</v>
      </c>
      <c r="Q101" s="2">
        <v>40631.495521044402</v>
      </c>
      <c r="R101" s="2">
        <v>1353.80451679369</v>
      </c>
      <c r="S101" s="2">
        <v>857.635334867751</v>
      </c>
      <c r="T101" s="2">
        <v>755.79138744878605</v>
      </c>
      <c r="U101" s="2">
        <v>1196.8656915420399</v>
      </c>
      <c r="V101" s="2">
        <v>1940.4173378902501</v>
      </c>
      <c r="W101" s="2">
        <v>4985254.7332478799</v>
      </c>
      <c r="X101" s="2">
        <v>2099108.8148908</v>
      </c>
      <c r="Y101" s="2">
        <v>1995406.91717233</v>
      </c>
      <c r="Z101" s="2">
        <v>2277604.3445724002</v>
      </c>
      <c r="AA101" s="2">
        <v>3243925.53559893</v>
      </c>
      <c r="AB101" s="2">
        <v>65794.788006745293</v>
      </c>
      <c r="AC101" s="2">
        <v>39215.618997497499</v>
      </c>
      <c r="AD101" s="2">
        <v>31230.756036009599</v>
      </c>
      <c r="AE101" s="2">
        <v>34606.661277368701</v>
      </c>
      <c r="AF101" s="2">
        <v>25628.568994043399</v>
      </c>
      <c r="AG101" s="2">
        <v>668.67956872959599</v>
      </c>
      <c r="AH101" s="2">
        <v>431.11972313423797</v>
      </c>
      <c r="AI101" s="2">
        <v>375.97961241306598</v>
      </c>
      <c r="AJ101" s="2">
        <v>592.66336342476995</v>
      </c>
      <c r="AK101" s="2">
        <v>933.44136616995104</v>
      </c>
      <c r="AL101" s="2">
        <v>1500637.22645855</v>
      </c>
      <c r="AM101" s="2">
        <v>667342.80782041</v>
      </c>
      <c r="AN101" s="2">
        <v>633182.377722234</v>
      </c>
      <c r="AO101" s="2">
        <v>724854.50013060903</v>
      </c>
      <c r="AP101" s="2">
        <v>1068165.2140359001</v>
      </c>
    </row>
    <row r="102" spans="1:42" x14ac:dyDescent="0.2">
      <c r="A102" t="s">
        <v>137</v>
      </c>
      <c r="B102" t="s">
        <v>105</v>
      </c>
      <c r="C102" t="s">
        <v>41</v>
      </c>
      <c r="D102" t="s">
        <v>47</v>
      </c>
      <c r="E102" t="s">
        <v>43</v>
      </c>
      <c r="F102" t="s">
        <v>44</v>
      </c>
      <c r="G102" t="s">
        <v>45</v>
      </c>
      <c r="H102" s="2">
        <v>15856.056323721101</v>
      </c>
      <c r="I102" s="2">
        <v>13273.5546337664</v>
      </c>
      <c r="J102" s="2">
        <v>9900.4802341526392</v>
      </c>
      <c r="K102" s="2">
        <v>9686.4726344589108</v>
      </c>
      <c r="L102" s="2">
        <v>6461.2614812939401</v>
      </c>
      <c r="M102" s="2">
        <v>321177.51871354901</v>
      </c>
      <c r="N102" s="2">
        <v>267332.66375491797</v>
      </c>
      <c r="O102" s="2">
        <v>207455.23722521999</v>
      </c>
      <c r="P102" s="2">
        <v>190665.90523651199</v>
      </c>
      <c r="Q102" s="2">
        <v>145255.49968120499</v>
      </c>
      <c r="R102" s="2">
        <v>5564.4536506794402</v>
      </c>
      <c r="S102" s="2">
        <v>4657.1157084112101</v>
      </c>
      <c r="T102" s="2">
        <v>3934.1066973411898</v>
      </c>
      <c r="U102" s="2">
        <v>5169.4799555097698</v>
      </c>
      <c r="V102" s="2">
        <v>7185.7519773324002</v>
      </c>
      <c r="W102" s="2">
        <v>25071994.201627299</v>
      </c>
      <c r="X102" s="2">
        <v>14427242.369618</v>
      </c>
      <c r="Y102" s="2">
        <v>12671091.869397501</v>
      </c>
      <c r="Z102" s="2">
        <v>13289055.0642465</v>
      </c>
      <c r="AA102" s="2">
        <v>17203616.1728631</v>
      </c>
      <c r="AB102" s="2">
        <v>203602.25900970399</v>
      </c>
      <c r="AC102" s="2">
        <v>167654.81085677401</v>
      </c>
      <c r="AD102" s="2">
        <v>130063.069973335</v>
      </c>
      <c r="AE102" s="2">
        <v>119674.073601991</v>
      </c>
      <c r="AF102" s="2">
        <v>91620.807536572203</v>
      </c>
      <c r="AG102" s="2">
        <v>2749.51551856985</v>
      </c>
      <c r="AH102" s="2">
        <v>2341.0001617461699</v>
      </c>
      <c r="AI102" s="2">
        <v>1957.07953378349</v>
      </c>
      <c r="AJ102" s="2">
        <v>2559.8206467370001</v>
      </c>
      <c r="AK102" s="2">
        <v>3456.7193314507599</v>
      </c>
      <c r="AL102" s="2">
        <v>7585443.6195297204</v>
      </c>
      <c r="AM102" s="2">
        <v>4608312.2573311301</v>
      </c>
      <c r="AN102" s="2">
        <v>4037916.8566569099</v>
      </c>
      <c r="AO102" s="2">
        <v>4246682.4997915002</v>
      </c>
      <c r="AP102" s="2">
        <v>5683157.6731303902</v>
      </c>
    </row>
    <row r="103" spans="1:42" x14ac:dyDescent="0.2">
      <c r="A103" t="s">
        <v>137</v>
      </c>
      <c r="B103" t="s">
        <v>105</v>
      </c>
      <c r="C103" t="s">
        <v>41</v>
      </c>
      <c r="D103" t="s">
        <v>48</v>
      </c>
      <c r="E103" t="s">
        <v>43</v>
      </c>
      <c r="F103" t="s">
        <v>44</v>
      </c>
      <c r="G103" t="s">
        <v>45</v>
      </c>
      <c r="H103" s="2">
        <v>2047.7912642726401</v>
      </c>
      <c r="I103" s="2">
        <v>3158.4356151525899</v>
      </c>
      <c r="J103" s="2">
        <v>4216.9484530095897</v>
      </c>
      <c r="K103" s="2">
        <v>4183.2017445142801</v>
      </c>
      <c r="L103" s="2">
        <v>7203.7995615419904</v>
      </c>
      <c r="M103" s="2">
        <v>66544.171745296597</v>
      </c>
      <c r="N103" s="2">
        <v>109740.513089739</v>
      </c>
      <c r="O103" s="2">
        <v>146269.136458933</v>
      </c>
      <c r="P103" s="2">
        <v>161027.62888722101</v>
      </c>
      <c r="Q103" s="2">
        <v>317590.90604662901</v>
      </c>
      <c r="R103" s="2">
        <v>611.41582680348097</v>
      </c>
      <c r="S103" s="2">
        <v>1170.38769624152</v>
      </c>
      <c r="T103" s="2">
        <v>1686.2913339079801</v>
      </c>
      <c r="U103" s="2">
        <v>2417.75029813743</v>
      </c>
      <c r="V103" s="2">
        <v>9491.8221334144491</v>
      </c>
      <c r="W103" s="2">
        <v>3060051.2950400398</v>
      </c>
      <c r="X103" s="2">
        <v>3258263.6460927301</v>
      </c>
      <c r="Y103" s="2">
        <v>5123009.94932032</v>
      </c>
      <c r="Z103" s="2">
        <v>5447617.4524092097</v>
      </c>
      <c r="AA103" s="2">
        <v>18209041.383935001</v>
      </c>
      <c r="AB103" s="2">
        <v>42205.606096960597</v>
      </c>
      <c r="AC103" s="2">
        <v>68825.719310305998</v>
      </c>
      <c r="AD103" s="2">
        <v>91702.731485560493</v>
      </c>
      <c r="AE103" s="2">
        <v>101071.204656482</v>
      </c>
      <c r="AF103" s="2">
        <v>200322.43877542001</v>
      </c>
      <c r="AG103" s="2">
        <v>300.80778816537298</v>
      </c>
      <c r="AH103" s="2">
        <v>588.35882643354103</v>
      </c>
      <c r="AI103" s="2">
        <v>838.87055921671003</v>
      </c>
      <c r="AJ103" s="2">
        <v>1197.2203969376901</v>
      </c>
      <c r="AK103" s="2">
        <v>4566.0586350141102</v>
      </c>
      <c r="AL103" s="2">
        <v>929759.29170981003</v>
      </c>
      <c r="AM103" s="2">
        <v>1040329.93998912</v>
      </c>
      <c r="AN103" s="2">
        <v>1631856.6822979201</v>
      </c>
      <c r="AO103" s="2">
        <v>1740144.41717213</v>
      </c>
      <c r="AP103" s="2">
        <v>6013426.9346107198</v>
      </c>
    </row>
    <row r="104" spans="1:42" x14ac:dyDescent="0.2">
      <c r="A104" t="s">
        <v>137</v>
      </c>
      <c r="B104" t="s">
        <v>105</v>
      </c>
      <c r="C104" t="s">
        <v>41</v>
      </c>
      <c r="D104" t="s">
        <v>49</v>
      </c>
      <c r="E104" t="s">
        <v>43</v>
      </c>
      <c r="F104" t="s">
        <v>44</v>
      </c>
      <c r="G104" t="s">
        <v>45</v>
      </c>
      <c r="H104" s="2">
        <v>3713.6739228668198</v>
      </c>
      <c r="I104" s="2">
        <v>5813.6989236585796</v>
      </c>
      <c r="J104" s="2">
        <v>7318.8110145228002</v>
      </c>
      <c r="K104" s="2">
        <v>7065.9325762218796</v>
      </c>
      <c r="L104" s="2">
        <v>10703.283101297</v>
      </c>
      <c r="M104" s="2">
        <v>89675.472238600298</v>
      </c>
      <c r="N104" s="2">
        <v>147367.285190411</v>
      </c>
      <c r="O104" s="2">
        <v>184978.56640814201</v>
      </c>
      <c r="P104" s="2">
        <v>199783.13576059</v>
      </c>
      <c r="Q104" s="2">
        <v>337645.99048870802</v>
      </c>
      <c r="R104" s="2">
        <v>1279.9181593655401</v>
      </c>
      <c r="S104" s="2">
        <v>2029.4350548062901</v>
      </c>
      <c r="T104" s="2">
        <v>2861.1764436510898</v>
      </c>
      <c r="U104" s="2">
        <v>3779.8308566703899</v>
      </c>
      <c r="V104" s="2">
        <v>11987.6405573143</v>
      </c>
      <c r="W104" s="2">
        <v>5549781.6740109902</v>
      </c>
      <c r="X104" s="2">
        <v>5997459.3580827098</v>
      </c>
      <c r="Y104" s="2">
        <v>8891362.6961293202</v>
      </c>
      <c r="Z104" s="2">
        <v>9201701.9071206506</v>
      </c>
      <c r="AA104" s="2">
        <v>27054740.212770499</v>
      </c>
      <c r="AB104" s="2">
        <v>56834.625832237303</v>
      </c>
      <c r="AC104" s="2">
        <v>92423.968658961399</v>
      </c>
      <c r="AD104" s="2">
        <v>115971.42496362299</v>
      </c>
      <c r="AE104" s="2">
        <v>125396.629398912</v>
      </c>
      <c r="AF104" s="2">
        <v>212972.313568816</v>
      </c>
      <c r="AG104" s="2">
        <v>633.18300837004801</v>
      </c>
      <c r="AH104" s="2">
        <v>1020.2056213076</v>
      </c>
      <c r="AI104" s="2">
        <v>1423.33457239519</v>
      </c>
      <c r="AJ104" s="2">
        <v>1871.6948565840701</v>
      </c>
      <c r="AK104" s="2">
        <v>5766.67657959182</v>
      </c>
      <c r="AL104" s="2">
        <v>1686024.42981625</v>
      </c>
      <c r="AM104" s="2">
        <v>1914925.8351920501</v>
      </c>
      <c r="AN104" s="2">
        <v>2832207.8921781201</v>
      </c>
      <c r="AO104" s="2">
        <v>2939319.7024421701</v>
      </c>
      <c r="AP104" s="2">
        <v>8934666.1094198208</v>
      </c>
    </row>
    <row r="105" spans="1:42" x14ac:dyDescent="0.2">
      <c r="A105" t="s">
        <v>137</v>
      </c>
      <c r="B105" t="s">
        <v>105</v>
      </c>
      <c r="C105" t="s">
        <v>41</v>
      </c>
      <c r="D105" t="s">
        <v>50</v>
      </c>
      <c r="E105" t="s">
        <v>43</v>
      </c>
      <c r="F105" t="s">
        <v>44</v>
      </c>
      <c r="G105" t="s">
        <v>45</v>
      </c>
      <c r="H105" s="2">
        <v>1.61387880142593</v>
      </c>
      <c r="I105" s="2">
        <v>336.41330247529498</v>
      </c>
      <c r="J105" s="2">
        <v>859.90483124018601</v>
      </c>
      <c r="K105" s="2">
        <v>1204.6782557276299</v>
      </c>
      <c r="L105" s="2">
        <v>2001.3732173977201</v>
      </c>
      <c r="M105" s="2">
        <v>15.2629284206196</v>
      </c>
      <c r="N105" s="2">
        <v>2553.2751637899801</v>
      </c>
      <c r="O105" s="2">
        <v>6173.4226034954199</v>
      </c>
      <c r="P105" s="2">
        <v>8967.4158570217005</v>
      </c>
      <c r="Q105" s="2">
        <v>16649.0088269357</v>
      </c>
      <c r="R105" s="2">
        <v>2.8379563787325399E-2</v>
      </c>
      <c r="S105" s="2">
        <v>7.3915435189374001</v>
      </c>
      <c r="T105" s="2">
        <v>19.051654762373801</v>
      </c>
      <c r="U105" s="2">
        <v>26.706167966700399</v>
      </c>
      <c r="V105" s="2">
        <v>943.96505307807797</v>
      </c>
      <c r="W105" s="2">
        <v>562.29529952624603</v>
      </c>
      <c r="X105" s="2">
        <v>74283.198208096699</v>
      </c>
      <c r="Y105" s="2">
        <v>194235.204181004</v>
      </c>
      <c r="Z105" s="2">
        <v>273340.87895092001</v>
      </c>
      <c r="AA105" s="2">
        <v>550597.44709070795</v>
      </c>
      <c r="AB105" s="2">
        <v>10.531277387330199</v>
      </c>
      <c r="AC105" s="2">
        <v>1615.41002665111</v>
      </c>
      <c r="AD105" s="2">
        <v>3913.6349330502599</v>
      </c>
      <c r="AE105" s="2">
        <v>5693.54596862569</v>
      </c>
      <c r="AF105" s="2">
        <v>10689.0870699352</v>
      </c>
      <c r="AG105" s="2">
        <v>3.9064514527353796E-3</v>
      </c>
      <c r="AH105" s="2">
        <v>3.5809858024686001</v>
      </c>
      <c r="AI105" s="2">
        <v>9.2631765030573696</v>
      </c>
      <c r="AJ105" s="2">
        <v>13.007833320702</v>
      </c>
      <c r="AK105" s="2">
        <v>468.41382444032899</v>
      </c>
      <c r="AL105" s="2">
        <v>74.097957629986894</v>
      </c>
      <c r="AM105" s="2">
        <v>24549.323587938899</v>
      </c>
      <c r="AN105" s="2">
        <v>64897.819905562297</v>
      </c>
      <c r="AO105" s="2">
        <v>91812.340689197197</v>
      </c>
      <c r="AP105" s="2">
        <v>193881.37496006099</v>
      </c>
    </row>
    <row r="106" spans="1:42" x14ac:dyDescent="0.2">
      <c r="A106" t="s">
        <v>137</v>
      </c>
      <c r="B106" t="s">
        <v>105</v>
      </c>
      <c r="C106" t="s">
        <v>41</v>
      </c>
      <c r="D106" t="s">
        <v>51</v>
      </c>
      <c r="E106" t="s">
        <v>43</v>
      </c>
      <c r="F106" t="s">
        <v>44</v>
      </c>
      <c r="G106" t="s">
        <v>45</v>
      </c>
      <c r="H106" s="2">
        <v>62.312210814405297</v>
      </c>
      <c r="I106" s="2">
        <v>66.214306294572495</v>
      </c>
      <c r="J106" s="2">
        <v>72.779447905511901</v>
      </c>
      <c r="K106" s="2">
        <v>76.882716116593699</v>
      </c>
      <c r="L106" s="2">
        <v>105.484364906675</v>
      </c>
      <c r="M106" s="2">
        <v>804.95375361526396</v>
      </c>
      <c r="N106" s="2">
        <v>2398.8220645156698</v>
      </c>
      <c r="O106" s="2">
        <v>6986.2937534907796</v>
      </c>
      <c r="P106" s="2">
        <v>11988.0373107791</v>
      </c>
      <c r="Q106" s="2">
        <v>66404.543872371301</v>
      </c>
      <c r="R106" s="2">
        <v>44.348533156822697</v>
      </c>
      <c r="S106" s="2">
        <v>137.95957155519901</v>
      </c>
      <c r="T106" s="2">
        <v>335.64684792666202</v>
      </c>
      <c r="U106" s="2">
        <v>543.54314758395799</v>
      </c>
      <c r="V106" s="2">
        <v>2948.8225643532401</v>
      </c>
      <c r="W106" s="2">
        <v>278514.869605763</v>
      </c>
      <c r="X106" s="2">
        <v>384768.87695208198</v>
      </c>
      <c r="Y106" s="2">
        <v>480188.67881279398</v>
      </c>
      <c r="Z106" s="2">
        <v>525595.13342210301</v>
      </c>
      <c r="AA106" s="2">
        <v>754716.46909606794</v>
      </c>
      <c r="AB106" s="2">
        <v>517.09320141494402</v>
      </c>
      <c r="AC106" s="2">
        <v>1533.5233799326199</v>
      </c>
      <c r="AD106" s="2">
        <v>4469.5062437695497</v>
      </c>
      <c r="AE106" s="2">
        <v>7674.22538156481</v>
      </c>
      <c r="AF106" s="2">
        <v>42802.413717441297</v>
      </c>
      <c r="AG106" s="2">
        <v>20.836581130915899</v>
      </c>
      <c r="AH106" s="2">
        <v>64.696846696715497</v>
      </c>
      <c r="AI106" s="2">
        <v>157.047407890757</v>
      </c>
      <c r="AJ106" s="2">
        <v>253.91860875129399</v>
      </c>
      <c r="AK106" s="2">
        <v>1389.5934359021501</v>
      </c>
      <c r="AL106" s="2">
        <v>91696.823397383094</v>
      </c>
      <c r="AM106" s="2">
        <v>128142.807439756</v>
      </c>
      <c r="AN106" s="2">
        <v>159508.695937868</v>
      </c>
      <c r="AO106" s="2">
        <v>174319.28600127401</v>
      </c>
      <c r="AP106" s="2">
        <v>255343.46480843399</v>
      </c>
    </row>
    <row r="107" spans="1:42" x14ac:dyDescent="0.2">
      <c r="A107" t="s">
        <v>137</v>
      </c>
      <c r="B107" t="s">
        <v>105</v>
      </c>
      <c r="C107" t="s">
        <v>41</v>
      </c>
      <c r="D107" t="s">
        <v>52</v>
      </c>
      <c r="E107" t="s">
        <v>43</v>
      </c>
      <c r="F107" t="s">
        <v>44</v>
      </c>
      <c r="G107" t="s">
        <v>45</v>
      </c>
      <c r="H107" s="2">
        <v>3238.9310870333602</v>
      </c>
      <c r="I107" s="2">
        <v>3618.2607520185402</v>
      </c>
      <c r="J107" s="2">
        <v>3807.6737864562301</v>
      </c>
      <c r="K107" s="2">
        <v>4049.0197713011898</v>
      </c>
      <c r="L107" s="2">
        <v>9121.7085856408794</v>
      </c>
      <c r="M107" s="2">
        <v>37278.549958089403</v>
      </c>
      <c r="N107" s="2">
        <v>42377.413085246502</v>
      </c>
      <c r="O107" s="2">
        <v>49542.3529936634</v>
      </c>
      <c r="P107" s="2">
        <v>56703.636546518697</v>
      </c>
      <c r="Q107" s="2">
        <v>137383.25692008401</v>
      </c>
      <c r="R107" s="2">
        <v>1303.66323614505</v>
      </c>
      <c r="S107" s="2">
        <v>1375.77291118994</v>
      </c>
      <c r="T107" s="2">
        <v>1842.3151300387699</v>
      </c>
      <c r="U107" s="2">
        <v>2371.7773096502101</v>
      </c>
      <c r="V107" s="2">
        <v>8405.3730416409708</v>
      </c>
      <c r="W107" s="2">
        <v>829602.26553902798</v>
      </c>
      <c r="X107" s="2">
        <v>638588.69780400395</v>
      </c>
      <c r="Y107" s="2">
        <v>1490762.59083186</v>
      </c>
      <c r="Z107" s="2">
        <v>2675489.3862425098</v>
      </c>
      <c r="AA107" s="2">
        <v>5676116.6307477402</v>
      </c>
      <c r="AB107" s="2">
        <v>23637.951723001901</v>
      </c>
      <c r="AC107" s="2">
        <v>26577.436036348299</v>
      </c>
      <c r="AD107" s="2">
        <v>31060.340058918999</v>
      </c>
      <c r="AE107" s="2">
        <v>35590.814618520402</v>
      </c>
      <c r="AF107" s="2">
        <v>86655.345716618001</v>
      </c>
      <c r="AG107" s="2">
        <v>644.19543605670299</v>
      </c>
      <c r="AH107" s="2">
        <v>691.59898492315597</v>
      </c>
      <c r="AI107" s="2">
        <v>916.48685878631704</v>
      </c>
      <c r="AJ107" s="2">
        <v>1174.45554449665</v>
      </c>
      <c r="AK107" s="2">
        <v>4043.4203593949801</v>
      </c>
      <c r="AL107" s="2">
        <v>250002.32487209901</v>
      </c>
      <c r="AM107" s="2">
        <v>203534.759574875</v>
      </c>
      <c r="AN107" s="2">
        <v>474098.45590706199</v>
      </c>
      <c r="AO107" s="2">
        <v>853305.00447337294</v>
      </c>
      <c r="AP107" s="2">
        <v>1872141.3044169201</v>
      </c>
    </row>
    <row r="108" spans="1:42" x14ac:dyDescent="0.2">
      <c r="A108" t="s">
        <v>137</v>
      </c>
      <c r="B108" t="s">
        <v>105</v>
      </c>
      <c r="C108" t="s">
        <v>41</v>
      </c>
      <c r="D108" t="s">
        <v>53</v>
      </c>
      <c r="E108" t="s">
        <v>43</v>
      </c>
      <c r="F108" t="s">
        <v>44</v>
      </c>
      <c r="G108" t="s">
        <v>45</v>
      </c>
      <c r="H108" s="2">
        <v>7240.1562937619201</v>
      </c>
      <c r="I108" s="2">
        <v>7745.7772466964097</v>
      </c>
      <c r="J108" s="2">
        <v>8425.7950766542908</v>
      </c>
      <c r="K108" s="2">
        <v>9585.1751356367004</v>
      </c>
      <c r="L108" s="2">
        <v>9542.1738686165809</v>
      </c>
      <c r="M108" s="2">
        <v>70887.122263938203</v>
      </c>
      <c r="N108" s="2">
        <v>78010.101473312796</v>
      </c>
      <c r="O108" s="2">
        <v>81806.682778283997</v>
      </c>
      <c r="P108" s="2">
        <v>95303.473098389804</v>
      </c>
      <c r="Q108" s="2">
        <v>91305.023884683804</v>
      </c>
      <c r="R108" s="2">
        <v>157.49867744730699</v>
      </c>
      <c r="S108" s="2">
        <v>170.19254410573899</v>
      </c>
      <c r="T108" s="2">
        <v>186.67802022199601</v>
      </c>
      <c r="U108" s="2">
        <v>212.49101013550501</v>
      </c>
      <c r="V108" s="2">
        <v>701.87433704914304</v>
      </c>
      <c r="W108" s="2">
        <v>414029.29486173601</v>
      </c>
      <c r="X108" s="2">
        <v>449716.51154822903</v>
      </c>
      <c r="Y108" s="2">
        <v>500437.538056869</v>
      </c>
      <c r="Z108" s="2">
        <v>571871.98451823695</v>
      </c>
      <c r="AA108" s="2">
        <v>620937.45859114104</v>
      </c>
      <c r="AB108" s="2">
        <v>45053.3404425755</v>
      </c>
      <c r="AC108" s="2">
        <v>49354.771007051699</v>
      </c>
      <c r="AD108" s="2">
        <v>51861.258814863897</v>
      </c>
      <c r="AE108" s="2">
        <v>60509.593638896898</v>
      </c>
      <c r="AF108" s="2">
        <v>58620.149820752398</v>
      </c>
      <c r="AG108" s="2">
        <v>75.736440435844997</v>
      </c>
      <c r="AH108" s="2">
        <v>82.451690196176102</v>
      </c>
      <c r="AI108" s="2">
        <v>90.765417930815602</v>
      </c>
      <c r="AJ108" s="2">
        <v>103.498479229675</v>
      </c>
      <c r="AK108" s="2">
        <v>348.28369575785501</v>
      </c>
      <c r="AL108" s="2">
        <v>134957.07598901499</v>
      </c>
      <c r="AM108" s="2">
        <v>148588.71002688399</v>
      </c>
      <c r="AN108" s="2">
        <v>167175.33152500901</v>
      </c>
      <c r="AO108" s="2">
        <v>192051.87175611401</v>
      </c>
      <c r="AP108" s="2">
        <v>218619.15051306001</v>
      </c>
    </row>
    <row r="109" spans="1:42" x14ac:dyDescent="0.2">
      <c r="A109" t="s">
        <v>137</v>
      </c>
      <c r="B109" t="s">
        <v>105</v>
      </c>
      <c r="C109" t="s">
        <v>41</v>
      </c>
      <c r="D109" t="s">
        <v>54</v>
      </c>
      <c r="E109" t="s">
        <v>43</v>
      </c>
      <c r="F109" t="s">
        <v>44</v>
      </c>
      <c r="G109" t="s">
        <v>45</v>
      </c>
      <c r="H109" s="2">
        <v>2167.1693500797301</v>
      </c>
      <c r="I109" s="2">
        <v>5907.6148368555596</v>
      </c>
      <c r="J109" s="2">
        <v>10000.634344230401</v>
      </c>
      <c r="K109" s="2">
        <v>11144.6281423084</v>
      </c>
      <c r="L109" s="2">
        <v>19579.776364651501</v>
      </c>
      <c r="M109" s="2">
        <v>21520.647320359902</v>
      </c>
      <c r="N109" s="2">
        <v>54116.254527274497</v>
      </c>
      <c r="O109" s="2">
        <v>90866.946850769207</v>
      </c>
      <c r="P109" s="2">
        <v>104561.413231723</v>
      </c>
      <c r="Q109" s="2">
        <v>191788.390458412</v>
      </c>
      <c r="R109" s="2">
        <v>1272.1920688584801</v>
      </c>
      <c r="S109" s="2">
        <v>2190.83634297852</v>
      </c>
      <c r="T109" s="2">
        <v>2542.9298594878101</v>
      </c>
      <c r="U109" s="2">
        <v>3691.9608603105899</v>
      </c>
      <c r="V109" s="2">
        <v>13444.358603000601</v>
      </c>
      <c r="W109" s="2">
        <v>25550.7279032156</v>
      </c>
      <c r="X109" s="2">
        <v>80799.932248579804</v>
      </c>
      <c r="Y109" s="2">
        <v>147155.35129309399</v>
      </c>
      <c r="Z109" s="2">
        <v>167198.71429967499</v>
      </c>
      <c r="AA109" s="2">
        <v>325211.55192439799</v>
      </c>
      <c r="AB109" s="2">
        <v>13634.332934968201</v>
      </c>
      <c r="AC109" s="2">
        <v>34243.832772072397</v>
      </c>
      <c r="AD109" s="2">
        <v>57614.590541474499</v>
      </c>
      <c r="AE109" s="2">
        <v>66395.16018603</v>
      </c>
      <c r="AF109" s="2">
        <v>123133.027389482</v>
      </c>
      <c r="AG109" s="2">
        <v>612.41239766683395</v>
      </c>
      <c r="AH109" s="2">
        <v>1061.49254501367</v>
      </c>
      <c r="AI109" s="2">
        <v>1236.5157522496299</v>
      </c>
      <c r="AJ109" s="2">
        <v>1798.3595099351401</v>
      </c>
      <c r="AK109" s="2">
        <v>6671.3523539798298</v>
      </c>
      <c r="AL109" s="2">
        <v>8278.1744704075409</v>
      </c>
      <c r="AM109" s="2">
        <v>26558.1736674167</v>
      </c>
      <c r="AN109" s="2">
        <v>48855.458394432397</v>
      </c>
      <c r="AO109" s="2">
        <v>55796.098778876498</v>
      </c>
      <c r="AP109" s="2">
        <v>113620.133153202</v>
      </c>
    </row>
    <row r="110" spans="1:42" x14ac:dyDescent="0.2">
      <c r="A110" t="s">
        <v>137</v>
      </c>
      <c r="B110" t="s">
        <v>105</v>
      </c>
      <c r="C110" t="s">
        <v>41</v>
      </c>
      <c r="D110" t="s">
        <v>55</v>
      </c>
      <c r="E110" t="s">
        <v>56</v>
      </c>
      <c r="F110" t="s">
        <v>44</v>
      </c>
      <c r="G110" t="s">
        <v>45</v>
      </c>
      <c r="H110" s="2">
        <v>0</v>
      </c>
      <c r="I110" s="2">
        <v>0</v>
      </c>
      <c r="J110" s="2">
        <v>0</v>
      </c>
      <c r="K110" s="2">
        <v>0</v>
      </c>
      <c r="L110" s="2">
        <v>0</v>
      </c>
      <c r="M110" s="2">
        <v>0</v>
      </c>
      <c r="N110" s="2">
        <v>0</v>
      </c>
      <c r="O110" s="2">
        <v>0</v>
      </c>
      <c r="P110" s="2">
        <v>0</v>
      </c>
      <c r="Q110" s="2">
        <v>0</v>
      </c>
      <c r="R110" s="2">
        <v>0</v>
      </c>
      <c r="S110" s="2">
        <v>0</v>
      </c>
      <c r="T110" s="2">
        <v>0</v>
      </c>
      <c r="U110" s="2">
        <v>0</v>
      </c>
      <c r="V110" s="2">
        <v>0</v>
      </c>
      <c r="W110" s="2">
        <v>0</v>
      </c>
      <c r="X110" s="2">
        <v>0</v>
      </c>
      <c r="Y110" s="2">
        <v>0</v>
      </c>
      <c r="Z110" s="2">
        <v>0</v>
      </c>
      <c r="AA110" s="2">
        <v>0</v>
      </c>
      <c r="AB110" s="2">
        <v>0</v>
      </c>
      <c r="AC110" s="2">
        <v>0</v>
      </c>
      <c r="AD110" s="2">
        <v>0</v>
      </c>
      <c r="AE110" s="2">
        <v>0</v>
      </c>
      <c r="AF110" s="2">
        <v>0</v>
      </c>
      <c r="AG110" s="2">
        <v>0</v>
      </c>
      <c r="AH110" s="2">
        <v>0</v>
      </c>
      <c r="AI110" s="2">
        <v>0</v>
      </c>
      <c r="AJ110" s="2">
        <v>0</v>
      </c>
      <c r="AK110" s="2">
        <v>0</v>
      </c>
      <c r="AL110" s="2">
        <v>0</v>
      </c>
      <c r="AM110" s="2">
        <v>0</v>
      </c>
      <c r="AN110" s="2">
        <v>0</v>
      </c>
      <c r="AO110" s="2">
        <v>0</v>
      </c>
      <c r="AP110" s="2">
        <v>0</v>
      </c>
    </row>
    <row r="111" spans="1:42" x14ac:dyDescent="0.2">
      <c r="A111" t="s">
        <v>137</v>
      </c>
      <c r="B111" t="s">
        <v>105</v>
      </c>
      <c r="C111" t="s">
        <v>41</v>
      </c>
      <c r="D111" t="s">
        <v>57</v>
      </c>
      <c r="E111" t="s">
        <v>43</v>
      </c>
      <c r="F111" t="s">
        <v>44</v>
      </c>
      <c r="G111" t="s">
        <v>45</v>
      </c>
      <c r="H111" s="2">
        <v>0</v>
      </c>
      <c r="I111" s="2">
        <v>0</v>
      </c>
      <c r="J111" s="2">
        <v>0</v>
      </c>
      <c r="K111" s="2">
        <v>0</v>
      </c>
      <c r="L111" s="2">
        <v>0</v>
      </c>
      <c r="M111" s="2">
        <v>6101.9321293360599</v>
      </c>
      <c r="N111" s="2">
        <v>11518.2896729112</v>
      </c>
      <c r="O111" s="2">
        <v>19711.168986346602</v>
      </c>
      <c r="P111" s="2">
        <v>24685.996696238399</v>
      </c>
      <c r="Q111" s="2">
        <v>54880.257244460299</v>
      </c>
      <c r="R111" s="2">
        <v>1796.15012305148</v>
      </c>
      <c r="S111" s="2">
        <v>3521.99186657788</v>
      </c>
      <c r="T111" s="2">
        <v>5860.8652793196998</v>
      </c>
      <c r="U111" s="2">
        <v>7292.5320816133199</v>
      </c>
      <c r="V111" s="2">
        <v>15270.386467377701</v>
      </c>
      <c r="W111" s="2">
        <v>933519.33282196498</v>
      </c>
      <c r="X111" s="2">
        <v>1762154.33782637</v>
      </c>
      <c r="Y111" s="2">
        <v>3015562.3819099702</v>
      </c>
      <c r="Z111" s="2">
        <v>3776648.8448140598</v>
      </c>
      <c r="AA111" s="2">
        <v>8395993.2538156491</v>
      </c>
      <c r="AB111" s="2">
        <v>3964.9794013523501</v>
      </c>
      <c r="AC111" s="2">
        <v>7449.6328272749697</v>
      </c>
      <c r="AD111" s="2">
        <v>12751.6969997045</v>
      </c>
      <c r="AE111" s="2">
        <v>15973.820084302701</v>
      </c>
      <c r="AF111" s="2">
        <v>35651.111920606301</v>
      </c>
      <c r="AG111" s="2">
        <v>852.06667377636802</v>
      </c>
      <c r="AH111" s="2">
        <v>1674.6826410414701</v>
      </c>
      <c r="AI111" s="2">
        <v>2772.96303574392</v>
      </c>
      <c r="AJ111" s="2">
        <v>3437.7035566517202</v>
      </c>
      <c r="AK111" s="2">
        <v>7218.6426398754102</v>
      </c>
      <c r="AL111" s="2">
        <v>319596.77575093502</v>
      </c>
      <c r="AM111" s="2">
        <v>614047.85409587598</v>
      </c>
      <c r="AN111" s="2">
        <v>1048762.3276086999</v>
      </c>
      <c r="AO111" s="2">
        <v>1311909.61295164</v>
      </c>
      <c r="AP111" s="2">
        <v>2962593.3205134901</v>
      </c>
    </row>
    <row r="112" spans="1:42" x14ac:dyDescent="0.2">
      <c r="A112" t="s">
        <v>137</v>
      </c>
      <c r="B112" t="s">
        <v>105</v>
      </c>
      <c r="C112" t="s">
        <v>41</v>
      </c>
      <c r="D112" t="s">
        <v>58</v>
      </c>
      <c r="E112" t="s">
        <v>43</v>
      </c>
      <c r="F112" t="s">
        <v>44</v>
      </c>
      <c r="G112" t="s">
        <v>45</v>
      </c>
      <c r="H112" s="2">
        <v>0</v>
      </c>
      <c r="I112" s="2">
        <v>0</v>
      </c>
      <c r="J112" s="2">
        <v>540.44208117236803</v>
      </c>
      <c r="K112" s="2">
        <v>699.08109405171103</v>
      </c>
      <c r="L112" s="2">
        <v>2350.7765102365502</v>
      </c>
      <c r="M112" s="2">
        <v>0</v>
      </c>
      <c r="N112" s="2">
        <v>0</v>
      </c>
      <c r="O112" s="2">
        <v>16354.500081980599</v>
      </c>
      <c r="P112" s="2">
        <v>30790.5986218955</v>
      </c>
      <c r="Q112" s="2">
        <v>115200.091154575</v>
      </c>
      <c r="R112" s="2">
        <v>0</v>
      </c>
      <c r="S112" s="2">
        <v>0</v>
      </c>
      <c r="T112" s="2">
        <v>404.83974658010999</v>
      </c>
      <c r="U112" s="2">
        <v>674.68515308774704</v>
      </c>
      <c r="V112" s="2">
        <v>4444.6243066526904</v>
      </c>
      <c r="W112" s="2">
        <v>0</v>
      </c>
      <c r="X112" s="2">
        <v>0</v>
      </c>
      <c r="Y112" s="2">
        <v>1252994.2470221999</v>
      </c>
      <c r="Z112" s="2">
        <v>1751958.4058316899</v>
      </c>
      <c r="AA112" s="2">
        <v>11439931.6915379</v>
      </c>
      <c r="AB112" s="2">
        <v>0</v>
      </c>
      <c r="AC112" s="2">
        <v>0</v>
      </c>
      <c r="AD112" s="2">
        <v>10253.3755746484</v>
      </c>
      <c r="AE112" s="2">
        <v>19326.142183218199</v>
      </c>
      <c r="AF112" s="2">
        <v>72663.174940705299</v>
      </c>
      <c r="AG112" s="2">
        <v>0</v>
      </c>
      <c r="AH112" s="2">
        <v>0</v>
      </c>
      <c r="AI112" s="2">
        <v>201.393520344514</v>
      </c>
      <c r="AJ112" s="2">
        <v>334.09027068098698</v>
      </c>
      <c r="AK112" s="2">
        <v>2138.0947099109198</v>
      </c>
      <c r="AL112" s="2">
        <v>0</v>
      </c>
      <c r="AM112" s="2">
        <v>0</v>
      </c>
      <c r="AN112" s="2">
        <v>398344.14983776998</v>
      </c>
      <c r="AO112" s="2">
        <v>558568.58521875704</v>
      </c>
      <c r="AP112" s="2">
        <v>3772072.0762654501</v>
      </c>
    </row>
    <row r="113" spans="1:42" x14ac:dyDescent="0.2">
      <c r="A113" t="s">
        <v>137</v>
      </c>
      <c r="B113" t="s">
        <v>105</v>
      </c>
      <c r="C113" t="s">
        <v>41</v>
      </c>
      <c r="D113" t="s">
        <v>59</v>
      </c>
      <c r="E113" t="s">
        <v>43</v>
      </c>
      <c r="F113" t="s">
        <v>44</v>
      </c>
      <c r="G113" t="s">
        <v>45</v>
      </c>
      <c r="H113" s="2">
        <v>0</v>
      </c>
      <c r="I113" s="2">
        <v>0</v>
      </c>
      <c r="J113" s="2">
        <v>95.372045841417304</v>
      </c>
      <c r="K113" s="2">
        <v>123.36719830287601</v>
      </c>
      <c r="L113" s="2">
        <v>414.84293230722</v>
      </c>
      <c r="M113" s="2">
        <v>0</v>
      </c>
      <c r="N113" s="2">
        <v>0</v>
      </c>
      <c r="O113" s="2">
        <v>1452.59003947733</v>
      </c>
      <c r="P113" s="2">
        <v>4030.8632367809801</v>
      </c>
      <c r="Q113" s="2">
        <v>14522.7969416659</v>
      </c>
      <c r="R113" s="2">
        <v>0</v>
      </c>
      <c r="S113" s="2">
        <v>0</v>
      </c>
      <c r="T113" s="2">
        <v>70.2210915893411</v>
      </c>
      <c r="U113" s="2">
        <v>112.36434586779799</v>
      </c>
      <c r="V113" s="2">
        <v>691.68929940258397</v>
      </c>
      <c r="W113" s="2">
        <v>0</v>
      </c>
      <c r="X113" s="2">
        <v>0</v>
      </c>
      <c r="Y113" s="2">
        <v>221116.37587450401</v>
      </c>
      <c r="Z113" s="2">
        <v>309168.95409642701</v>
      </c>
      <c r="AA113" s="2">
        <v>2018811.6040702499</v>
      </c>
      <c r="AB113" s="2">
        <v>0</v>
      </c>
      <c r="AC113" s="2">
        <v>0</v>
      </c>
      <c r="AD113" s="2">
        <v>910.69442073773803</v>
      </c>
      <c r="AE113" s="2">
        <v>2530.0268267043898</v>
      </c>
      <c r="AF113" s="2">
        <v>9160.3447794988806</v>
      </c>
      <c r="AG113" s="2">
        <v>0</v>
      </c>
      <c r="AH113" s="2">
        <v>0</v>
      </c>
      <c r="AI113" s="2">
        <v>34.932519673770003</v>
      </c>
      <c r="AJ113" s="2">
        <v>55.640520512934003</v>
      </c>
      <c r="AK113" s="2">
        <v>332.73842207359797</v>
      </c>
      <c r="AL113" s="2">
        <v>0</v>
      </c>
      <c r="AM113" s="2">
        <v>0</v>
      </c>
      <c r="AN113" s="2">
        <v>70295.932180134594</v>
      </c>
      <c r="AO113" s="2">
        <v>98570.841002959802</v>
      </c>
      <c r="AP113" s="2">
        <v>665659.86178044998</v>
      </c>
    </row>
    <row r="114" spans="1:42" x14ac:dyDescent="0.2">
      <c r="A114" t="s">
        <v>137</v>
      </c>
      <c r="B114" t="s">
        <v>105</v>
      </c>
      <c r="C114" t="s">
        <v>41</v>
      </c>
      <c r="D114" t="s">
        <v>60</v>
      </c>
      <c r="E114" t="s">
        <v>43</v>
      </c>
      <c r="F114" t="s">
        <v>44</v>
      </c>
      <c r="G114" t="s">
        <v>45</v>
      </c>
      <c r="H114" s="2">
        <v>1708.1951407878701</v>
      </c>
      <c r="I114" s="2">
        <v>2937.25250552944</v>
      </c>
      <c r="J114" s="2">
        <v>2774.2144438435798</v>
      </c>
      <c r="K114" s="2">
        <v>2552.3459227453</v>
      </c>
      <c r="L114" s="2">
        <v>4704.32694957685</v>
      </c>
      <c r="M114" s="2">
        <v>36161.937177732601</v>
      </c>
      <c r="N114" s="2">
        <v>61938.397570399597</v>
      </c>
      <c r="O114" s="2">
        <v>60073.481295421698</v>
      </c>
      <c r="P114" s="2">
        <v>63262.445727586703</v>
      </c>
      <c r="Q114" s="2">
        <v>123594.696420491</v>
      </c>
      <c r="R114" s="2">
        <v>832.11581155459896</v>
      </c>
      <c r="S114" s="2">
        <v>1434.05897422362</v>
      </c>
      <c r="T114" s="2">
        <v>1483.6465527226701</v>
      </c>
      <c r="U114" s="2">
        <v>1784.1152315884799</v>
      </c>
      <c r="V114" s="2">
        <v>6321.9264680426604</v>
      </c>
      <c r="W114" s="2">
        <v>3400443.4026178098</v>
      </c>
      <c r="X114" s="2">
        <v>4045354.0094213202</v>
      </c>
      <c r="Y114" s="2">
        <v>4500646.81421939</v>
      </c>
      <c r="Z114" s="2">
        <v>4438768.13589299</v>
      </c>
      <c r="AA114" s="2">
        <v>15896447.837657901</v>
      </c>
      <c r="AB114" s="2">
        <v>22930.660753037799</v>
      </c>
      <c r="AC114" s="2">
        <v>38897.525869576297</v>
      </c>
      <c r="AD114" s="2">
        <v>37703.341182857803</v>
      </c>
      <c r="AE114" s="2">
        <v>39707.544565923497</v>
      </c>
      <c r="AF114" s="2">
        <v>77958.125152498498</v>
      </c>
      <c r="AG114" s="2">
        <v>411.606404459337</v>
      </c>
      <c r="AH114" s="2">
        <v>720.90596278046701</v>
      </c>
      <c r="AI114" s="2">
        <v>738.06191984756197</v>
      </c>
      <c r="AJ114" s="2">
        <v>883.45732149167497</v>
      </c>
      <c r="AK114" s="2">
        <v>3041.1744573302599</v>
      </c>
      <c r="AL114" s="2">
        <v>1028971.2531805</v>
      </c>
      <c r="AM114" s="2">
        <v>1286212.92041457</v>
      </c>
      <c r="AN114" s="2">
        <v>1428144.3866759201</v>
      </c>
      <c r="AO114" s="2">
        <v>1412639.4534561899</v>
      </c>
      <c r="AP114" s="2">
        <v>5234231.2601731997</v>
      </c>
    </row>
    <row r="115" spans="1:42" x14ac:dyDescent="0.2">
      <c r="A115" t="s">
        <v>137</v>
      </c>
      <c r="B115" t="s">
        <v>105</v>
      </c>
      <c r="C115" t="s">
        <v>41</v>
      </c>
      <c r="D115" t="s">
        <v>61</v>
      </c>
      <c r="E115" t="s">
        <v>43</v>
      </c>
      <c r="F115" t="s">
        <v>44</v>
      </c>
      <c r="G115" t="s">
        <v>45</v>
      </c>
      <c r="H115" s="2">
        <v>223.579061401921</v>
      </c>
      <c r="I115" s="2">
        <v>245.79010315865199</v>
      </c>
      <c r="J115" s="2">
        <v>271.394163125631</v>
      </c>
      <c r="K115" s="2">
        <v>484.64240603661199</v>
      </c>
      <c r="L115" s="2">
        <v>460.440988220478</v>
      </c>
      <c r="M115" s="2">
        <v>6595.4656414773799</v>
      </c>
      <c r="N115" s="2">
        <v>8908.5868954455891</v>
      </c>
      <c r="O115" s="2">
        <v>9243.8599955844693</v>
      </c>
      <c r="P115" s="2">
        <v>17952.4613276497</v>
      </c>
      <c r="Q115" s="2">
        <v>18955.0468689837</v>
      </c>
      <c r="R115" s="2">
        <v>378.73223556426802</v>
      </c>
      <c r="S115" s="2">
        <v>477.33444563247002</v>
      </c>
      <c r="T115" s="2">
        <v>561.46982716585603</v>
      </c>
      <c r="U115" s="2">
        <v>1077.49853325757</v>
      </c>
      <c r="V115" s="2">
        <v>1216.6595849344701</v>
      </c>
      <c r="W115" s="2">
        <v>786678.27663635497</v>
      </c>
      <c r="X115" s="2">
        <v>995669.013809219</v>
      </c>
      <c r="Y115" s="2">
        <v>1167491.2346403899</v>
      </c>
      <c r="Z115" s="2">
        <v>2085843.557612</v>
      </c>
      <c r="AA115" s="2">
        <v>2284647.9507151698</v>
      </c>
      <c r="AB115" s="2">
        <v>4185.57439096295</v>
      </c>
      <c r="AC115" s="2">
        <v>5579.0306992672804</v>
      </c>
      <c r="AD115" s="2">
        <v>5793.6712414897002</v>
      </c>
      <c r="AE115" s="2">
        <v>11267.112271260499</v>
      </c>
      <c r="AF115" s="2">
        <v>11956.0141966753</v>
      </c>
      <c r="AG115" s="2">
        <v>179.86533378432799</v>
      </c>
      <c r="AH115" s="2">
        <v>228.772048814557</v>
      </c>
      <c r="AI115" s="2">
        <v>267.98798560467498</v>
      </c>
      <c r="AJ115" s="2">
        <v>514.51680927775999</v>
      </c>
      <c r="AK115" s="2">
        <v>585.27633690607001</v>
      </c>
      <c r="AL115" s="2">
        <v>239772.43575965599</v>
      </c>
      <c r="AM115" s="2">
        <v>317164.93955136498</v>
      </c>
      <c r="AN115" s="2">
        <v>371128.62984704197</v>
      </c>
      <c r="AO115" s="2">
        <v>664965.10925437498</v>
      </c>
      <c r="AP115" s="2">
        <v>753284.048823833</v>
      </c>
    </row>
    <row r="116" spans="1:42" x14ac:dyDescent="0.2">
      <c r="A116" t="s">
        <v>137</v>
      </c>
      <c r="B116" t="s">
        <v>105</v>
      </c>
      <c r="C116" t="s">
        <v>41</v>
      </c>
      <c r="D116" t="s">
        <v>62</v>
      </c>
      <c r="E116" t="s">
        <v>43</v>
      </c>
      <c r="F116" t="s">
        <v>44</v>
      </c>
      <c r="G116" t="s">
        <v>45</v>
      </c>
      <c r="H116" s="2">
        <v>1300.3371098315099</v>
      </c>
      <c r="I116" s="2">
        <v>1247.4771010270299</v>
      </c>
      <c r="J116" s="2">
        <v>1515.2490246212101</v>
      </c>
      <c r="K116" s="2">
        <v>1565.2252039873299</v>
      </c>
      <c r="L116" s="2">
        <v>1512.30370128609</v>
      </c>
      <c r="M116" s="2">
        <v>9812.7659608046506</v>
      </c>
      <c r="N116" s="2">
        <v>11488.3510120092</v>
      </c>
      <c r="O116" s="2">
        <v>13696.6105514057</v>
      </c>
      <c r="P116" s="2">
        <v>15180.1358104758</v>
      </c>
      <c r="Q116" s="2">
        <v>15317.1897240411</v>
      </c>
      <c r="R116" s="2">
        <v>2061.3175590966098</v>
      </c>
      <c r="S116" s="2">
        <v>2202.0746268492699</v>
      </c>
      <c r="T116" s="2">
        <v>2836.94592329441</v>
      </c>
      <c r="U116" s="2">
        <v>3125.6174013044201</v>
      </c>
      <c r="V116" s="2">
        <v>3527.7230867291801</v>
      </c>
      <c r="W116" s="2">
        <v>4709663.5260225497</v>
      </c>
      <c r="X116" s="2">
        <v>5018272.9126642598</v>
      </c>
      <c r="Y116" s="2">
        <v>6494698.32175529</v>
      </c>
      <c r="Z116" s="2">
        <v>6759279.9833515901</v>
      </c>
      <c r="AA116" s="2">
        <v>7435199.8430201402</v>
      </c>
      <c r="AB116" s="2">
        <v>6225.9430079003796</v>
      </c>
      <c r="AC116" s="2">
        <v>7194.6176814609198</v>
      </c>
      <c r="AD116" s="2">
        <v>8584.4722878811899</v>
      </c>
      <c r="AE116" s="2">
        <v>9527.1778710279596</v>
      </c>
      <c r="AF116" s="2">
        <v>9661.4128984380495</v>
      </c>
      <c r="AG116" s="2">
        <v>979.80633269343502</v>
      </c>
      <c r="AH116" s="2">
        <v>1055.3863320948999</v>
      </c>
      <c r="AI116" s="2">
        <v>1354.0663839834699</v>
      </c>
      <c r="AJ116" s="2">
        <v>1492.5149428863101</v>
      </c>
      <c r="AK116" s="2">
        <v>1697.0176685000799</v>
      </c>
      <c r="AL116" s="2">
        <v>1442467.5383988901</v>
      </c>
      <c r="AM116" s="2">
        <v>1598725.48469868</v>
      </c>
      <c r="AN116" s="2">
        <v>2064791.12999672</v>
      </c>
      <c r="AO116" s="2">
        <v>2155075.9007024802</v>
      </c>
      <c r="AP116" s="2">
        <v>2451707.8912277799</v>
      </c>
    </row>
    <row r="117" spans="1:42" x14ac:dyDescent="0.2">
      <c r="A117" t="s">
        <v>137</v>
      </c>
      <c r="B117" t="s">
        <v>105</v>
      </c>
      <c r="C117" t="s">
        <v>63</v>
      </c>
      <c r="D117" t="s">
        <v>64</v>
      </c>
      <c r="E117" t="s">
        <v>56</v>
      </c>
      <c r="F117" t="s">
        <v>44</v>
      </c>
      <c r="G117" t="s">
        <v>45</v>
      </c>
      <c r="H117" s="2">
        <v>0</v>
      </c>
      <c r="I117" s="2">
        <v>0</v>
      </c>
      <c r="J117" s="2">
        <v>0</v>
      </c>
      <c r="K117" s="2">
        <v>0</v>
      </c>
      <c r="L117" s="2">
        <v>0</v>
      </c>
      <c r="M117" s="2">
        <v>0</v>
      </c>
      <c r="N117" s="2">
        <v>0</v>
      </c>
      <c r="O117" s="2">
        <v>0</v>
      </c>
      <c r="P117" s="2">
        <v>0</v>
      </c>
      <c r="Q117" s="2">
        <v>0</v>
      </c>
      <c r="R117" s="2">
        <v>0</v>
      </c>
      <c r="S117" s="2">
        <v>0</v>
      </c>
      <c r="T117" s="2">
        <v>0</v>
      </c>
      <c r="U117" s="2">
        <v>0</v>
      </c>
      <c r="V117" s="2">
        <v>0</v>
      </c>
      <c r="W117" s="2">
        <v>0</v>
      </c>
      <c r="X117" s="2">
        <v>0</v>
      </c>
      <c r="Y117" s="2">
        <v>0</v>
      </c>
      <c r="Z117" s="2">
        <v>0</v>
      </c>
      <c r="AA117" s="2">
        <v>0</v>
      </c>
      <c r="AB117" s="2">
        <v>0</v>
      </c>
      <c r="AC117" s="2">
        <v>0</v>
      </c>
      <c r="AD117" s="2">
        <v>0</v>
      </c>
      <c r="AE117" s="2">
        <v>0</v>
      </c>
      <c r="AF117" s="2">
        <v>0</v>
      </c>
      <c r="AG117" s="2">
        <v>0</v>
      </c>
      <c r="AH117" s="2">
        <v>0</v>
      </c>
      <c r="AI117" s="2">
        <v>0</v>
      </c>
      <c r="AJ117" s="2">
        <v>0</v>
      </c>
      <c r="AK117" s="2">
        <v>0</v>
      </c>
      <c r="AL117" s="2">
        <v>0</v>
      </c>
      <c r="AM117" s="2">
        <v>0</v>
      </c>
      <c r="AN117" s="2">
        <v>0</v>
      </c>
      <c r="AO117" s="2">
        <v>0</v>
      </c>
      <c r="AP117" s="2">
        <v>0</v>
      </c>
    </row>
    <row r="118" spans="1:42" x14ac:dyDescent="0.2">
      <c r="A118" t="s">
        <v>137</v>
      </c>
      <c r="B118" t="s">
        <v>105</v>
      </c>
      <c r="C118" t="s">
        <v>63</v>
      </c>
      <c r="D118" t="s">
        <v>65</v>
      </c>
      <c r="E118" t="s">
        <v>56</v>
      </c>
      <c r="F118" t="s">
        <v>44</v>
      </c>
      <c r="G118" t="s">
        <v>45</v>
      </c>
      <c r="H118" s="2">
        <v>0</v>
      </c>
      <c r="I118" s="2">
        <v>0</v>
      </c>
      <c r="J118" s="2">
        <v>0</v>
      </c>
      <c r="K118" s="2">
        <v>0</v>
      </c>
      <c r="L118" s="2">
        <v>0</v>
      </c>
      <c r="M118" s="2">
        <v>0</v>
      </c>
      <c r="N118" s="2">
        <v>0</v>
      </c>
      <c r="O118" s="2">
        <v>0</v>
      </c>
      <c r="P118" s="2">
        <v>0</v>
      </c>
      <c r="Q118" s="2">
        <v>0</v>
      </c>
      <c r="R118" s="2">
        <v>0</v>
      </c>
      <c r="S118" s="2">
        <v>0</v>
      </c>
      <c r="T118" s="2">
        <v>0</v>
      </c>
      <c r="U118" s="2">
        <v>0</v>
      </c>
      <c r="V118" s="2">
        <v>0</v>
      </c>
      <c r="W118" s="2">
        <v>0</v>
      </c>
      <c r="X118" s="2">
        <v>0</v>
      </c>
      <c r="Y118" s="2">
        <v>0</v>
      </c>
      <c r="Z118" s="2">
        <v>0</v>
      </c>
      <c r="AA118" s="2">
        <v>0</v>
      </c>
      <c r="AB118" s="2">
        <v>0</v>
      </c>
      <c r="AC118" s="2">
        <v>0</v>
      </c>
      <c r="AD118" s="2">
        <v>0</v>
      </c>
      <c r="AE118" s="2">
        <v>0</v>
      </c>
      <c r="AF118" s="2">
        <v>0</v>
      </c>
      <c r="AG118" s="2">
        <v>0</v>
      </c>
      <c r="AH118" s="2">
        <v>0</v>
      </c>
      <c r="AI118" s="2">
        <v>0</v>
      </c>
      <c r="AJ118" s="2">
        <v>0</v>
      </c>
      <c r="AK118" s="2">
        <v>0</v>
      </c>
      <c r="AL118" s="2">
        <v>0</v>
      </c>
      <c r="AM118" s="2">
        <v>0</v>
      </c>
      <c r="AN118" s="2">
        <v>0</v>
      </c>
      <c r="AO118" s="2">
        <v>0</v>
      </c>
      <c r="AP118" s="2">
        <v>0</v>
      </c>
    </row>
    <row r="119" spans="1:42" x14ac:dyDescent="0.2">
      <c r="A119" t="s">
        <v>137</v>
      </c>
      <c r="B119" t="s">
        <v>105</v>
      </c>
      <c r="C119" t="s">
        <v>63</v>
      </c>
      <c r="D119" t="s">
        <v>66</v>
      </c>
      <c r="E119" t="s">
        <v>56</v>
      </c>
      <c r="F119" t="s">
        <v>44</v>
      </c>
      <c r="G119" t="s">
        <v>45</v>
      </c>
      <c r="H119" s="2">
        <v>0</v>
      </c>
      <c r="I119" s="2">
        <v>0</v>
      </c>
      <c r="J119" s="2">
        <v>0</v>
      </c>
      <c r="K119" s="2">
        <v>0</v>
      </c>
      <c r="L119" s="2">
        <v>0</v>
      </c>
      <c r="M119" s="2">
        <v>0</v>
      </c>
      <c r="N119" s="2">
        <v>0</v>
      </c>
      <c r="O119" s="2">
        <v>0</v>
      </c>
      <c r="P119" s="2">
        <v>0</v>
      </c>
      <c r="Q119" s="2">
        <v>0</v>
      </c>
      <c r="R119" s="2">
        <v>0</v>
      </c>
      <c r="S119" s="2">
        <v>0</v>
      </c>
      <c r="T119" s="2">
        <v>0</v>
      </c>
      <c r="U119" s="2">
        <v>0</v>
      </c>
      <c r="V119" s="2">
        <v>0</v>
      </c>
      <c r="W119" s="2">
        <v>0</v>
      </c>
      <c r="X119" s="2">
        <v>0</v>
      </c>
      <c r="Y119" s="2">
        <v>0</v>
      </c>
      <c r="Z119" s="2">
        <v>0</v>
      </c>
      <c r="AA119" s="2">
        <v>0</v>
      </c>
      <c r="AB119" s="2">
        <v>0</v>
      </c>
      <c r="AC119" s="2">
        <v>0</v>
      </c>
      <c r="AD119" s="2">
        <v>0</v>
      </c>
      <c r="AE119" s="2">
        <v>0</v>
      </c>
      <c r="AF119" s="2">
        <v>0</v>
      </c>
      <c r="AG119" s="2">
        <v>0</v>
      </c>
      <c r="AH119" s="2">
        <v>0</v>
      </c>
      <c r="AI119" s="2">
        <v>0</v>
      </c>
      <c r="AJ119" s="2">
        <v>0</v>
      </c>
      <c r="AK119" s="2">
        <v>0</v>
      </c>
      <c r="AL119" s="2">
        <v>0</v>
      </c>
      <c r="AM119" s="2">
        <v>0</v>
      </c>
      <c r="AN119" s="2">
        <v>0</v>
      </c>
      <c r="AO119" s="2">
        <v>0</v>
      </c>
      <c r="AP119" s="2">
        <v>0</v>
      </c>
    </row>
    <row r="120" spans="1:42" x14ac:dyDescent="0.2">
      <c r="A120" t="s">
        <v>137</v>
      </c>
      <c r="B120" t="s">
        <v>105</v>
      </c>
      <c r="C120" t="s">
        <v>63</v>
      </c>
      <c r="D120" t="s">
        <v>67</v>
      </c>
      <c r="E120" t="s">
        <v>56</v>
      </c>
      <c r="F120" t="s">
        <v>44</v>
      </c>
      <c r="G120" t="s">
        <v>45</v>
      </c>
      <c r="H120" s="2">
        <v>0</v>
      </c>
      <c r="I120" s="2">
        <v>0</v>
      </c>
      <c r="J120" s="2">
        <v>0</v>
      </c>
      <c r="K120" s="2">
        <v>0</v>
      </c>
      <c r="L120" s="2">
        <v>0</v>
      </c>
      <c r="M120" s="2">
        <v>0</v>
      </c>
      <c r="N120" s="2">
        <v>0</v>
      </c>
      <c r="O120" s="2">
        <v>0</v>
      </c>
      <c r="P120" s="2">
        <v>0</v>
      </c>
      <c r="Q120" s="2">
        <v>0</v>
      </c>
      <c r="R120" s="2">
        <v>0</v>
      </c>
      <c r="S120" s="2">
        <v>0</v>
      </c>
      <c r="T120" s="2">
        <v>0</v>
      </c>
      <c r="U120" s="2">
        <v>0</v>
      </c>
      <c r="V120" s="2">
        <v>0</v>
      </c>
      <c r="W120" s="2">
        <v>0</v>
      </c>
      <c r="X120" s="2">
        <v>0</v>
      </c>
      <c r="Y120" s="2">
        <v>0</v>
      </c>
      <c r="Z120" s="2">
        <v>0</v>
      </c>
      <c r="AA120" s="2">
        <v>0</v>
      </c>
      <c r="AB120" s="2">
        <v>0</v>
      </c>
      <c r="AC120" s="2">
        <v>0</v>
      </c>
      <c r="AD120" s="2">
        <v>0</v>
      </c>
      <c r="AE120" s="2">
        <v>0</v>
      </c>
      <c r="AF120" s="2">
        <v>0</v>
      </c>
      <c r="AG120" s="2">
        <v>0</v>
      </c>
      <c r="AH120" s="2">
        <v>0</v>
      </c>
      <c r="AI120" s="2">
        <v>0</v>
      </c>
      <c r="AJ120" s="2">
        <v>0</v>
      </c>
      <c r="AK120" s="2">
        <v>0</v>
      </c>
      <c r="AL120" s="2">
        <v>0</v>
      </c>
      <c r="AM120" s="2">
        <v>0</v>
      </c>
      <c r="AN120" s="2">
        <v>0</v>
      </c>
      <c r="AO120" s="2">
        <v>0</v>
      </c>
      <c r="AP120" s="2">
        <v>0</v>
      </c>
    </row>
    <row r="121" spans="1:42" x14ac:dyDescent="0.2">
      <c r="A121" t="s">
        <v>137</v>
      </c>
      <c r="B121" t="s">
        <v>105</v>
      </c>
      <c r="C121" t="s">
        <v>63</v>
      </c>
      <c r="D121" t="s">
        <v>68</v>
      </c>
      <c r="E121" t="s">
        <v>56</v>
      </c>
      <c r="F121" t="s">
        <v>44</v>
      </c>
      <c r="G121" t="s">
        <v>45</v>
      </c>
      <c r="H121" s="2">
        <v>0</v>
      </c>
      <c r="I121" s="2">
        <v>0</v>
      </c>
      <c r="J121" s="2">
        <v>0</v>
      </c>
      <c r="K121" s="2">
        <v>0</v>
      </c>
      <c r="L121" s="2">
        <v>0</v>
      </c>
      <c r="M121" s="2">
        <v>0</v>
      </c>
      <c r="N121" s="2">
        <v>0</v>
      </c>
      <c r="O121" s="2">
        <v>0</v>
      </c>
      <c r="P121" s="2">
        <v>0</v>
      </c>
      <c r="Q121" s="2">
        <v>0</v>
      </c>
      <c r="R121" s="2">
        <v>0</v>
      </c>
      <c r="S121" s="2">
        <v>0</v>
      </c>
      <c r="T121" s="2">
        <v>0</v>
      </c>
      <c r="U121" s="2">
        <v>0</v>
      </c>
      <c r="V121" s="2">
        <v>0</v>
      </c>
      <c r="W121" s="2">
        <v>0</v>
      </c>
      <c r="X121" s="2">
        <v>0</v>
      </c>
      <c r="Y121" s="2">
        <v>0</v>
      </c>
      <c r="Z121" s="2">
        <v>0</v>
      </c>
      <c r="AA121" s="2">
        <v>0</v>
      </c>
      <c r="AB121" s="2">
        <v>0</v>
      </c>
      <c r="AC121" s="2">
        <v>0</v>
      </c>
      <c r="AD121" s="2">
        <v>0</v>
      </c>
      <c r="AE121" s="2">
        <v>0</v>
      </c>
      <c r="AF121" s="2">
        <v>0</v>
      </c>
      <c r="AG121" s="2">
        <v>0</v>
      </c>
      <c r="AH121" s="2">
        <v>0</v>
      </c>
      <c r="AI121" s="2">
        <v>0</v>
      </c>
      <c r="AJ121" s="2">
        <v>0</v>
      </c>
      <c r="AK121" s="2">
        <v>0</v>
      </c>
      <c r="AL121" s="2">
        <v>0</v>
      </c>
      <c r="AM121" s="2">
        <v>0</v>
      </c>
      <c r="AN121" s="2">
        <v>0</v>
      </c>
      <c r="AO121" s="2">
        <v>0</v>
      </c>
      <c r="AP121" s="2">
        <v>0</v>
      </c>
    </row>
    <row r="122" spans="1:42" x14ac:dyDescent="0.2">
      <c r="A122" t="s">
        <v>137</v>
      </c>
      <c r="B122" t="s">
        <v>105</v>
      </c>
      <c r="C122" t="s">
        <v>63</v>
      </c>
      <c r="D122" t="s">
        <v>69</v>
      </c>
      <c r="E122" t="s">
        <v>56</v>
      </c>
      <c r="F122" t="s">
        <v>44</v>
      </c>
      <c r="G122" t="s">
        <v>45</v>
      </c>
      <c r="H122" s="2">
        <v>0</v>
      </c>
      <c r="I122" s="2">
        <v>0</v>
      </c>
      <c r="J122" s="2">
        <v>0</v>
      </c>
      <c r="K122" s="2">
        <v>0</v>
      </c>
      <c r="L122" s="2">
        <v>0</v>
      </c>
      <c r="M122" s="2">
        <v>0</v>
      </c>
      <c r="N122" s="2">
        <v>0</v>
      </c>
      <c r="O122" s="2">
        <v>0</v>
      </c>
      <c r="P122" s="2">
        <v>0</v>
      </c>
      <c r="Q122" s="2">
        <v>0</v>
      </c>
      <c r="R122" s="2">
        <v>0</v>
      </c>
      <c r="S122" s="2">
        <v>0</v>
      </c>
      <c r="T122" s="2">
        <v>0</v>
      </c>
      <c r="U122" s="2">
        <v>0</v>
      </c>
      <c r="V122" s="2">
        <v>0</v>
      </c>
      <c r="W122" s="2">
        <v>0</v>
      </c>
      <c r="X122" s="2">
        <v>0</v>
      </c>
      <c r="Y122" s="2">
        <v>0</v>
      </c>
      <c r="Z122" s="2">
        <v>0</v>
      </c>
      <c r="AA122" s="2">
        <v>0</v>
      </c>
      <c r="AB122" s="2">
        <v>0</v>
      </c>
      <c r="AC122" s="2">
        <v>0</v>
      </c>
      <c r="AD122" s="2">
        <v>0</v>
      </c>
      <c r="AE122" s="2">
        <v>0</v>
      </c>
      <c r="AF122" s="2">
        <v>0</v>
      </c>
      <c r="AG122" s="2">
        <v>0</v>
      </c>
      <c r="AH122" s="2">
        <v>0</v>
      </c>
      <c r="AI122" s="2">
        <v>0</v>
      </c>
      <c r="AJ122" s="2">
        <v>0</v>
      </c>
      <c r="AK122" s="2">
        <v>0</v>
      </c>
      <c r="AL122" s="2">
        <v>0</v>
      </c>
      <c r="AM122" s="2">
        <v>0</v>
      </c>
      <c r="AN122" s="2">
        <v>0</v>
      </c>
      <c r="AO122" s="2">
        <v>0</v>
      </c>
      <c r="AP122" s="2">
        <v>0</v>
      </c>
    </row>
    <row r="123" spans="1:42" x14ac:dyDescent="0.2">
      <c r="A123" t="s">
        <v>137</v>
      </c>
      <c r="B123" t="s">
        <v>105</v>
      </c>
      <c r="C123" t="s">
        <v>63</v>
      </c>
      <c r="D123" t="s">
        <v>70</v>
      </c>
      <c r="E123" t="s">
        <v>56</v>
      </c>
      <c r="F123" t="s">
        <v>44</v>
      </c>
      <c r="G123" t="s">
        <v>45</v>
      </c>
      <c r="H123" s="2">
        <v>27909.539019037598</v>
      </c>
      <c r="I123" s="2">
        <v>28752.111106206299</v>
      </c>
      <c r="J123" s="2">
        <v>27127.156274735</v>
      </c>
      <c r="K123" s="2">
        <v>26013.209683696299</v>
      </c>
      <c r="L123" s="2">
        <v>16498.775604898001</v>
      </c>
      <c r="M123" s="2">
        <v>284616.36918977799</v>
      </c>
      <c r="N123" s="2">
        <v>309789.97617572697</v>
      </c>
      <c r="O123" s="2">
        <v>293579.58347883902</v>
      </c>
      <c r="P123" s="2">
        <v>283618.176212769</v>
      </c>
      <c r="Q123" s="2">
        <v>192864.29656102901</v>
      </c>
      <c r="R123" s="2">
        <v>12942.9166244877</v>
      </c>
      <c r="S123" s="2">
        <v>14071.6862010198</v>
      </c>
      <c r="T123" s="2">
        <v>13373.620447998301</v>
      </c>
      <c r="U123" s="2">
        <v>12950.512361445801</v>
      </c>
      <c r="V123" s="2">
        <v>9515.9598626558</v>
      </c>
      <c r="W123" s="2">
        <v>43176862.268175296</v>
      </c>
      <c r="X123" s="2">
        <v>46747378.750318699</v>
      </c>
      <c r="Y123" s="2">
        <v>44367918.167653598</v>
      </c>
      <c r="Z123" s="2">
        <v>43054636.309955098</v>
      </c>
      <c r="AA123" s="2">
        <v>33119511.556483801</v>
      </c>
      <c r="AB123" s="2">
        <v>183446.05280844399</v>
      </c>
      <c r="AC123" s="2">
        <v>199749.53201837599</v>
      </c>
      <c r="AD123" s="2">
        <v>188837.80180587701</v>
      </c>
      <c r="AE123" s="2">
        <v>182309.88644102099</v>
      </c>
      <c r="AF123" s="2">
        <v>121794.226764822</v>
      </c>
      <c r="AG123" s="2">
        <v>7928.5325904982501</v>
      </c>
      <c r="AH123" s="2">
        <v>8672.2925720596395</v>
      </c>
      <c r="AI123" s="2">
        <v>8254.4157208632805</v>
      </c>
      <c r="AJ123" s="2">
        <v>8026.9492115323101</v>
      </c>
      <c r="AK123" s="2">
        <v>6067.0457202539101</v>
      </c>
      <c r="AL123" s="2">
        <v>20801223.912117101</v>
      </c>
      <c r="AM123" s="2">
        <v>22519458.4428185</v>
      </c>
      <c r="AN123" s="2">
        <v>21265229.389947198</v>
      </c>
      <c r="AO123" s="2">
        <v>20736281.261501301</v>
      </c>
      <c r="AP123" s="2">
        <v>16346867.0836167</v>
      </c>
    </row>
    <row r="124" spans="1:42" x14ac:dyDescent="0.2">
      <c r="A124" t="s">
        <v>137</v>
      </c>
      <c r="B124" t="s">
        <v>105</v>
      </c>
      <c r="C124" t="s">
        <v>63</v>
      </c>
      <c r="D124" t="s">
        <v>71</v>
      </c>
      <c r="E124" t="s">
        <v>56</v>
      </c>
      <c r="F124" t="s">
        <v>44</v>
      </c>
      <c r="G124" t="s">
        <v>45</v>
      </c>
      <c r="H124" s="2">
        <v>11081.3734778708</v>
      </c>
      <c r="I124" s="2">
        <v>11327.646307165</v>
      </c>
      <c r="J124" s="2">
        <v>10703.341807540501</v>
      </c>
      <c r="K124" s="2">
        <v>10252.566582187201</v>
      </c>
      <c r="L124" s="2">
        <v>6587.6553722720701</v>
      </c>
      <c r="M124" s="2">
        <v>150957.19793640301</v>
      </c>
      <c r="N124" s="2">
        <v>157143.309332134</v>
      </c>
      <c r="O124" s="2">
        <v>148823.61280022899</v>
      </c>
      <c r="P124" s="2">
        <v>142990.264051612</v>
      </c>
      <c r="Q124" s="2">
        <v>98939.115777421699</v>
      </c>
      <c r="R124" s="2">
        <v>6822.4928254031702</v>
      </c>
      <c r="S124" s="2">
        <v>7010.1735968108396</v>
      </c>
      <c r="T124" s="2">
        <v>6649.2954657117698</v>
      </c>
      <c r="U124" s="2">
        <v>6395.1570213918203</v>
      </c>
      <c r="V124" s="2">
        <v>4745.7400971243896</v>
      </c>
      <c r="W124" s="2">
        <v>18500368.615852099</v>
      </c>
      <c r="X124" s="2">
        <v>18644757.646148399</v>
      </c>
      <c r="Y124" s="2">
        <v>17660293.035370599</v>
      </c>
      <c r="Z124" s="2">
        <v>16960778.195504799</v>
      </c>
      <c r="AA124" s="2">
        <v>13177269.8193276</v>
      </c>
      <c r="AB124" s="2">
        <v>97785.7869673315</v>
      </c>
      <c r="AC124" s="2">
        <v>101913.717460254</v>
      </c>
      <c r="AD124" s="2">
        <v>96367.078548033707</v>
      </c>
      <c r="AE124" s="2">
        <v>92573.648791041196</v>
      </c>
      <c r="AF124" s="2">
        <v>63358.356220493602</v>
      </c>
      <c r="AG124" s="2">
        <v>4265.5084559484503</v>
      </c>
      <c r="AH124" s="2">
        <v>4409.1422399796002</v>
      </c>
      <c r="AI124" s="2">
        <v>4186.4720106704299</v>
      </c>
      <c r="AJ124" s="2">
        <v>4040.1569818281801</v>
      </c>
      <c r="AK124" s="2">
        <v>3082.9150071348399</v>
      </c>
      <c r="AL124" s="2">
        <v>9110000.0037268698</v>
      </c>
      <c r="AM124" s="2">
        <v>9178947.7369955499</v>
      </c>
      <c r="AN124" s="2">
        <v>8656607.0818928909</v>
      </c>
      <c r="AO124" s="2">
        <v>8346231.6907920204</v>
      </c>
      <c r="AP124" s="2">
        <v>6647582.3655676702</v>
      </c>
    </row>
    <row r="125" spans="1:42" x14ac:dyDescent="0.2">
      <c r="A125" t="s">
        <v>137</v>
      </c>
      <c r="B125" t="s">
        <v>105</v>
      </c>
      <c r="C125" t="s">
        <v>63</v>
      </c>
      <c r="D125" t="s">
        <v>72</v>
      </c>
      <c r="E125" t="s">
        <v>56</v>
      </c>
      <c r="F125" t="s">
        <v>44</v>
      </c>
      <c r="G125" t="s">
        <v>45</v>
      </c>
      <c r="H125" s="2">
        <v>9559.4949019397609</v>
      </c>
      <c r="I125" s="2">
        <v>9847.9701907779108</v>
      </c>
      <c r="J125" s="2">
        <v>9298.5197533201408</v>
      </c>
      <c r="K125" s="2">
        <v>8937.8187516978905</v>
      </c>
      <c r="L125" s="2">
        <v>5956.2379766446502</v>
      </c>
      <c r="M125" s="2">
        <v>109162.759262875</v>
      </c>
      <c r="N125" s="2">
        <v>119633.351659358</v>
      </c>
      <c r="O125" s="2">
        <v>113561.131738499</v>
      </c>
      <c r="P125" s="2">
        <v>109820.402955279</v>
      </c>
      <c r="Q125" s="2">
        <v>77899.084711231306</v>
      </c>
      <c r="R125" s="2">
        <v>4859.2566378130596</v>
      </c>
      <c r="S125" s="2">
        <v>5348.9363494692398</v>
      </c>
      <c r="T125" s="2">
        <v>5094.3558938638298</v>
      </c>
      <c r="U125" s="2">
        <v>4935.8528822315902</v>
      </c>
      <c r="V125" s="2">
        <v>3747.7815067931101</v>
      </c>
      <c r="W125" s="2">
        <v>14584058.559937499</v>
      </c>
      <c r="X125" s="2">
        <v>16115275.3745813</v>
      </c>
      <c r="Y125" s="2">
        <v>15334538.031393999</v>
      </c>
      <c r="Z125" s="2">
        <v>14874778.2257748</v>
      </c>
      <c r="AA125" s="2">
        <v>11746920.8262749</v>
      </c>
      <c r="AB125" s="2">
        <v>69031.087283551693</v>
      </c>
      <c r="AC125" s="2">
        <v>75798.393816359297</v>
      </c>
      <c r="AD125" s="2">
        <v>71809.081851106093</v>
      </c>
      <c r="AE125" s="2">
        <v>69398.458887118803</v>
      </c>
      <c r="AF125" s="2">
        <v>48669.6896594465</v>
      </c>
      <c r="AG125" s="2">
        <v>3068.8474849856002</v>
      </c>
      <c r="AH125" s="2">
        <v>3400.8449975554799</v>
      </c>
      <c r="AI125" s="2">
        <v>3244.2545334768902</v>
      </c>
      <c r="AJ125" s="2">
        <v>3154.5957800638898</v>
      </c>
      <c r="AK125" s="2">
        <v>2456.0562885674899</v>
      </c>
      <c r="AL125" s="2">
        <v>7133574.0697598504</v>
      </c>
      <c r="AM125" s="2">
        <v>7902682.8222121</v>
      </c>
      <c r="AN125" s="2">
        <v>7490374.0103899203</v>
      </c>
      <c r="AO125" s="2">
        <v>7294641.5055998601</v>
      </c>
      <c r="AP125" s="2">
        <v>5883385.81851363</v>
      </c>
    </row>
    <row r="126" spans="1:42" x14ac:dyDescent="0.2">
      <c r="A126" t="s">
        <v>137</v>
      </c>
      <c r="B126" t="s">
        <v>105</v>
      </c>
      <c r="C126" t="s">
        <v>63</v>
      </c>
      <c r="D126" t="s">
        <v>73</v>
      </c>
      <c r="E126" t="s">
        <v>56</v>
      </c>
      <c r="F126" t="s">
        <v>44</v>
      </c>
      <c r="G126" t="s">
        <v>45</v>
      </c>
      <c r="H126" s="2">
        <v>30890.953773501798</v>
      </c>
      <c r="I126" s="2">
        <v>30557.614972415799</v>
      </c>
      <c r="J126" s="2">
        <v>28973.7197476332</v>
      </c>
      <c r="K126" s="2">
        <v>27834.936083545399</v>
      </c>
      <c r="L126" s="2">
        <v>18734.973713637799</v>
      </c>
      <c r="M126" s="2">
        <v>128624.42051738501</v>
      </c>
      <c r="N126" s="2">
        <v>163258.76320847101</v>
      </c>
      <c r="O126" s="2">
        <v>159340.71146324999</v>
      </c>
      <c r="P126" s="2">
        <v>154737.950579572</v>
      </c>
      <c r="Q126" s="2">
        <v>112491.707665186</v>
      </c>
      <c r="R126" s="2">
        <v>11245.849103234699</v>
      </c>
      <c r="S126" s="2">
        <v>16439.009716189499</v>
      </c>
      <c r="T126" s="2">
        <v>17225.1970267547</v>
      </c>
      <c r="U126" s="2">
        <v>17944.632617454499</v>
      </c>
      <c r="V126" s="2">
        <v>15203.6987874201</v>
      </c>
      <c r="W126" s="2">
        <v>7874051.5492134104</v>
      </c>
      <c r="X126" s="2">
        <v>12890643.353456501</v>
      </c>
      <c r="Y126" s="2">
        <v>12301008.4701645</v>
      </c>
      <c r="Z126" s="2">
        <v>11934094.902150599</v>
      </c>
      <c r="AA126" s="2">
        <v>9603053.1433329601</v>
      </c>
      <c r="AB126" s="2">
        <v>81146.016309715793</v>
      </c>
      <c r="AC126" s="2">
        <v>104049.247244317</v>
      </c>
      <c r="AD126" s="2">
        <v>101303.689787433</v>
      </c>
      <c r="AE126" s="2">
        <v>98304.822989780499</v>
      </c>
      <c r="AF126" s="2">
        <v>70479.715330218896</v>
      </c>
      <c r="AG126" s="2">
        <v>6851.2852185422098</v>
      </c>
      <c r="AH126" s="2">
        <v>10387.900397069099</v>
      </c>
      <c r="AI126" s="2">
        <v>10904.748614686499</v>
      </c>
      <c r="AJ126" s="2">
        <v>11401.005846480401</v>
      </c>
      <c r="AK126" s="2">
        <v>9925.4762144328597</v>
      </c>
      <c r="AL126" s="2">
        <v>3714329.9427861101</v>
      </c>
      <c r="AM126" s="2">
        <v>6463685.2905666996</v>
      </c>
      <c r="AN126" s="2">
        <v>6144902.7870367104</v>
      </c>
      <c r="AO126" s="2">
        <v>5987262.4062562399</v>
      </c>
      <c r="AP126" s="2">
        <v>4933935.6602842901</v>
      </c>
    </row>
    <row r="127" spans="1:42" x14ac:dyDescent="0.2">
      <c r="A127" t="s">
        <v>137</v>
      </c>
      <c r="B127" t="s">
        <v>105</v>
      </c>
      <c r="C127" t="s">
        <v>63</v>
      </c>
      <c r="D127" t="s">
        <v>74</v>
      </c>
      <c r="E127" t="s">
        <v>56</v>
      </c>
      <c r="F127" t="s">
        <v>44</v>
      </c>
      <c r="G127" t="s">
        <v>45</v>
      </c>
      <c r="H127" s="2">
        <v>52341.120314906402</v>
      </c>
      <c r="I127" s="2">
        <v>52594.642615894802</v>
      </c>
      <c r="J127" s="2">
        <v>49318.071640260801</v>
      </c>
      <c r="K127" s="2">
        <v>47038.6715497556</v>
      </c>
      <c r="L127" s="2">
        <v>29060.890137823098</v>
      </c>
      <c r="M127" s="2">
        <v>354843.67400488799</v>
      </c>
      <c r="N127" s="2">
        <v>401024.34822834801</v>
      </c>
      <c r="O127" s="2">
        <v>386133.95317215502</v>
      </c>
      <c r="P127" s="2">
        <v>371930.20511843299</v>
      </c>
      <c r="Q127" s="2">
        <v>249832.67970758301</v>
      </c>
      <c r="R127" s="2">
        <v>29705.0277234893</v>
      </c>
      <c r="S127" s="2">
        <v>37304.8238580045</v>
      </c>
      <c r="T127" s="2">
        <v>38660.109366213401</v>
      </c>
      <c r="U127" s="2">
        <v>40048.529477192598</v>
      </c>
      <c r="V127" s="2">
        <v>31414.484249925201</v>
      </c>
      <c r="W127" s="2">
        <v>23301959.530954201</v>
      </c>
      <c r="X127" s="2">
        <v>30277634.383813702</v>
      </c>
      <c r="Y127" s="2">
        <v>28455167.102177899</v>
      </c>
      <c r="Z127" s="2">
        <v>27370926.0670701</v>
      </c>
      <c r="AA127" s="2">
        <v>20294107.8056469</v>
      </c>
      <c r="AB127" s="2">
        <v>222362.08981703201</v>
      </c>
      <c r="AC127" s="2">
        <v>253665.921548087</v>
      </c>
      <c r="AD127" s="2">
        <v>243631.129947498</v>
      </c>
      <c r="AE127" s="2">
        <v>234470.61928708901</v>
      </c>
      <c r="AF127" s="2">
        <v>155685.16746636099</v>
      </c>
      <c r="AG127" s="2">
        <v>15109.682523736299</v>
      </c>
      <c r="AH127" s="2">
        <v>20407.509244426401</v>
      </c>
      <c r="AI127" s="2">
        <v>21316.4131568103</v>
      </c>
      <c r="AJ127" s="2">
        <v>22243.526886009</v>
      </c>
      <c r="AK127" s="2">
        <v>18084.048734791799</v>
      </c>
      <c r="AL127" s="2">
        <v>8409398.1999386698</v>
      </c>
      <c r="AM127" s="2">
        <v>12437069.488583</v>
      </c>
      <c r="AN127" s="2">
        <v>11733467.353475099</v>
      </c>
      <c r="AO127" s="2">
        <v>11383753.1307506</v>
      </c>
      <c r="AP127" s="2">
        <v>8718186.8399519194</v>
      </c>
    </row>
    <row r="128" spans="1:42" x14ac:dyDescent="0.2">
      <c r="A128" t="s">
        <v>137</v>
      </c>
      <c r="B128" t="s">
        <v>105</v>
      </c>
      <c r="C128" t="s">
        <v>63</v>
      </c>
      <c r="D128" t="s">
        <v>75</v>
      </c>
      <c r="E128" t="s">
        <v>43</v>
      </c>
      <c r="F128" t="s">
        <v>44</v>
      </c>
      <c r="G128" t="s">
        <v>45</v>
      </c>
      <c r="H128" s="2">
        <v>742.09358223550998</v>
      </c>
      <c r="I128" s="2">
        <v>747.47703812806901</v>
      </c>
      <c r="J128" s="2">
        <v>694.48893390246701</v>
      </c>
      <c r="K128" s="2">
        <v>644.18361627834395</v>
      </c>
      <c r="L128" s="2">
        <v>456.24453943490499</v>
      </c>
      <c r="M128" s="2">
        <v>8421.9099621120804</v>
      </c>
      <c r="N128" s="2">
        <v>8355.3527817316408</v>
      </c>
      <c r="O128" s="2">
        <v>7912.7887632176298</v>
      </c>
      <c r="P128" s="2">
        <v>7394.2252379600004</v>
      </c>
      <c r="Q128" s="2">
        <v>5330.7031307071402</v>
      </c>
      <c r="R128" s="2">
        <v>411.08515340718401</v>
      </c>
      <c r="S128" s="2">
        <v>401.86875484930403</v>
      </c>
      <c r="T128" s="2">
        <v>384.11079062835802</v>
      </c>
      <c r="U128" s="2">
        <v>359.24063929577801</v>
      </c>
      <c r="V128" s="2">
        <v>263.49063664057797</v>
      </c>
      <c r="W128" s="2">
        <v>1370482.1675472299</v>
      </c>
      <c r="X128" s="2">
        <v>1325848.0866282</v>
      </c>
      <c r="Y128" s="2">
        <v>1279264.94272923</v>
      </c>
      <c r="Z128" s="2">
        <v>1204838.57478642</v>
      </c>
      <c r="AA128" s="2">
        <v>891020.22563624405</v>
      </c>
      <c r="AB128" s="2">
        <v>5887.5765703618499</v>
      </c>
      <c r="AC128" s="2">
        <v>5816.22125318088</v>
      </c>
      <c r="AD128" s="2">
        <v>5521.42812290043</v>
      </c>
      <c r="AE128" s="2">
        <v>5171.2704882174703</v>
      </c>
      <c r="AF128" s="2">
        <v>3732.84962992184</v>
      </c>
      <c r="AG128" s="2">
        <v>245.208885652828</v>
      </c>
      <c r="AH128" s="2">
        <v>236.690061293892</v>
      </c>
      <c r="AI128" s="2">
        <v>228.19540453387901</v>
      </c>
      <c r="AJ128" s="2">
        <v>213.86882874486</v>
      </c>
      <c r="AK128" s="2">
        <v>159.631812798092</v>
      </c>
      <c r="AL128" s="2">
        <v>657006.652819157</v>
      </c>
      <c r="AM128" s="2">
        <v>613812.99555754696</v>
      </c>
      <c r="AN128" s="2">
        <v>606629.19157266605</v>
      </c>
      <c r="AO128" s="2">
        <v>577042.48382568394</v>
      </c>
      <c r="AP128" s="2">
        <v>433632.52933418797</v>
      </c>
    </row>
    <row r="129" spans="1:42" x14ac:dyDescent="0.2">
      <c r="A129" t="s">
        <v>137</v>
      </c>
      <c r="B129" t="s">
        <v>105</v>
      </c>
      <c r="C129" t="s">
        <v>63</v>
      </c>
      <c r="D129" t="s">
        <v>76</v>
      </c>
      <c r="E129" t="s">
        <v>43</v>
      </c>
      <c r="F129" t="s">
        <v>44</v>
      </c>
      <c r="G129" t="s">
        <v>45</v>
      </c>
      <c r="H129" s="2">
        <v>202.28695655410399</v>
      </c>
      <c r="I129" s="2">
        <v>205.68360741046499</v>
      </c>
      <c r="J129" s="2">
        <v>188.770836351177</v>
      </c>
      <c r="K129" s="2">
        <v>174.156098054023</v>
      </c>
      <c r="L129" s="2">
        <v>118.879986104366</v>
      </c>
      <c r="M129" s="2">
        <v>2839.7371803931901</v>
      </c>
      <c r="N129" s="2">
        <v>2928.8432693295199</v>
      </c>
      <c r="O129" s="2">
        <v>2729.5726677877801</v>
      </c>
      <c r="P129" s="2">
        <v>2543.06849040929</v>
      </c>
      <c r="Q129" s="2">
        <v>1797.33840816468</v>
      </c>
      <c r="R129" s="2">
        <v>126.09274955964101</v>
      </c>
      <c r="S129" s="2">
        <v>127.944407989591</v>
      </c>
      <c r="T129" s="2">
        <v>120.312720999063</v>
      </c>
      <c r="U129" s="2">
        <v>112.114165288629</v>
      </c>
      <c r="V129" s="2">
        <v>82.599443949809896</v>
      </c>
      <c r="W129" s="2">
        <v>352928.37187844497</v>
      </c>
      <c r="X129" s="2">
        <v>354677.21836548997</v>
      </c>
      <c r="Y129" s="2">
        <v>336432.01354706299</v>
      </c>
      <c r="Z129" s="2">
        <v>315431.32807391899</v>
      </c>
      <c r="AA129" s="2">
        <v>238531.42567512399</v>
      </c>
      <c r="AB129" s="2">
        <v>1964.4406906724901</v>
      </c>
      <c r="AC129" s="2">
        <v>2010.96493557701</v>
      </c>
      <c r="AD129" s="2">
        <v>1871.12050508475</v>
      </c>
      <c r="AE129" s="2">
        <v>1739.1246915250099</v>
      </c>
      <c r="AF129" s="2">
        <v>1222.4512891520301</v>
      </c>
      <c r="AG129" s="2">
        <v>76.076260420770296</v>
      </c>
      <c r="AH129" s="2">
        <v>75.933285966791999</v>
      </c>
      <c r="AI129" s="2">
        <v>71.983813146391199</v>
      </c>
      <c r="AJ129" s="2">
        <v>67.2905222328409</v>
      </c>
      <c r="AK129" s="2">
        <v>50.187734486593399</v>
      </c>
      <c r="AL129" s="2">
        <v>180707.84555599099</v>
      </c>
      <c r="AM129" s="2">
        <v>173518.516141325</v>
      </c>
      <c r="AN129" s="2">
        <v>167469.06543767499</v>
      </c>
      <c r="AO129" s="2">
        <v>157637.131156713</v>
      </c>
      <c r="AP129" s="2">
        <v>119877.860973045</v>
      </c>
    </row>
    <row r="130" spans="1:42" x14ac:dyDescent="0.2">
      <c r="A130" t="s">
        <v>137</v>
      </c>
      <c r="B130" t="s">
        <v>105</v>
      </c>
      <c r="C130" t="s">
        <v>63</v>
      </c>
      <c r="D130" t="s">
        <v>77</v>
      </c>
      <c r="E130" t="s">
        <v>43</v>
      </c>
      <c r="F130" t="s">
        <v>44</v>
      </c>
      <c r="G130" t="s">
        <v>45</v>
      </c>
      <c r="H130" s="2">
        <v>162.09045171365099</v>
      </c>
      <c r="I130" s="2">
        <v>163.19008326530499</v>
      </c>
      <c r="J130" s="2">
        <v>152.61587918503199</v>
      </c>
      <c r="K130" s="2">
        <v>142.41867926064899</v>
      </c>
      <c r="L130" s="2">
        <v>111.30648989649499</v>
      </c>
      <c r="M130" s="2">
        <v>2160.8500081971301</v>
      </c>
      <c r="N130" s="2">
        <v>2170.5843640714902</v>
      </c>
      <c r="O130" s="2">
        <v>2053.6459336765101</v>
      </c>
      <c r="P130" s="2">
        <v>1925.6965634450301</v>
      </c>
      <c r="Q130" s="2">
        <v>1516.74505716562</v>
      </c>
      <c r="R130" s="2">
        <v>101.504683673847</v>
      </c>
      <c r="S130" s="2">
        <v>100.92975549539599</v>
      </c>
      <c r="T130" s="2">
        <v>95.981721432879596</v>
      </c>
      <c r="U130" s="2">
        <v>89.910025005927295</v>
      </c>
      <c r="V130" s="2">
        <v>72.8745446074754</v>
      </c>
      <c r="W130" s="2">
        <v>217649.42383575399</v>
      </c>
      <c r="X130" s="2">
        <v>214206.40733814199</v>
      </c>
      <c r="Y130" s="2">
        <v>205227.82347011601</v>
      </c>
      <c r="Z130" s="2">
        <v>192964.301506519</v>
      </c>
      <c r="AA130" s="2">
        <v>157480.590528011</v>
      </c>
      <c r="AB130" s="2">
        <v>1495.5867178086201</v>
      </c>
      <c r="AC130" s="2">
        <v>1489.7262242603999</v>
      </c>
      <c r="AD130" s="2">
        <v>1408.48537406232</v>
      </c>
      <c r="AE130" s="2">
        <v>1318.5771812098101</v>
      </c>
      <c r="AF130" s="2">
        <v>1043.6910249861</v>
      </c>
      <c r="AG130" s="2">
        <v>57.023555028834402</v>
      </c>
      <c r="AH130" s="2">
        <v>55.924888967187101</v>
      </c>
      <c r="AI130" s="2">
        <v>53.517841076478398</v>
      </c>
      <c r="AJ130" s="2">
        <v>50.171337481122499</v>
      </c>
      <c r="AK130" s="2">
        <v>40.8378634889377</v>
      </c>
      <c r="AL130" s="2">
        <v>98876.220522642107</v>
      </c>
      <c r="AM130" s="2">
        <v>93916.230308771104</v>
      </c>
      <c r="AN130" s="2">
        <v>91696.686852216706</v>
      </c>
      <c r="AO130" s="2">
        <v>86603.419667005495</v>
      </c>
      <c r="AP130" s="2">
        <v>71107.986415028601</v>
      </c>
    </row>
    <row r="131" spans="1:42" x14ac:dyDescent="0.2">
      <c r="A131" t="s">
        <v>137</v>
      </c>
      <c r="B131" t="s">
        <v>105</v>
      </c>
      <c r="C131" t="s">
        <v>63</v>
      </c>
      <c r="D131" t="s">
        <v>78</v>
      </c>
      <c r="E131" t="s">
        <v>43</v>
      </c>
      <c r="F131" t="s">
        <v>44</v>
      </c>
      <c r="G131" t="s">
        <v>45</v>
      </c>
      <c r="H131" s="2">
        <v>1081.27738568839</v>
      </c>
      <c r="I131" s="2">
        <v>1077.7217349078601</v>
      </c>
      <c r="J131" s="2">
        <v>995.20147772505902</v>
      </c>
      <c r="K131" s="2">
        <v>924.05408276338096</v>
      </c>
      <c r="L131" s="2">
        <v>579.69393165456097</v>
      </c>
      <c r="M131" s="2">
        <v>5657.3586986213904</v>
      </c>
      <c r="N131" s="2">
        <v>6279.90046195591</v>
      </c>
      <c r="O131" s="2">
        <v>5959.77765293419</v>
      </c>
      <c r="P131" s="2">
        <v>5632.1066686809099</v>
      </c>
      <c r="Q131" s="2">
        <v>3767.6209263578098</v>
      </c>
      <c r="R131" s="2">
        <v>544.07760734436999</v>
      </c>
      <c r="S131" s="2">
        <v>628.55597260227603</v>
      </c>
      <c r="T131" s="2">
        <v>640.69821649231005</v>
      </c>
      <c r="U131" s="2">
        <v>646.223755821586</v>
      </c>
      <c r="V131" s="2">
        <v>504.061855859123</v>
      </c>
      <c r="W131" s="2">
        <v>375468.38901090599</v>
      </c>
      <c r="X131" s="2">
        <v>448057.926810415</v>
      </c>
      <c r="Y131" s="2">
        <v>420951.075052261</v>
      </c>
      <c r="Z131" s="2">
        <v>399720.98970174801</v>
      </c>
      <c r="AA131" s="2">
        <v>298336.26065778697</v>
      </c>
      <c r="AB131" s="2">
        <v>3934.39223627001</v>
      </c>
      <c r="AC131" s="2">
        <v>4390.3182381244296</v>
      </c>
      <c r="AD131" s="2">
        <v>4153.7060150504103</v>
      </c>
      <c r="AE131" s="2">
        <v>3917.9288722053202</v>
      </c>
      <c r="AF131" s="2">
        <v>2592.1393467271701</v>
      </c>
      <c r="AG131" s="2">
        <v>302.82530947076202</v>
      </c>
      <c r="AH131" s="2">
        <v>357.391048526742</v>
      </c>
      <c r="AI131" s="2">
        <v>361.85766038577998</v>
      </c>
      <c r="AJ131" s="2">
        <v>362.97166071413102</v>
      </c>
      <c r="AK131" s="2">
        <v>281.67513932241098</v>
      </c>
      <c r="AL131" s="2">
        <v>169259.79980730999</v>
      </c>
      <c r="AM131" s="2">
        <v>211625.8395994</v>
      </c>
      <c r="AN131" s="2">
        <v>195923.07119143</v>
      </c>
      <c r="AO131" s="2">
        <v>184397.39222562301</v>
      </c>
      <c r="AP131" s="2">
        <v>135213.144764066</v>
      </c>
    </row>
    <row r="132" spans="1:42" x14ac:dyDescent="0.2">
      <c r="A132" t="s">
        <v>137</v>
      </c>
      <c r="B132" t="s">
        <v>105</v>
      </c>
      <c r="C132" t="s">
        <v>63</v>
      </c>
      <c r="D132" t="s">
        <v>79</v>
      </c>
      <c r="E132" t="s">
        <v>43</v>
      </c>
      <c r="F132" t="s">
        <v>44</v>
      </c>
      <c r="G132" t="s">
        <v>45</v>
      </c>
      <c r="H132" s="2">
        <v>2559.3264656777301</v>
      </c>
      <c r="I132" s="2">
        <v>2580.9194267125299</v>
      </c>
      <c r="J132" s="2">
        <v>2445.6337404190599</v>
      </c>
      <c r="K132" s="2">
        <v>2337.3567633059602</v>
      </c>
      <c r="L132" s="2">
        <v>1667.0127796889301</v>
      </c>
      <c r="M132" s="2">
        <v>19758.415322278401</v>
      </c>
      <c r="N132" s="2">
        <v>21144.000001857101</v>
      </c>
      <c r="O132" s="2">
        <v>20553.522151684701</v>
      </c>
      <c r="P132" s="2">
        <v>19836.925286793699</v>
      </c>
      <c r="Q132" s="2">
        <v>14895.7740387991</v>
      </c>
      <c r="R132" s="2">
        <v>2021.9557547122099</v>
      </c>
      <c r="S132" s="2">
        <v>2237.6264505665699</v>
      </c>
      <c r="T132" s="2">
        <v>2332.4202895813401</v>
      </c>
      <c r="U132" s="2">
        <v>2404.6115088538099</v>
      </c>
      <c r="V132" s="2">
        <v>2146.8538092840499</v>
      </c>
      <c r="W132" s="2">
        <v>1242033.9064165</v>
      </c>
      <c r="X132" s="2">
        <v>1425435.6294030701</v>
      </c>
      <c r="Y132" s="2">
        <v>1368142.34532314</v>
      </c>
      <c r="Z132" s="2">
        <v>1321558.9331289399</v>
      </c>
      <c r="AA132" s="2">
        <v>1054287.0448694199</v>
      </c>
      <c r="AB132" s="2">
        <v>12480.174832320199</v>
      </c>
      <c r="AC132" s="2">
        <v>13401.0018394534</v>
      </c>
      <c r="AD132" s="2">
        <v>12951.952794262599</v>
      </c>
      <c r="AE132" s="2">
        <v>12465.503144088399</v>
      </c>
      <c r="AF132" s="2">
        <v>9242.4236995261199</v>
      </c>
      <c r="AG132" s="2">
        <v>1062.7307987960801</v>
      </c>
      <c r="AH132" s="2">
        <v>1172.9703137183201</v>
      </c>
      <c r="AI132" s="2">
        <v>1221.79127013126</v>
      </c>
      <c r="AJ132" s="2">
        <v>1257.39081706556</v>
      </c>
      <c r="AK132" s="2">
        <v>1116.15672205994</v>
      </c>
      <c r="AL132" s="2">
        <v>471738.75690449798</v>
      </c>
      <c r="AM132" s="2">
        <v>535813.30268484401</v>
      </c>
      <c r="AN132" s="2">
        <v>517239.63023639203</v>
      </c>
      <c r="AO132" s="2">
        <v>499388.20623645099</v>
      </c>
      <c r="AP132" s="2">
        <v>390061.48321151698</v>
      </c>
    </row>
    <row r="133" spans="1:42" x14ac:dyDescent="0.2">
      <c r="A133" t="s">
        <v>137</v>
      </c>
      <c r="B133" t="s">
        <v>105</v>
      </c>
      <c r="C133" t="s">
        <v>63</v>
      </c>
      <c r="D133" t="s">
        <v>80</v>
      </c>
      <c r="E133" t="s">
        <v>56</v>
      </c>
      <c r="F133" t="s">
        <v>44</v>
      </c>
      <c r="G133" t="s">
        <v>45</v>
      </c>
      <c r="H133" s="2">
        <v>177.22541158838399</v>
      </c>
      <c r="I133" s="2">
        <v>177.225800947344</v>
      </c>
      <c r="J133" s="2">
        <v>1613.7569172307799</v>
      </c>
      <c r="K133" s="2">
        <v>1235.6438133716599</v>
      </c>
      <c r="L133" s="2">
        <v>4540.25078132004</v>
      </c>
      <c r="M133" s="2">
        <v>3936.9318011179598</v>
      </c>
      <c r="N133" s="2">
        <v>3936.94583380222</v>
      </c>
      <c r="O133" s="2">
        <v>31917.226722359701</v>
      </c>
      <c r="P133" s="2">
        <v>24824.143844604499</v>
      </c>
      <c r="Q133" s="2">
        <v>87760.318471670194</v>
      </c>
      <c r="R133" s="2">
        <v>469.55128573626303</v>
      </c>
      <c r="S133" s="2">
        <v>469.55201608664402</v>
      </c>
      <c r="T133" s="2">
        <v>4317.8838911205503</v>
      </c>
      <c r="U133" s="2">
        <v>3269.6199855804398</v>
      </c>
      <c r="V133" s="2">
        <v>12165.5315178037</v>
      </c>
      <c r="W133" s="2">
        <v>624391.75223553204</v>
      </c>
      <c r="X133" s="2">
        <v>421248.92817890598</v>
      </c>
      <c r="Y133" s="2">
        <v>4801027.3802642804</v>
      </c>
      <c r="Z133" s="2">
        <v>4419839.66943359</v>
      </c>
      <c r="AA133" s="2">
        <v>16670340.3037415</v>
      </c>
      <c r="AB133" s="2">
        <v>2481.7405930804098</v>
      </c>
      <c r="AC133" s="2">
        <v>2481.7544517610199</v>
      </c>
      <c r="AD133" s="2">
        <v>20501.985489368399</v>
      </c>
      <c r="AE133" s="2">
        <v>16013.497180938701</v>
      </c>
      <c r="AF133" s="2">
        <v>60107.403359174699</v>
      </c>
      <c r="AG133" s="2">
        <v>227.150211569155</v>
      </c>
      <c r="AH133" s="2">
        <v>227.151217048522</v>
      </c>
      <c r="AI133" s="2">
        <v>2667.3848708793498</v>
      </c>
      <c r="AJ133" s="2">
        <v>1829.06405824423</v>
      </c>
      <c r="AK133" s="2">
        <v>7391.2903982102898</v>
      </c>
      <c r="AL133" s="2">
        <v>192417.116337538</v>
      </c>
      <c r="AM133" s="2">
        <v>155511.14775764901</v>
      </c>
      <c r="AN133" s="2">
        <v>2386715.1019601799</v>
      </c>
      <c r="AO133" s="2">
        <v>1968303.3403167699</v>
      </c>
      <c r="AP133" s="2">
        <v>8436935.84448242</v>
      </c>
    </row>
    <row r="134" spans="1:42" x14ac:dyDescent="0.2">
      <c r="A134" t="s">
        <v>137</v>
      </c>
      <c r="B134" t="s">
        <v>105</v>
      </c>
      <c r="C134" t="s">
        <v>81</v>
      </c>
      <c r="D134" t="s">
        <v>82</v>
      </c>
      <c r="E134" t="s">
        <v>43</v>
      </c>
      <c r="F134" t="s">
        <v>44</v>
      </c>
      <c r="G134" t="s">
        <v>45</v>
      </c>
      <c r="H134" s="2">
        <v>0</v>
      </c>
      <c r="I134" s="2">
        <v>0</v>
      </c>
      <c r="J134" s="2">
        <v>0</v>
      </c>
      <c r="K134" s="2">
        <v>0</v>
      </c>
      <c r="L134" s="2">
        <v>0</v>
      </c>
      <c r="M134" s="2">
        <v>0</v>
      </c>
      <c r="N134" s="2">
        <v>0</v>
      </c>
      <c r="O134" s="2">
        <v>0</v>
      </c>
      <c r="P134" s="2">
        <v>0</v>
      </c>
      <c r="Q134" s="2">
        <v>0</v>
      </c>
      <c r="R134" s="2">
        <v>0</v>
      </c>
      <c r="S134" s="2">
        <v>0</v>
      </c>
      <c r="T134" s="2">
        <v>0</v>
      </c>
      <c r="U134" s="2">
        <v>0</v>
      </c>
      <c r="V134" s="2">
        <v>0</v>
      </c>
      <c r="W134" s="2">
        <v>0</v>
      </c>
      <c r="X134" s="2">
        <v>0</v>
      </c>
      <c r="Y134" s="2">
        <v>0</v>
      </c>
      <c r="Z134" s="2">
        <v>0</v>
      </c>
      <c r="AA134" s="2">
        <v>0</v>
      </c>
      <c r="AB134" s="2">
        <v>0</v>
      </c>
      <c r="AC134" s="2">
        <v>0</v>
      </c>
      <c r="AD134" s="2">
        <v>0</v>
      </c>
      <c r="AE134" s="2">
        <v>0</v>
      </c>
      <c r="AF134" s="2">
        <v>0</v>
      </c>
      <c r="AG134" s="2">
        <v>0</v>
      </c>
      <c r="AH134" s="2">
        <v>0</v>
      </c>
      <c r="AI134" s="2">
        <v>0</v>
      </c>
      <c r="AJ134" s="2">
        <v>0</v>
      </c>
      <c r="AK134" s="2">
        <v>0</v>
      </c>
      <c r="AL134" s="2">
        <v>0</v>
      </c>
      <c r="AM134" s="2">
        <v>0</v>
      </c>
      <c r="AN134" s="2">
        <v>0</v>
      </c>
      <c r="AO134" s="2">
        <v>0</v>
      </c>
      <c r="AP134" s="2">
        <v>0</v>
      </c>
    </row>
    <row r="135" spans="1:42" x14ac:dyDescent="0.2">
      <c r="A135" t="s">
        <v>137</v>
      </c>
      <c r="B135" t="s">
        <v>105</v>
      </c>
      <c r="C135" t="s">
        <v>81</v>
      </c>
      <c r="D135" t="s">
        <v>83</v>
      </c>
      <c r="E135" t="s">
        <v>43</v>
      </c>
      <c r="F135" t="s">
        <v>44</v>
      </c>
      <c r="G135" t="s">
        <v>45</v>
      </c>
      <c r="H135" s="2">
        <v>0</v>
      </c>
      <c r="I135" s="2">
        <v>0</v>
      </c>
      <c r="J135" s="2">
        <v>0</v>
      </c>
      <c r="K135" s="2">
        <v>0</v>
      </c>
      <c r="L135" s="2">
        <v>0</v>
      </c>
      <c r="M135" s="2">
        <v>0</v>
      </c>
      <c r="N135" s="2">
        <v>0</v>
      </c>
      <c r="O135" s="2">
        <v>0</v>
      </c>
      <c r="P135" s="2">
        <v>0</v>
      </c>
      <c r="Q135" s="2">
        <v>0</v>
      </c>
      <c r="R135" s="2">
        <v>0</v>
      </c>
      <c r="S135" s="2">
        <v>0</v>
      </c>
      <c r="T135" s="2">
        <v>0</v>
      </c>
      <c r="U135" s="2">
        <v>0</v>
      </c>
      <c r="V135" s="2">
        <v>0</v>
      </c>
      <c r="W135" s="2">
        <v>0</v>
      </c>
      <c r="X135" s="2">
        <v>0</v>
      </c>
      <c r="Y135" s="2">
        <v>0</v>
      </c>
      <c r="Z135" s="2">
        <v>0</v>
      </c>
      <c r="AA135" s="2">
        <v>0</v>
      </c>
      <c r="AB135" s="2">
        <v>0</v>
      </c>
      <c r="AC135" s="2">
        <v>0</v>
      </c>
      <c r="AD135" s="2">
        <v>0</v>
      </c>
      <c r="AE135" s="2">
        <v>0</v>
      </c>
      <c r="AF135" s="2">
        <v>0</v>
      </c>
      <c r="AG135" s="2">
        <v>0</v>
      </c>
      <c r="AH135" s="2">
        <v>0</v>
      </c>
      <c r="AI135" s="2">
        <v>0</v>
      </c>
      <c r="AJ135" s="2">
        <v>0</v>
      </c>
      <c r="AK135" s="2">
        <v>0</v>
      </c>
      <c r="AL135" s="2">
        <v>0</v>
      </c>
      <c r="AM135" s="2">
        <v>0</v>
      </c>
      <c r="AN135" s="2">
        <v>0</v>
      </c>
      <c r="AO135" s="2">
        <v>0</v>
      </c>
      <c r="AP135" s="2">
        <v>0</v>
      </c>
    </row>
    <row r="136" spans="1:42" x14ac:dyDescent="0.2">
      <c r="A136" t="s">
        <v>137</v>
      </c>
      <c r="B136" t="s">
        <v>105</v>
      </c>
      <c r="C136" t="s">
        <v>81</v>
      </c>
      <c r="D136" t="s">
        <v>84</v>
      </c>
      <c r="E136" t="s">
        <v>43</v>
      </c>
      <c r="F136" t="s">
        <v>44</v>
      </c>
      <c r="G136" t="s">
        <v>45</v>
      </c>
      <c r="H136" s="2">
        <v>1022.81806050241</v>
      </c>
      <c r="I136" s="2">
        <v>1029.0828800872</v>
      </c>
      <c r="J136" s="2">
        <v>62.500000351807103</v>
      </c>
      <c r="K136" s="2">
        <v>49.500000448431798</v>
      </c>
      <c r="L136" s="2">
        <v>1121.54925581813</v>
      </c>
      <c r="M136" s="2">
        <v>5499.9588625133001</v>
      </c>
      <c r="N136" s="2">
        <v>9668.4965058565103</v>
      </c>
      <c r="O136" s="2">
        <v>585.33647042512905</v>
      </c>
      <c r="P136" s="2">
        <v>462.30581437423803</v>
      </c>
      <c r="Q136" s="2">
        <v>10324.6443119347</v>
      </c>
      <c r="R136" s="2">
        <v>27.904720015125299</v>
      </c>
      <c r="S136" s="2">
        <v>59.279962343163803</v>
      </c>
      <c r="T136" s="2">
        <v>3.5926909488334799</v>
      </c>
      <c r="U136" s="2">
        <v>2.84028299395868</v>
      </c>
      <c r="V136" s="2">
        <v>63.921819952316604</v>
      </c>
      <c r="W136" s="2">
        <v>171609.44065999999</v>
      </c>
      <c r="X136" s="2">
        <v>355592.32387399703</v>
      </c>
      <c r="Y136" s="2">
        <v>21718.648481011402</v>
      </c>
      <c r="Z136" s="2">
        <v>17284.269844383001</v>
      </c>
      <c r="AA136" s="2">
        <v>399593.08851337398</v>
      </c>
      <c r="AB136" s="2">
        <v>3397.6355766356</v>
      </c>
      <c r="AC136" s="2">
        <v>6054.9124886989603</v>
      </c>
      <c r="AD136" s="2">
        <v>366.90082836337399</v>
      </c>
      <c r="AE136" s="2">
        <v>289.958274334669</v>
      </c>
      <c r="AF136" s="2">
        <v>6478.3273878991604</v>
      </c>
      <c r="AG136" s="2">
        <v>13.892506303032899</v>
      </c>
      <c r="AH136" s="2">
        <v>30.624507670756401</v>
      </c>
      <c r="AI136" s="2">
        <v>1.8629920184612301</v>
      </c>
      <c r="AJ136" s="2">
        <v>1.4787349624239099</v>
      </c>
      <c r="AK136" s="2">
        <v>33.897508490364999</v>
      </c>
      <c r="AL136" s="2">
        <v>61560.840840578101</v>
      </c>
      <c r="AM136" s="2">
        <v>133982.90630006799</v>
      </c>
      <c r="AN136" s="2">
        <v>8281.1180598437804</v>
      </c>
      <c r="AO136" s="2">
        <v>6664.8257655501402</v>
      </c>
      <c r="AP136" s="2">
        <v>161449.90569686901</v>
      </c>
    </row>
    <row r="137" spans="1:42" x14ac:dyDescent="0.2">
      <c r="A137" t="s">
        <v>137</v>
      </c>
      <c r="B137" t="s">
        <v>105</v>
      </c>
      <c r="C137" t="s">
        <v>81</v>
      </c>
      <c r="D137" t="s">
        <v>85</v>
      </c>
      <c r="E137" t="s">
        <v>43</v>
      </c>
      <c r="F137" t="s">
        <v>44</v>
      </c>
      <c r="G137" t="s">
        <v>45</v>
      </c>
      <c r="H137" s="2">
        <v>4645.2297324203</v>
      </c>
      <c r="I137" s="2">
        <v>4605.5361718945196</v>
      </c>
      <c r="J137" s="2">
        <v>4656.0821282230299</v>
      </c>
      <c r="K137" s="2">
        <v>4706.3708590567103</v>
      </c>
      <c r="L137" s="2">
        <v>4887.0374115332997</v>
      </c>
      <c r="M137" s="2">
        <v>5603.9142492190003</v>
      </c>
      <c r="N137" s="2">
        <v>5549.0391805320996</v>
      </c>
      <c r="O137" s="2">
        <v>5608.5880346037402</v>
      </c>
      <c r="P137" s="2">
        <v>5668.4362797029298</v>
      </c>
      <c r="Q137" s="2">
        <v>5893.2720403000703</v>
      </c>
      <c r="R137" s="2">
        <v>123.38779999548601</v>
      </c>
      <c r="S137" s="2">
        <v>122.44188645039701</v>
      </c>
      <c r="T137" s="2">
        <v>123.61367877433101</v>
      </c>
      <c r="U137" s="2">
        <v>124.816771458136</v>
      </c>
      <c r="V137" s="2">
        <v>128.878700302797</v>
      </c>
      <c r="W137" s="2">
        <v>139046.65897357499</v>
      </c>
      <c r="X137" s="2">
        <v>137676.02171242199</v>
      </c>
      <c r="Y137" s="2">
        <v>139563.10977256301</v>
      </c>
      <c r="Z137" s="2">
        <v>141347.35743200799</v>
      </c>
      <c r="AA137" s="2">
        <v>148356.27653288801</v>
      </c>
      <c r="AB137" s="2">
        <v>3879.7822602279498</v>
      </c>
      <c r="AC137" s="2">
        <v>3845.3232694938802</v>
      </c>
      <c r="AD137" s="2">
        <v>3888.1490123420999</v>
      </c>
      <c r="AE137" s="2">
        <v>3930.68887959421</v>
      </c>
      <c r="AF137" s="2">
        <v>4076.4452042430598</v>
      </c>
      <c r="AG137" s="2">
        <v>66.729833665071098</v>
      </c>
      <c r="AH137" s="2">
        <v>66.235801890143193</v>
      </c>
      <c r="AI137" s="2">
        <v>66.900633874931401</v>
      </c>
      <c r="AJ137" s="2">
        <v>67.594232156756306</v>
      </c>
      <c r="AK137" s="2">
        <v>69.775906634808095</v>
      </c>
      <c r="AL137" s="2">
        <v>50203.99789536</v>
      </c>
      <c r="AM137" s="2">
        <v>49721.284727141297</v>
      </c>
      <c r="AN137" s="2">
        <v>50590.368105039001</v>
      </c>
      <c r="AO137" s="2">
        <v>51406.679612874999</v>
      </c>
      <c r="AP137" s="2">
        <v>54316.870998084501</v>
      </c>
    </row>
    <row r="138" spans="1:42" x14ac:dyDescent="0.2">
      <c r="A138" t="s">
        <v>137</v>
      </c>
      <c r="B138" t="s">
        <v>105</v>
      </c>
      <c r="C138" t="s">
        <v>81</v>
      </c>
      <c r="D138" t="s">
        <v>86</v>
      </c>
      <c r="E138" t="s">
        <v>43</v>
      </c>
      <c r="F138" t="s">
        <v>44</v>
      </c>
      <c r="G138" t="s">
        <v>45</v>
      </c>
      <c r="H138" s="2">
        <v>23525.593516770801</v>
      </c>
      <c r="I138" s="2">
        <v>21757.569548551</v>
      </c>
      <c r="J138" s="2">
        <v>22064.546948080901</v>
      </c>
      <c r="K138" s="2">
        <v>24018.1438852889</v>
      </c>
      <c r="L138" s="2">
        <v>38583.809347931303</v>
      </c>
      <c r="M138" s="2">
        <v>43982.753246187203</v>
      </c>
      <c r="N138" s="2">
        <v>40471.711802362501</v>
      </c>
      <c r="O138" s="2">
        <v>40753.2797230496</v>
      </c>
      <c r="P138" s="2">
        <v>44123.259000063903</v>
      </c>
      <c r="Q138" s="2">
        <v>68847.911058090205</v>
      </c>
      <c r="R138" s="2">
        <v>3441.2275774429399</v>
      </c>
      <c r="S138" s="2">
        <v>3181.37481992942</v>
      </c>
      <c r="T138" s="2">
        <v>3241.6322525881701</v>
      </c>
      <c r="U138" s="2">
        <v>3526.94847593247</v>
      </c>
      <c r="V138" s="2">
        <v>5657.7169343556698</v>
      </c>
      <c r="W138" s="2">
        <v>25804535.768519901</v>
      </c>
      <c r="X138" s="2">
        <v>23885629.921840198</v>
      </c>
      <c r="Y138" s="2">
        <v>24156369.5275218</v>
      </c>
      <c r="Z138" s="2">
        <v>26346631.3241634</v>
      </c>
      <c r="AA138" s="2">
        <v>42846875.949977599</v>
      </c>
      <c r="AB138" s="2">
        <v>27618.739082168999</v>
      </c>
      <c r="AC138" s="2">
        <v>25474.728106331298</v>
      </c>
      <c r="AD138" s="2">
        <v>25841.974236263301</v>
      </c>
      <c r="AE138" s="2">
        <v>28139.080135677599</v>
      </c>
      <c r="AF138" s="2">
        <v>44916.966220241098</v>
      </c>
      <c r="AG138" s="2">
        <v>1848.9052378608601</v>
      </c>
      <c r="AH138" s="2">
        <v>1726.88051346678</v>
      </c>
      <c r="AI138" s="2">
        <v>1781.3528773488099</v>
      </c>
      <c r="AJ138" s="2">
        <v>1947.3647059590401</v>
      </c>
      <c r="AK138" s="2">
        <v>3249.0226688382099</v>
      </c>
      <c r="AL138" s="2">
        <v>10578557.098779</v>
      </c>
      <c r="AM138" s="2">
        <v>9942083.2684566993</v>
      </c>
      <c r="AN138" s="2">
        <v>10222181.134962199</v>
      </c>
      <c r="AO138" s="2">
        <v>11242111.791029699</v>
      </c>
      <c r="AP138" s="2">
        <v>19674262.782236699</v>
      </c>
    </row>
    <row r="139" spans="1:42" x14ac:dyDescent="0.2">
      <c r="A139" t="s">
        <v>137</v>
      </c>
      <c r="B139" t="s">
        <v>105</v>
      </c>
      <c r="C139" t="s">
        <v>81</v>
      </c>
      <c r="D139" t="s">
        <v>87</v>
      </c>
      <c r="E139" t="s">
        <v>43</v>
      </c>
      <c r="F139" t="s">
        <v>44</v>
      </c>
      <c r="G139" t="s">
        <v>45</v>
      </c>
      <c r="H139" s="2">
        <v>3786.9166656921702</v>
      </c>
      <c r="I139" s="2">
        <v>3799.6496240329002</v>
      </c>
      <c r="J139" s="2">
        <v>3858.2690476993998</v>
      </c>
      <c r="K139" s="2">
        <v>3913.0495703083002</v>
      </c>
      <c r="L139" s="2">
        <v>4132.5632499091998</v>
      </c>
      <c r="M139" s="2">
        <v>5030.2374146652901</v>
      </c>
      <c r="N139" s="2">
        <v>5047.8875085544996</v>
      </c>
      <c r="O139" s="2">
        <v>5118.0910173844304</v>
      </c>
      <c r="P139" s="2">
        <v>5184.7873210819698</v>
      </c>
      <c r="Q139" s="2">
        <v>5452.78304986074</v>
      </c>
      <c r="R139" s="2">
        <v>84.099856516966597</v>
      </c>
      <c r="S139" s="2">
        <v>84.366710188212906</v>
      </c>
      <c r="T139" s="2">
        <v>85.667609757485494</v>
      </c>
      <c r="U139" s="2">
        <v>86.882642386724896</v>
      </c>
      <c r="V139" s="2">
        <v>91.749957025192998</v>
      </c>
      <c r="W139" s="2">
        <v>141347.247963103</v>
      </c>
      <c r="X139" s="2">
        <v>141854.00464676099</v>
      </c>
      <c r="Y139" s="2">
        <v>144131.95673306999</v>
      </c>
      <c r="Z139" s="2">
        <v>146260.58104648101</v>
      </c>
      <c r="AA139" s="2">
        <v>155035.41586574199</v>
      </c>
      <c r="AB139" s="2">
        <v>3342.1357080222801</v>
      </c>
      <c r="AC139" s="2">
        <v>3353.4497666519001</v>
      </c>
      <c r="AD139" s="2">
        <v>3401.5104130761501</v>
      </c>
      <c r="AE139" s="2">
        <v>3446.18882194976</v>
      </c>
      <c r="AF139" s="2">
        <v>3615.11808478087</v>
      </c>
      <c r="AG139" s="2">
        <v>46.235265330789801</v>
      </c>
      <c r="AH139" s="2">
        <v>46.3569115005157</v>
      </c>
      <c r="AI139" s="2">
        <v>47.151932425332198</v>
      </c>
      <c r="AJ139" s="2">
        <v>47.895485735813097</v>
      </c>
      <c r="AK139" s="2">
        <v>50.659608496596803</v>
      </c>
      <c r="AL139" s="2">
        <v>60357.0913780556</v>
      </c>
      <c r="AM139" s="2">
        <v>60540.803966362102</v>
      </c>
      <c r="AN139" s="2">
        <v>61702.882287690198</v>
      </c>
      <c r="AO139" s="2">
        <v>62797.2902644188</v>
      </c>
      <c r="AP139" s="2">
        <v>66823.594017709795</v>
      </c>
    </row>
    <row r="140" spans="1:42" x14ac:dyDescent="0.2">
      <c r="A140" t="s">
        <v>137</v>
      </c>
      <c r="B140" t="s">
        <v>105</v>
      </c>
      <c r="C140" t="s">
        <v>81</v>
      </c>
      <c r="D140" t="s">
        <v>88</v>
      </c>
      <c r="E140" t="s">
        <v>43</v>
      </c>
      <c r="F140" t="s">
        <v>44</v>
      </c>
      <c r="G140" t="s">
        <v>89</v>
      </c>
      <c r="H140" s="2">
        <v>11.974576208740499</v>
      </c>
      <c r="I140" s="2">
        <v>11.974576208740499</v>
      </c>
      <c r="J140" s="2">
        <v>11.974576208740499</v>
      </c>
      <c r="K140" s="2">
        <v>11.974576208740499</v>
      </c>
      <c r="L140" s="2">
        <v>11.974576208740499</v>
      </c>
      <c r="M140" s="2">
        <v>0</v>
      </c>
      <c r="N140" s="2">
        <v>0</v>
      </c>
      <c r="O140" s="2">
        <v>0</v>
      </c>
      <c r="P140" s="2">
        <v>0</v>
      </c>
      <c r="Q140" s="2">
        <v>0</v>
      </c>
      <c r="R140" s="2">
        <v>0</v>
      </c>
      <c r="S140" s="2">
        <v>0</v>
      </c>
      <c r="T140" s="2">
        <v>0</v>
      </c>
      <c r="U140" s="2">
        <v>0</v>
      </c>
      <c r="V140" s="2">
        <v>0</v>
      </c>
      <c r="W140" s="2">
        <v>0</v>
      </c>
      <c r="X140" s="2">
        <v>0</v>
      </c>
      <c r="Y140" s="2">
        <v>0</v>
      </c>
      <c r="Z140" s="2">
        <v>0</v>
      </c>
      <c r="AA140" s="2">
        <v>0</v>
      </c>
      <c r="AB140" s="2">
        <v>0</v>
      </c>
      <c r="AC140" s="2">
        <v>0</v>
      </c>
      <c r="AD140" s="2">
        <v>0</v>
      </c>
      <c r="AE140" s="2">
        <v>0</v>
      </c>
      <c r="AF140" s="2">
        <v>0</v>
      </c>
      <c r="AG140" s="2">
        <v>0</v>
      </c>
      <c r="AH140" s="2">
        <v>0</v>
      </c>
      <c r="AI140" s="2">
        <v>0</v>
      </c>
      <c r="AJ140" s="2">
        <v>0</v>
      </c>
      <c r="AK140" s="2">
        <v>0</v>
      </c>
      <c r="AL140" s="2">
        <v>0</v>
      </c>
      <c r="AM140" s="2">
        <v>0</v>
      </c>
      <c r="AN140" s="2">
        <v>0</v>
      </c>
      <c r="AO140" s="2">
        <v>0</v>
      </c>
      <c r="AP140" s="2">
        <v>0</v>
      </c>
    </row>
    <row r="141" spans="1:42" x14ac:dyDescent="0.2">
      <c r="A141" t="s">
        <v>137</v>
      </c>
      <c r="B141" t="s">
        <v>105</v>
      </c>
      <c r="C141" t="s">
        <v>81</v>
      </c>
      <c r="D141" t="s">
        <v>90</v>
      </c>
      <c r="E141" t="s">
        <v>43</v>
      </c>
      <c r="F141" t="s">
        <v>44</v>
      </c>
      <c r="G141" t="s">
        <v>89</v>
      </c>
      <c r="H141" s="2">
        <v>634.61118748458102</v>
      </c>
      <c r="I141" s="2">
        <v>634.61118748458102</v>
      </c>
      <c r="J141" s="2">
        <v>634.61118748458102</v>
      </c>
      <c r="K141" s="2">
        <v>634.61118748458102</v>
      </c>
      <c r="L141" s="2">
        <v>634.61118748458102</v>
      </c>
      <c r="M141" s="2">
        <v>206760.05710506401</v>
      </c>
      <c r="N141" s="2">
        <v>202602.10892486601</v>
      </c>
      <c r="O141" s="2">
        <v>218808.03824996899</v>
      </c>
      <c r="P141" s="2">
        <v>229587.37782299501</v>
      </c>
      <c r="Q141" s="2">
        <v>243105.51142203799</v>
      </c>
      <c r="R141" s="2">
        <v>54030.272440865599</v>
      </c>
      <c r="S141" s="2">
        <v>49838.481909245304</v>
      </c>
      <c r="T141" s="2">
        <v>59647.901124358199</v>
      </c>
      <c r="U141" s="2">
        <v>63128.877770245097</v>
      </c>
      <c r="V141" s="2">
        <v>93068.608935266704</v>
      </c>
      <c r="W141" s="2">
        <v>239400071.79101601</v>
      </c>
      <c r="X141" s="2">
        <v>231647784.47705099</v>
      </c>
      <c r="Y141" s="2">
        <v>243203228.87402299</v>
      </c>
      <c r="Z141" s="2">
        <v>244605536.02002001</v>
      </c>
      <c r="AA141" s="2">
        <v>293955897.040039</v>
      </c>
      <c r="AB141" s="2">
        <v>134301.30094295699</v>
      </c>
      <c r="AC141" s="2">
        <v>128885.171526194</v>
      </c>
      <c r="AD141" s="2">
        <v>140765.64227837301</v>
      </c>
      <c r="AE141" s="2">
        <v>148413.869895518</v>
      </c>
      <c r="AF141" s="2">
        <v>156186.32096636301</v>
      </c>
      <c r="AG141" s="2">
        <v>28262.093592986501</v>
      </c>
      <c r="AH141" s="2">
        <v>26142.075714066599</v>
      </c>
      <c r="AI141" s="2">
        <v>32524.3391135335</v>
      </c>
      <c r="AJ141" s="2">
        <v>33544.253987506003</v>
      </c>
      <c r="AK141" s="2">
        <v>48325.841062068903</v>
      </c>
      <c r="AL141" s="2">
        <v>101975181.759598</v>
      </c>
      <c r="AM141" s="2">
        <v>100267571.069107</v>
      </c>
      <c r="AN141" s="2">
        <v>105803223.61476099</v>
      </c>
      <c r="AO141" s="2">
        <v>105906656.419449</v>
      </c>
      <c r="AP141" s="2">
        <v>123222564.298042</v>
      </c>
    </row>
    <row r="142" spans="1:42" x14ac:dyDescent="0.2">
      <c r="A142" t="s">
        <v>137</v>
      </c>
      <c r="B142" t="s">
        <v>105</v>
      </c>
      <c r="C142" t="s">
        <v>81</v>
      </c>
      <c r="D142" t="s">
        <v>91</v>
      </c>
      <c r="E142" t="s">
        <v>43</v>
      </c>
      <c r="F142" t="s">
        <v>44</v>
      </c>
      <c r="G142" t="s">
        <v>45</v>
      </c>
      <c r="H142" s="2">
        <v>100414.819736987</v>
      </c>
      <c r="I142" s="2">
        <v>97332.246756583496</v>
      </c>
      <c r="J142" s="2">
        <v>99564.827227264599</v>
      </c>
      <c r="K142" s="2">
        <v>101063.79574239301</v>
      </c>
      <c r="L142" s="2">
        <v>104898.53982079</v>
      </c>
      <c r="M142" s="2">
        <v>132398.11661350701</v>
      </c>
      <c r="N142" s="2">
        <v>128548.56042015601</v>
      </c>
      <c r="O142" s="2">
        <v>131180.109676719</v>
      </c>
      <c r="P142" s="2">
        <v>132864.37557268099</v>
      </c>
      <c r="Q142" s="2">
        <v>136397.25056660199</v>
      </c>
      <c r="R142" s="2">
        <v>2261.9099861853801</v>
      </c>
      <c r="S142" s="2">
        <v>2192.4761414849199</v>
      </c>
      <c r="T142" s="2">
        <v>2239.9045282099401</v>
      </c>
      <c r="U142" s="2">
        <v>2270.88909750618</v>
      </c>
      <c r="V142" s="2">
        <v>2346.2429774440802</v>
      </c>
      <c r="W142" s="2">
        <v>3765186.4955349001</v>
      </c>
      <c r="X142" s="2">
        <v>3646592.72749901</v>
      </c>
      <c r="Y142" s="2">
        <v>3743211.1486616102</v>
      </c>
      <c r="Z142" s="2">
        <v>3811541.8041677498</v>
      </c>
      <c r="AA142" s="2">
        <v>4011403.63573837</v>
      </c>
      <c r="AB142" s="2">
        <v>84199.660189509406</v>
      </c>
      <c r="AC142" s="2">
        <v>81732.339438319206</v>
      </c>
      <c r="AD142" s="2">
        <v>83419.175121635199</v>
      </c>
      <c r="AE142" s="2">
        <v>84506.518724739595</v>
      </c>
      <c r="AF142" s="2">
        <v>86791.692515611605</v>
      </c>
      <c r="AG142" s="2">
        <v>1198.0507587899899</v>
      </c>
      <c r="AH142" s="2">
        <v>1156.45605615876</v>
      </c>
      <c r="AI142" s="2">
        <v>1184.17192785512</v>
      </c>
      <c r="AJ142" s="2">
        <v>1204.0238912301099</v>
      </c>
      <c r="AK142" s="2">
        <v>1262.0191264580901</v>
      </c>
      <c r="AL142" s="2">
        <v>1515530.7116773699</v>
      </c>
      <c r="AM142" s="2">
        <v>1460324.1994588999</v>
      </c>
      <c r="AN142" s="2">
        <v>1508578.8284294601</v>
      </c>
      <c r="AO142" s="2">
        <v>1546820.40245026</v>
      </c>
      <c r="AP142" s="2">
        <v>1680807.5488591201</v>
      </c>
    </row>
    <row r="143" spans="1:42" x14ac:dyDescent="0.2">
      <c r="A143" t="s">
        <v>137</v>
      </c>
      <c r="B143" t="s">
        <v>105</v>
      </c>
      <c r="C143" t="s">
        <v>81</v>
      </c>
      <c r="D143" t="s">
        <v>92</v>
      </c>
      <c r="E143" t="s">
        <v>43</v>
      </c>
      <c r="F143" t="s">
        <v>44</v>
      </c>
      <c r="G143" t="s">
        <v>45</v>
      </c>
      <c r="H143" s="2">
        <v>9202.6617096047794</v>
      </c>
      <c r="I143" s="2">
        <v>9202.6617096047794</v>
      </c>
      <c r="J143" s="2">
        <v>9234.1395725589191</v>
      </c>
      <c r="K143" s="2">
        <v>9257.1678504049796</v>
      </c>
      <c r="L143" s="2">
        <v>9199.8924435954505</v>
      </c>
      <c r="M143" s="2">
        <v>77678.747405156493</v>
      </c>
      <c r="N143" s="2">
        <v>77678.747405156493</v>
      </c>
      <c r="O143" s="2">
        <v>77944.448266267806</v>
      </c>
      <c r="P143" s="2">
        <v>78138.828797668204</v>
      </c>
      <c r="Q143" s="2">
        <v>77655.373665422201</v>
      </c>
      <c r="R143" s="2">
        <v>5522.8854512898297</v>
      </c>
      <c r="S143" s="2">
        <v>5522.8854512898297</v>
      </c>
      <c r="T143" s="2">
        <v>5541.7766178613501</v>
      </c>
      <c r="U143" s="2">
        <v>5555.5967910429499</v>
      </c>
      <c r="V143" s="2">
        <v>5521.2235180595899</v>
      </c>
      <c r="W143" s="2">
        <v>0</v>
      </c>
      <c r="X143" s="2">
        <v>0</v>
      </c>
      <c r="Y143" s="2">
        <v>0</v>
      </c>
      <c r="Z143" s="2">
        <v>0</v>
      </c>
      <c r="AA143" s="2">
        <v>0</v>
      </c>
      <c r="AB143" s="2">
        <v>64422.4366771895</v>
      </c>
      <c r="AC143" s="2">
        <v>64422.4366771895</v>
      </c>
      <c r="AD143" s="2">
        <v>64659.095887491501</v>
      </c>
      <c r="AE143" s="2">
        <v>64814.913387700901</v>
      </c>
      <c r="AF143" s="2">
        <v>64328.9822495505</v>
      </c>
      <c r="AG143" s="2">
        <v>4291.4306203448205</v>
      </c>
      <c r="AH143" s="2">
        <v>4291.4306203448205</v>
      </c>
      <c r="AI143" s="2">
        <v>4307.1609335283301</v>
      </c>
      <c r="AJ143" s="2">
        <v>4319.1015403398796</v>
      </c>
      <c r="AK143" s="2">
        <v>4290.0155135097402</v>
      </c>
      <c r="AL143" s="2">
        <v>0</v>
      </c>
      <c r="AM143" s="2">
        <v>0</v>
      </c>
      <c r="AN143" s="2">
        <v>0</v>
      </c>
      <c r="AO143" s="2">
        <v>0</v>
      </c>
      <c r="AP143" s="2">
        <v>0</v>
      </c>
    </row>
    <row r="144" spans="1:42" x14ac:dyDescent="0.2">
      <c r="A144" t="s">
        <v>137</v>
      </c>
      <c r="B144" t="s">
        <v>105</v>
      </c>
      <c r="C144" t="s">
        <v>93</v>
      </c>
      <c r="D144" t="s">
        <v>94</v>
      </c>
      <c r="E144" t="s">
        <v>43</v>
      </c>
      <c r="F144" t="s">
        <v>44</v>
      </c>
      <c r="G144" t="s">
        <v>45</v>
      </c>
      <c r="H144" s="2">
        <v>0</v>
      </c>
      <c r="I144" s="2">
        <v>0</v>
      </c>
      <c r="J144" s="2">
        <v>0</v>
      </c>
      <c r="K144" s="2">
        <v>0</v>
      </c>
      <c r="L144" s="2">
        <v>0</v>
      </c>
      <c r="M144" s="2">
        <v>1.64443175494671</v>
      </c>
      <c r="N144" s="2">
        <v>2678.9606190919899</v>
      </c>
      <c r="O144" s="2">
        <v>5.6432440280914298</v>
      </c>
      <c r="P144" s="2">
        <v>7.4764897823333696</v>
      </c>
      <c r="Q144" s="2">
        <v>0</v>
      </c>
      <c r="R144" s="2">
        <v>5.7995396740734604</v>
      </c>
      <c r="S144" s="2">
        <v>725.45291668176696</v>
      </c>
      <c r="T144" s="2">
        <v>6.80448293685913</v>
      </c>
      <c r="U144" s="2">
        <v>18.067050158977501</v>
      </c>
      <c r="V144" s="2">
        <v>0</v>
      </c>
      <c r="W144" s="2">
        <v>0</v>
      </c>
      <c r="X144" s="2">
        <v>0</v>
      </c>
      <c r="Y144" s="2">
        <v>0</v>
      </c>
      <c r="Z144" s="2">
        <v>0</v>
      </c>
      <c r="AA144" s="2">
        <v>0</v>
      </c>
      <c r="AB144" s="2">
        <v>1.10528222471476</v>
      </c>
      <c r="AC144" s="2">
        <v>1962.54154238105</v>
      </c>
      <c r="AD144" s="2">
        <v>2.6185008883476302</v>
      </c>
      <c r="AE144" s="2">
        <v>4.7109650671482104</v>
      </c>
      <c r="AF144" s="2">
        <v>0</v>
      </c>
      <c r="AG144" s="2">
        <v>3.0638781618326898</v>
      </c>
      <c r="AH144" s="2">
        <v>384.55306643247599</v>
      </c>
      <c r="AI144" s="2">
        <v>3.4397005587816198</v>
      </c>
      <c r="AJ144" s="2">
        <v>9.4941219389438594</v>
      </c>
      <c r="AK144" s="2">
        <v>0</v>
      </c>
      <c r="AL144" s="2">
        <v>0</v>
      </c>
      <c r="AM144" s="2">
        <v>0</v>
      </c>
      <c r="AN144" s="2">
        <v>0</v>
      </c>
      <c r="AO144" s="2">
        <v>0</v>
      </c>
      <c r="AP144" s="2">
        <v>0</v>
      </c>
    </row>
    <row r="145" spans="1:42" x14ac:dyDescent="0.2">
      <c r="A145" t="s">
        <v>137</v>
      </c>
      <c r="B145" t="s">
        <v>105</v>
      </c>
      <c r="C145" t="s">
        <v>93</v>
      </c>
      <c r="D145" t="s">
        <v>93</v>
      </c>
      <c r="E145" t="s">
        <v>43</v>
      </c>
      <c r="F145" t="s">
        <v>44</v>
      </c>
      <c r="G145" t="s">
        <v>95</v>
      </c>
      <c r="H145" s="2">
        <v>19337.1639633179</v>
      </c>
      <c r="I145" s="2">
        <v>18663.7087554932</v>
      </c>
      <c r="J145" s="2">
        <v>17847.199115753199</v>
      </c>
      <c r="K145" s="2">
        <v>17005.571529388399</v>
      </c>
      <c r="L145" s="2">
        <v>10372.588182449301</v>
      </c>
      <c r="M145" s="2">
        <v>195558.25567627</v>
      </c>
      <c r="N145" s="2">
        <v>253756.42636108401</v>
      </c>
      <c r="O145" s="2">
        <v>244049.50100707999</v>
      </c>
      <c r="P145" s="2">
        <v>231728.60055542001</v>
      </c>
      <c r="Q145" s="2">
        <v>142713.35140991199</v>
      </c>
      <c r="R145" s="2">
        <v>0</v>
      </c>
      <c r="S145" s="2">
        <v>0</v>
      </c>
      <c r="T145" s="2">
        <v>0</v>
      </c>
      <c r="U145" s="2">
        <v>0</v>
      </c>
      <c r="V145" s="2">
        <v>0</v>
      </c>
      <c r="W145" s="2">
        <v>0</v>
      </c>
      <c r="X145" s="2">
        <v>0</v>
      </c>
      <c r="Y145" s="2">
        <v>0</v>
      </c>
      <c r="Z145" s="2">
        <v>0</v>
      </c>
      <c r="AA145" s="2">
        <v>0</v>
      </c>
      <c r="AB145" s="2">
        <v>119183.067199707</v>
      </c>
      <c r="AC145" s="2">
        <v>159280.92379760701</v>
      </c>
      <c r="AD145" s="2">
        <v>153439.36441040001</v>
      </c>
      <c r="AE145" s="2">
        <v>146029.300506592</v>
      </c>
      <c r="AF145" s="2">
        <v>88978.188232421904</v>
      </c>
      <c r="AG145" s="2">
        <v>0</v>
      </c>
      <c r="AH145" s="2">
        <v>0</v>
      </c>
      <c r="AI145" s="2">
        <v>0</v>
      </c>
      <c r="AJ145" s="2">
        <v>0</v>
      </c>
      <c r="AK145" s="2">
        <v>0</v>
      </c>
      <c r="AL145" s="2">
        <v>0</v>
      </c>
      <c r="AM145" s="2">
        <v>0</v>
      </c>
      <c r="AN145" s="2">
        <v>0</v>
      </c>
      <c r="AO145" s="2">
        <v>0</v>
      </c>
      <c r="AP145" s="2">
        <v>0</v>
      </c>
    </row>
    <row r="146" spans="1:42" x14ac:dyDescent="0.2">
      <c r="A146" t="s">
        <v>137</v>
      </c>
      <c r="B146" t="s">
        <v>105</v>
      </c>
      <c r="C146" t="s">
        <v>96</v>
      </c>
      <c r="D146" t="s">
        <v>97</v>
      </c>
      <c r="E146" t="s">
        <v>56</v>
      </c>
      <c r="F146" t="s">
        <v>44</v>
      </c>
      <c r="G146" t="s">
        <v>45</v>
      </c>
      <c r="H146" s="2">
        <v>0</v>
      </c>
      <c r="I146" s="2">
        <v>0</v>
      </c>
      <c r="J146" s="2">
        <v>0</v>
      </c>
      <c r="K146" s="2">
        <v>0</v>
      </c>
      <c r="L146" s="2">
        <v>0</v>
      </c>
      <c r="M146" s="2">
        <v>0</v>
      </c>
      <c r="N146" s="2">
        <v>0</v>
      </c>
      <c r="O146" s="2">
        <v>0</v>
      </c>
      <c r="P146" s="2">
        <v>0</v>
      </c>
      <c r="Q146" s="2">
        <v>0</v>
      </c>
      <c r="R146" s="2">
        <v>0</v>
      </c>
      <c r="S146" s="2">
        <v>0</v>
      </c>
      <c r="T146" s="2">
        <v>0</v>
      </c>
      <c r="U146" s="2">
        <v>0</v>
      </c>
      <c r="V146" s="2">
        <v>0</v>
      </c>
      <c r="W146" s="2">
        <v>0</v>
      </c>
      <c r="X146" s="2">
        <v>0</v>
      </c>
      <c r="Y146" s="2">
        <v>0</v>
      </c>
      <c r="Z146" s="2">
        <v>0</v>
      </c>
      <c r="AA146" s="2">
        <v>0</v>
      </c>
      <c r="AB146" s="2">
        <v>0</v>
      </c>
      <c r="AC146" s="2">
        <v>0</v>
      </c>
      <c r="AD146" s="2">
        <v>0</v>
      </c>
      <c r="AE146" s="2">
        <v>0</v>
      </c>
      <c r="AF146" s="2">
        <v>0</v>
      </c>
      <c r="AG146" s="2">
        <v>0</v>
      </c>
      <c r="AH146" s="2">
        <v>0</v>
      </c>
      <c r="AI146" s="2">
        <v>0</v>
      </c>
      <c r="AJ146" s="2">
        <v>0</v>
      </c>
      <c r="AK146" s="2">
        <v>0</v>
      </c>
      <c r="AL146" s="2">
        <v>0</v>
      </c>
      <c r="AM146" s="2">
        <v>0</v>
      </c>
      <c r="AN146" s="2">
        <v>0</v>
      </c>
      <c r="AO146" s="2">
        <v>0</v>
      </c>
      <c r="AP146" s="2">
        <v>0</v>
      </c>
    </row>
    <row r="147" spans="1:42" x14ac:dyDescent="0.2">
      <c r="A147" t="s">
        <v>137</v>
      </c>
      <c r="B147" t="s">
        <v>105</v>
      </c>
      <c r="C147" t="s">
        <v>96</v>
      </c>
      <c r="D147" t="s">
        <v>98</v>
      </c>
      <c r="E147" t="s">
        <v>56</v>
      </c>
      <c r="F147" t="s">
        <v>44</v>
      </c>
      <c r="G147" t="s">
        <v>45</v>
      </c>
      <c r="H147" s="2">
        <v>0</v>
      </c>
      <c r="I147" s="2">
        <v>0</v>
      </c>
      <c r="J147" s="2">
        <v>0</v>
      </c>
      <c r="K147" s="2">
        <v>0</v>
      </c>
      <c r="L147" s="2">
        <v>0</v>
      </c>
      <c r="M147" s="2">
        <v>13890.5524635166</v>
      </c>
      <c r="N147" s="2">
        <v>7378.9958396926504</v>
      </c>
      <c r="O147" s="2">
        <v>45403.212282593398</v>
      </c>
      <c r="P147" s="2">
        <v>12589.555545891601</v>
      </c>
      <c r="Q147" s="2">
        <v>12159.6255443096</v>
      </c>
      <c r="R147" s="2">
        <v>2518.7832542424999</v>
      </c>
      <c r="S147" s="2">
        <v>241.39566051517599</v>
      </c>
      <c r="T147" s="2">
        <v>19813.051078971701</v>
      </c>
      <c r="U147" s="2">
        <v>2087.56953294715</v>
      </c>
      <c r="V147" s="2">
        <v>662.67225614783797</v>
      </c>
      <c r="W147" s="2">
        <v>243306.89378739501</v>
      </c>
      <c r="X147" s="2">
        <v>122739.5317179</v>
      </c>
      <c r="Y147" s="2">
        <v>109593.40664405</v>
      </c>
      <c r="Z147" s="2">
        <v>104566.444529716</v>
      </c>
      <c r="AA147" s="2">
        <v>51615.197285711802</v>
      </c>
      <c r="AB147" s="2">
        <v>11409.3572715316</v>
      </c>
      <c r="AC147" s="2">
        <v>6336.6438043247899</v>
      </c>
      <c r="AD147" s="2">
        <v>38096.945063907697</v>
      </c>
      <c r="AE147" s="2">
        <v>10021.3573822863</v>
      </c>
      <c r="AF147" s="2">
        <v>9490.5415381044095</v>
      </c>
      <c r="AG147" s="2">
        <v>1762.5942253958201</v>
      </c>
      <c r="AH147" s="2">
        <v>88.807462859083898</v>
      </c>
      <c r="AI147" s="2">
        <v>14760.4146721218</v>
      </c>
      <c r="AJ147" s="2">
        <v>1358.48948593822</v>
      </c>
      <c r="AK147" s="2">
        <v>299.534523665265</v>
      </c>
      <c r="AL147" s="2">
        <v>113308.91850345</v>
      </c>
      <c r="AM147" s="2">
        <v>57161.502091483198</v>
      </c>
      <c r="AN147" s="2">
        <v>48002.520752886099</v>
      </c>
      <c r="AO147" s="2">
        <v>45558.965984562201</v>
      </c>
      <c r="AP147" s="2">
        <v>23335.931754540699</v>
      </c>
    </row>
    <row r="148" spans="1:42" x14ac:dyDescent="0.2">
      <c r="A148" t="s">
        <v>137</v>
      </c>
      <c r="B148" t="s">
        <v>105</v>
      </c>
      <c r="C148" t="s">
        <v>96</v>
      </c>
      <c r="D148" t="s">
        <v>99</v>
      </c>
      <c r="E148" t="s">
        <v>56</v>
      </c>
      <c r="F148" t="s">
        <v>44</v>
      </c>
      <c r="G148" t="s">
        <v>45</v>
      </c>
      <c r="H148" s="2">
        <v>0</v>
      </c>
      <c r="I148" s="2">
        <v>0</v>
      </c>
      <c r="J148" s="2">
        <v>0</v>
      </c>
      <c r="K148" s="2">
        <v>0</v>
      </c>
      <c r="L148" s="2">
        <v>0</v>
      </c>
      <c r="M148" s="2">
        <v>1584281.24036741</v>
      </c>
      <c r="N148" s="2">
        <v>807544.57484436</v>
      </c>
      <c r="O148" s="2">
        <v>1498030.7824847701</v>
      </c>
      <c r="P148" s="2">
        <v>1702431.3233020301</v>
      </c>
      <c r="Q148" s="2">
        <v>3700899.8283243198</v>
      </c>
      <c r="R148" s="2">
        <v>83394.255450189099</v>
      </c>
      <c r="S148" s="2">
        <v>28163.335070609999</v>
      </c>
      <c r="T148" s="2">
        <v>20715.835195034699</v>
      </c>
      <c r="U148" s="2">
        <v>46697.273279786103</v>
      </c>
      <c r="V148" s="2">
        <v>80056.911030948206</v>
      </c>
      <c r="W148" s="2">
        <v>7584471.7654037504</v>
      </c>
      <c r="X148" s="2">
        <v>219418.179082394</v>
      </c>
      <c r="Y148" s="2">
        <v>211671.60226276499</v>
      </c>
      <c r="Z148" s="2">
        <v>491158.28845065797</v>
      </c>
      <c r="AA148" s="2">
        <v>479795.46603560401</v>
      </c>
      <c r="AB148" s="2">
        <v>1500291.26715779</v>
      </c>
      <c r="AC148" s="2">
        <v>783203.34496688796</v>
      </c>
      <c r="AD148" s="2">
        <v>1448260.3028142501</v>
      </c>
      <c r="AE148" s="2">
        <v>1621108.91994464</v>
      </c>
      <c r="AF148" s="2">
        <v>3633517.8473186502</v>
      </c>
      <c r="AG148" s="2">
        <v>71447.027705788598</v>
      </c>
      <c r="AH148" s="2">
        <v>24994.092195510901</v>
      </c>
      <c r="AI148" s="2">
        <v>17296.788091644601</v>
      </c>
      <c r="AJ148" s="2">
        <v>40105.199736356699</v>
      </c>
      <c r="AK148" s="2">
        <v>63062.336990654498</v>
      </c>
      <c r="AL148" s="2">
        <v>5017752.0482487697</v>
      </c>
      <c r="AM148" s="2">
        <v>196568.55193615</v>
      </c>
      <c r="AN148" s="2">
        <v>183235.21544144099</v>
      </c>
      <c r="AO148" s="2">
        <v>440482.641974503</v>
      </c>
      <c r="AP148" s="2">
        <v>441990.91410935699</v>
      </c>
    </row>
    <row r="149" spans="1:42" x14ac:dyDescent="0.2">
      <c r="A149" t="s">
        <v>137</v>
      </c>
      <c r="B149" t="s">
        <v>104</v>
      </c>
      <c r="C149" t="s">
        <v>41</v>
      </c>
      <c r="D149" t="s">
        <v>42</v>
      </c>
      <c r="E149" t="s">
        <v>43</v>
      </c>
      <c r="F149" t="s">
        <v>44</v>
      </c>
      <c r="G149" t="s">
        <v>45</v>
      </c>
      <c r="H149" s="2">
        <v>519.81894892081596</v>
      </c>
      <c r="I149" s="2">
        <v>852.11412546038605</v>
      </c>
      <c r="J149" s="2">
        <v>266.20704127103102</v>
      </c>
      <c r="K149" s="2">
        <v>121.353117864579</v>
      </c>
      <c r="L149" s="2">
        <v>412.45415546372499</v>
      </c>
      <c r="M149" s="2">
        <v>1482.71994914114</v>
      </c>
      <c r="N149" s="2">
        <v>2388.9870877861999</v>
      </c>
      <c r="O149" s="2">
        <v>770.34113449603296</v>
      </c>
      <c r="P149" s="2">
        <v>353.30817759409501</v>
      </c>
      <c r="Q149" s="2">
        <v>1260.47849282622</v>
      </c>
      <c r="R149" s="2">
        <v>310.10427332483198</v>
      </c>
      <c r="S149" s="2">
        <v>496.01866412535298</v>
      </c>
      <c r="T149" s="2">
        <v>163.37136251106901</v>
      </c>
      <c r="U149" s="2">
        <v>74.798596167936907</v>
      </c>
      <c r="V149" s="2">
        <v>265.89093579165598</v>
      </c>
      <c r="W149" s="2">
        <v>22612.669334173199</v>
      </c>
      <c r="X149" s="2">
        <v>36007.094499111197</v>
      </c>
      <c r="Y149" s="2">
        <v>11973.0222599506</v>
      </c>
      <c r="Z149" s="2">
        <v>5474.8062731027603</v>
      </c>
      <c r="AA149" s="2">
        <v>20017.705608367902</v>
      </c>
      <c r="AB149" s="2">
        <v>1033.2305121347299</v>
      </c>
      <c r="AC149" s="2">
        <v>1670.33865921199</v>
      </c>
      <c r="AD149" s="2">
        <v>527.06873603165104</v>
      </c>
      <c r="AE149" s="2">
        <v>241.47556327283399</v>
      </c>
      <c r="AF149" s="2">
        <v>831.30578067898796</v>
      </c>
      <c r="AG149" s="2">
        <v>211.98901803977799</v>
      </c>
      <c r="AH149" s="2">
        <v>335.327280120924</v>
      </c>
      <c r="AI149" s="2">
        <v>113.590163609013</v>
      </c>
      <c r="AJ149" s="2">
        <v>52.068916644901002</v>
      </c>
      <c r="AK149" s="2">
        <v>185.30061246454699</v>
      </c>
      <c r="AL149" s="2">
        <v>8798.2672339677792</v>
      </c>
      <c r="AM149" s="2">
        <v>13947.147077858401</v>
      </c>
      <c r="AN149" s="2">
        <v>4727.3474189043</v>
      </c>
      <c r="AO149" s="2">
        <v>2164.50705468655</v>
      </c>
      <c r="AP149" s="2">
        <v>7904.34018415213</v>
      </c>
    </row>
    <row r="150" spans="1:42" x14ac:dyDescent="0.2">
      <c r="A150" t="s">
        <v>137</v>
      </c>
      <c r="B150" t="s">
        <v>104</v>
      </c>
      <c r="C150" t="s">
        <v>41</v>
      </c>
      <c r="D150" t="s">
        <v>46</v>
      </c>
      <c r="E150" t="s">
        <v>43</v>
      </c>
      <c r="F150" t="s">
        <v>44</v>
      </c>
      <c r="G150" t="s">
        <v>45</v>
      </c>
      <c r="H150" s="2">
        <v>1736.75055402517</v>
      </c>
      <c r="I150" s="2">
        <v>1042.1011479198901</v>
      </c>
      <c r="J150" s="2">
        <v>479.491313699633</v>
      </c>
      <c r="K150" s="2">
        <v>837.28823313117005</v>
      </c>
      <c r="L150" s="2">
        <v>653.69499572739005</v>
      </c>
      <c r="M150" s="2">
        <v>28105.954254150402</v>
      </c>
      <c r="N150" s="2">
        <v>15779.3803735971</v>
      </c>
      <c r="O150" s="2">
        <v>7938.6117041707002</v>
      </c>
      <c r="P150" s="2">
        <v>16487.8496673107</v>
      </c>
      <c r="Q150" s="2">
        <v>13324.544149041199</v>
      </c>
      <c r="R150" s="2">
        <v>727.73762221634399</v>
      </c>
      <c r="S150" s="2">
        <v>543.15206861589104</v>
      </c>
      <c r="T150" s="2">
        <v>356.70272343419498</v>
      </c>
      <c r="U150" s="2">
        <v>779.87238259240996</v>
      </c>
      <c r="V150" s="2">
        <v>1196.03902015835</v>
      </c>
      <c r="W150" s="2">
        <v>1990932.65036011</v>
      </c>
      <c r="X150" s="2">
        <v>581514.74355316197</v>
      </c>
      <c r="Y150" s="2">
        <v>500362.08988952602</v>
      </c>
      <c r="Z150" s="2">
        <v>1003633.5791015601</v>
      </c>
      <c r="AA150" s="2">
        <v>1526532.9415130599</v>
      </c>
      <c r="AB150" s="2">
        <v>20340.9683148861</v>
      </c>
      <c r="AC150" s="2">
        <v>11146.948421806101</v>
      </c>
      <c r="AD150" s="2">
        <v>5571.91942553222</v>
      </c>
      <c r="AE150" s="2">
        <v>11560.189277231701</v>
      </c>
      <c r="AF150" s="2">
        <v>9044.0791396498698</v>
      </c>
      <c r="AG150" s="2">
        <v>481.48045961558802</v>
      </c>
      <c r="AH150" s="2">
        <v>363.17837558593601</v>
      </c>
      <c r="AI150" s="2">
        <v>239.592830611393</v>
      </c>
      <c r="AJ150" s="2">
        <v>524.41810904443298</v>
      </c>
      <c r="AK150" s="2">
        <v>810.11233590357006</v>
      </c>
      <c r="AL150" s="2">
        <v>762726.86999511695</v>
      </c>
      <c r="AM150" s="2">
        <v>223282.33724498699</v>
      </c>
      <c r="AN150" s="2">
        <v>192708.68185520201</v>
      </c>
      <c r="AO150" s="2">
        <v>387007.945415497</v>
      </c>
      <c r="AP150" s="2">
        <v>591065.316640854</v>
      </c>
    </row>
    <row r="151" spans="1:42" x14ac:dyDescent="0.2">
      <c r="A151" t="s">
        <v>137</v>
      </c>
      <c r="B151" t="s">
        <v>104</v>
      </c>
      <c r="C151" t="s">
        <v>41</v>
      </c>
      <c r="D151" t="s">
        <v>47</v>
      </c>
      <c r="E151" t="s">
        <v>43</v>
      </c>
      <c r="F151" t="s">
        <v>44</v>
      </c>
      <c r="G151" t="s">
        <v>45</v>
      </c>
      <c r="H151" s="2">
        <v>456.38825775310403</v>
      </c>
      <c r="I151" s="2">
        <v>1165.2523502111401</v>
      </c>
      <c r="J151" s="2">
        <v>2075.6358853280499</v>
      </c>
      <c r="K151" s="2">
        <v>2675.0054692029998</v>
      </c>
      <c r="L151" s="2">
        <v>2804.8191657513398</v>
      </c>
      <c r="M151" s="2">
        <v>6504.7939455509204</v>
      </c>
      <c r="N151" s="2">
        <v>16189.7386467457</v>
      </c>
      <c r="O151" s="2">
        <v>32219.308717727701</v>
      </c>
      <c r="P151" s="2">
        <v>41546.8689506054</v>
      </c>
      <c r="Q151" s="2">
        <v>46956.364059448199</v>
      </c>
      <c r="R151" s="2">
        <v>139.04041669517801</v>
      </c>
      <c r="S151" s="2">
        <v>470.23253193404503</v>
      </c>
      <c r="T151" s="2">
        <v>1396.69579423964</v>
      </c>
      <c r="U151" s="2">
        <v>2240.0818617865398</v>
      </c>
      <c r="V151" s="2">
        <v>4495.2376179397097</v>
      </c>
      <c r="W151" s="2">
        <v>455227.35597228998</v>
      </c>
      <c r="X151" s="2">
        <v>566701.41897582996</v>
      </c>
      <c r="Y151" s="2">
        <v>2135106.7548217801</v>
      </c>
      <c r="Z151" s="2">
        <v>3237984.0971984901</v>
      </c>
      <c r="AA151" s="2">
        <v>6237351.60754395</v>
      </c>
      <c r="AB151" s="2">
        <v>4681.5553426146498</v>
      </c>
      <c r="AC151" s="2">
        <v>11427.1827736497</v>
      </c>
      <c r="AD151" s="2">
        <v>22613.953440487399</v>
      </c>
      <c r="AE151" s="2">
        <v>29129.914404153798</v>
      </c>
      <c r="AF151" s="2">
        <v>31871.7893143892</v>
      </c>
      <c r="AG151" s="2">
        <v>92.275866075418904</v>
      </c>
      <c r="AH151" s="2">
        <v>314.68061413196801</v>
      </c>
      <c r="AI151" s="2">
        <v>938.14340905845199</v>
      </c>
      <c r="AJ151" s="2">
        <v>1506.32272546738</v>
      </c>
      <c r="AK151" s="2">
        <v>3044.7563947215699</v>
      </c>
      <c r="AL151" s="2">
        <v>174726.340053558</v>
      </c>
      <c r="AM151" s="2">
        <v>217927.80469751399</v>
      </c>
      <c r="AN151" s="2">
        <v>822829.02932739304</v>
      </c>
      <c r="AO151" s="2">
        <v>1249402.37477112</v>
      </c>
      <c r="AP151" s="2">
        <v>2416638.0576248202</v>
      </c>
    </row>
    <row r="152" spans="1:42" x14ac:dyDescent="0.2">
      <c r="A152" t="s">
        <v>137</v>
      </c>
      <c r="B152" t="s">
        <v>104</v>
      </c>
      <c r="C152" t="s">
        <v>41</v>
      </c>
      <c r="D152" t="s">
        <v>48</v>
      </c>
      <c r="E152" t="s">
        <v>43</v>
      </c>
      <c r="F152" t="s">
        <v>44</v>
      </c>
      <c r="G152" t="s">
        <v>45</v>
      </c>
      <c r="H152" s="2">
        <v>1013.05242175609</v>
      </c>
      <c r="I152" s="2">
        <v>1684.1953099221</v>
      </c>
      <c r="J152" s="2">
        <v>2350.56443238258</v>
      </c>
      <c r="K152" s="2">
        <v>2150.8229924738398</v>
      </c>
      <c r="L152" s="2">
        <v>3026.4422233700798</v>
      </c>
      <c r="M152" s="2">
        <v>23187.176142692599</v>
      </c>
      <c r="N152" s="2">
        <v>42661.846323967002</v>
      </c>
      <c r="O152" s="2">
        <v>65470.103962898298</v>
      </c>
      <c r="P152" s="2">
        <v>68696.496339321093</v>
      </c>
      <c r="Q152" s="2">
        <v>99924.482864379897</v>
      </c>
      <c r="R152" s="2">
        <v>241.211394712329</v>
      </c>
      <c r="S152" s="2">
        <v>699.83174107596301</v>
      </c>
      <c r="T152" s="2">
        <v>1575.55381445587</v>
      </c>
      <c r="U152" s="2">
        <v>1869.3428488224699</v>
      </c>
      <c r="V152" s="2">
        <v>5342.54761749506</v>
      </c>
      <c r="W152" s="2">
        <v>921808.34414672898</v>
      </c>
      <c r="X152" s="2">
        <v>747278.66335296596</v>
      </c>
      <c r="Y152" s="2">
        <v>2206340.6408081101</v>
      </c>
      <c r="Z152" s="2">
        <v>2375695.6811828599</v>
      </c>
      <c r="AA152" s="2">
        <v>6143140.3264770498</v>
      </c>
      <c r="AB152" s="2">
        <v>16716.262786388401</v>
      </c>
      <c r="AC152" s="2">
        <v>30111.806482672699</v>
      </c>
      <c r="AD152" s="2">
        <v>45951.881512165099</v>
      </c>
      <c r="AE152" s="2">
        <v>48165.435729503602</v>
      </c>
      <c r="AF152" s="2">
        <v>67824.077933549896</v>
      </c>
      <c r="AG152" s="2">
        <v>159.51848199777299</v>
      </c>
      <c r="AH152" s="2">
        <v>468.29985086712998</v>
      </c>
      <c r="AI152" s="2">
        <v>1058.2801321074401</v>
      </c>
      <c r="AJ152" s="2">
        <v>1257.02262344211</v>
      </c>
      <c r="AK152" s="2">
        <v>3618.6642509400799</v>
      </c>
      <c r="AL152" s="2">
        <v>353363.10669708299</v>
      </c>
      <c r="AM152" s="2">
        <v>287380.188609123</v>
      </c>
      <c r="AN152" s="2">
        <v>850352.31394958496</v>
      </c>
      <c r="AO152" s="2">
        <v>916758.82052612305</v>
      </c>
      <c r="AP152" s="2">
        <v>2380352.64916992</v>
      </c>
    </row>
    <row r="153" spans="1:42" x14ac:dyDescent="0.2">
      <c r="A153" t="s">
        <v>137</v>
      </c>
      <c r="B153" t="s">
        <v>104</v>
      </c>
      <c r="C153" t="s">
        <v>41</v>
      </c>
      <c r="D153" t="s">
        <v>49</v>
      </c>
      <c r="E153" t="s">
        <v>43</v>
      </c>
      <c r="F153" t="s">
        <v>44</v>
      </c>
      <c r="G153" t="s">
        <v>45</v>
      </c>
      <c r="H153" s="2">
        <v>688.33543842658401</v>
      </c>
      <c r="I153" s="2">
        <v>1466.5824473351199</v>
      </c>
      <c r="J153" s="2">
        <v>2170.6142621338399</v>
      </c>
      <c r="K153" s="2">
        <v>2240.6937865763898</v>
      </c>
      <c r="L153" s="2">
        <v>5006.5812559127799</v>
      </c>
      <c r="M153" s="2">
        <v>12091.624598145499</v>
      </c>
      <c r="N153" s="2">
        <v>27183.861240267801</v>
      </c>
      <c r="O153" s="2">
        <v>42936.988408327103</v>
      </c>
      <c r="P153" s="2">
        <v>50566.599480152101</v>
      </c>
      <c r="Q153" s="2">
        <v>122256.22805404699</v>
      </c>
      <c r="R153" s="2">
        <v>198.87601722404401</v>
      </c>
      <c r="S153" s="2">
        <v>575.67313659936201</v>
      </c>
      <c r="T153" s="2">
        <v>1446.4359182640901</v>
      </c>
      <c r="U153" s="2">
        <v>1876.6174076944601</v>
      </c>
      <c r="V153" s="2">
        <v>7968.8522416055202</v>
      </c>
      <c r="W153" s="2">
        <v>626314.50411987305</v>
      </c>
      <c r="X153" s="2">
        <v>650730.66956329299</v>
      </c>
      <c r="Y153" s="2">
        <v>2037454.1564941399</v>
      </c>
      <c r="Z153" s="2">
        <v>2474989.8693542499</v>
      </c>
      <c r="AA153" s="2">
        <v>10162583.0965576</v>
      </c>
      <c r="AB153" s="2">
        <v>8709.8139026165009</v>
      </c>
      <c r="AC153" s="2">
        <v>19189.754806160901</v>
      </c>
      <c r="AD153" s="2">
        <v>30136.433374524098</v>
      </c>
      <c r="AE153" s="2">
        <v>35453.952144265197</v>
      </c>
      <c r="AF153" s="2">
        <v>82981.827342033401</v>
      </c>
      <c r="AG153" s="2">
        <v>131.97553690336599</v>
      </c>
      <c r="AH153" s="2">
        <v>385.21358046913502</v>
      </c>
      <c r="AI153" s="2">
        <v>971.55322217196203</v>
      </c>
      <c r="AJ153" s="2">
        <v>1261.9143382534401</v>
      </c>
      <c r="AK153" s="2">
        <v>5397.53730034828</v>
      </c>
      <c r="AL153" s="2">
        <v>240378.816955566</v>
      </c>
      <c r="AM153" s="2">
        <v>250248.22020864501</v>
      </c>
      <c r="AN153" s="2">
        <v>785261.28106498695</v>
      </c>
      <c r="AO153" s="2">
        <v>955075.52678680397</v>
      </c>
      <c r="AP153" s="2">
        <v>3937811.9326477102</v>
      </c>
    </row>
    <row r="154" spans="1:42" x14ac:dyDescent="0.2">
      <c r="A154" t="s">
        <v>137</v>
      </c>
      <c r="B154" t="s">
        <v>104</v>
      </c>
      <c r="C154" t="s">
        <v>41</v>
      </c>
      <c r="D154" t="s">
        <v>50</v>
      </c>
      <c r="E154" t="s">
        <v>43</v>
      </c>
      <c r="F154" t="s">
        <v>44</v>
      </c>
      <c r="G154" t="s">
        <v>45</v>
      </c>
      <c r="H154" s="2">
        <v>272.90483037009801</v>
      </c>
      <c r="I154" s="2">
        <v>275.61443919688497</v>
      </c>
      <c r="J154" s="2">
        <v>230.46443130821001</v>
      </c>
      <c r="K154" s="2">
        <v>265.34585473686502</v>
      </c>
      <c r="L154" s="2">
        <v>347.32974721491303</v>
      </c>
      <c r="M154" s="2">
        <v>1389.5664164871</v>
      </c>
      <c r="N154" s="2">
        <v>1359.8093213587999</v>
      </c>
      <c r="O154" s="2">
        <v>1216.4411656111499</v>
      </c>
      <c r="P154" s="2">
        <v>1507.72433057427</v>
      </c>
      <c r="Q154" s="2">
        <v>2055.98601251841</v>
      </c>
      <c r="R154" s="2">
        <v>28.5629764748737</v>
      </c>
      <c r="S154" s="2">
        <v>27.799104026984399</v>
      </c>
      <c r="T154" s="2">
        <v>9.5498972607310897</v>
      </c>
      <c r="U154" s="2">
        <v>47.4823115998879</v>
      </c>
      <c r="V154" s="2">
        <v>288.56946837902098</v>
      </c>
      <c r="W154" s="2">
        <v>43534.397875785799</v>
      </c>
      <c r="X154" s="2">
        <v>41925.260017394998</v>
      </c>
      <c r="Y154" s="2">
        <v>37069.928424835198</v>
      </c>
      <c r="Z154" s="2">
        <v>42791.526639938398</v>
      </c>
      <c r="AA154" s="2">
        <v>87572.363458633394</v>
      </c>
      <c r="AB154" s="2">
        <v>964.05147579312302</v>
      </c>
      <c r="AC154" s="2">
        <v>935.26167385280098</v>
      </c>
      <c r="AD154" s="2">
        <v>832.29081983864296</v>
      </c>
      <c r="AE154" s="2">
        <v>1030.48366481066</v>
      </c>
      <c r="AF154" s="2">
        <v>1355.95555904508</v>
      </c>
      <c r="AG154" s="2">
        <v>19.709432630566901</v>
      </c>
      <c r="AH154" s="2">
        <v>19.214935280382601</v>
      </c>
      <c r="AI154" s="2">
        <v>6.6399297658354</v>
      </c>
      <c r="AJ154" s="2">
        <v>33.053456327412299</v>
      </c>
      <c r="AK154" s="2">
        <v>201.10537898354201</v>
      </c>
      <c r="AL154" s="2">
        <v>17066.305862546</v>
      </c>
      <c r="AM154" s="2">
        <v>16427.5335273743</v>
      </c>
      <c r="AN154" s="2">
        <v>14584.9414125681</v>
      </c>
      <c r="AO154" s="2">
        <v>16858.8711361885</v>
      </c>
      <c r="AP154" s="2">
        <v>34483.251159906402</v>
      </c>
    </row>
    <row r="155" spans="1:42" x14ac:dyDescent="0.2">
      <c r="A155" t="s">
        <v>137</v>
      </c>
      <c r="B155" t="s">
        <v>104</v>
      </c>
      <c r="C155" t="s">
        <v>41</v>
      </c>
      <c r="D155" t="s">
        <v>51</v>
      </c>
      <c r="E155" t="s">
        <v>43</v>
      </c>
      <c r="F155" t="s">
        <v>44</v>
      </c>
      <c r="G155" t="s">
        <v>45</v>
      </c>
      <c r="H155" s="2">
        <v>54.687046226113999</v>
      </c>
      <c r="I155" s="2">
        <v>56.275731974281399</v>
      </c>
      <c r="J155" s="2">
        <v>58.539971522055602</v>
      </c>
      <c r="K155" s="2">
        <v>56.155275262892197</v>
      </c>
      <c r="L155" s="2">
        <v>39.602397561539</v>
      </c>
      <c r="M155" s="2">
        <v>1045.6421280950301</v>
      </c>
      <c r="N155" s="2">
        <v>5630.5949643850299</v>
      </c>
      <c r="O155" s="2">
        <v>7690.8899859189996</v>
      </c>
      <c r="P155" s="2">
        <v>6459.4848613738995</v>
      </c>
      <c r="Q155" s="2">
        <v>8277.5034186243993</v>
      </c>
      <c r="R155" s="2">
        <v>100.02658059727401</v>
      </c>
      <c r="S155" s="2">
        <v>562.60033096373104</v>
      </c>
      <c r="T155" s="2">
        <v>711.41763671487604</v>
      </c>
      <c r="U155" s="2">
        <v>586.52506444603205</v>
      </c>
      <c r="V155" s="2">
        <v>797.20235584303703</v>
      </c>
      <c r="W155" s="2">
        <v>623589.59017181396</v>
      </c>
      <c r="X155" s="2">
        <v>641719.60250091599</v>
      </c>
      <c r="Y155" s="2">
        <v>789930.82347869896</v>
      </c>
      <c r="Z155" s="2">
        <v>753147.11717224098</v>
      </c>
      <c r="AA155" s="2">
        <v>625864.83325958299</v>
      </c>
      <c r="AB155" s="2">
        <v>723.05789238959596</v>
      </c>
      <c r="AC155" s="2">
        <v>3896.3144243955599</v>
      </c>
      <c r="AD155" s="2">
        <v>5313.40192860365</v>
      </c>
      <c r="AE155" s="2">
        <v>4454.1978850066698</v>
      </c>
      <c r="AF155" s="2">
        <v>5531.36160990596</v>
      </c>
      <c r="AG155" s="2">
        <v>67.507760934531703</v>
      </c>
      <c r="AH155" s="2">
        <v>379.666823156178</v>
      </c>
      <c r="AI155" s="2">
        <v>480.54724001139402</v>
      </c>
      <c r="AJ155" s="2">
        <v>396.47944121435302</v>
      </c>
      <c r="AK155" s="2">
        <v>541.240358922631</v>
      </c>
      <c r="AL155" s="2">
        <v>241907.54131984699</v>
      </c>
      <c r="AM155" s="2">
        <v>248047.19406318699</v>
      </c>
      <c r="AN155" s="2">
        <v>305483.73934078199</v>
      </c>
      <c r="AO155" s="2">
        <v>291353.36800003098</v>
      </c>
      <c r="AP155" s="2">
        <v>242063.38276100199</v>
      </c>
    </row>
    <row r="156" spans="1:42" x14ac:dyDescent="0.2">
      <c r="A156" t="s">
        <v>137</v>
      </c>
      <c r="B156" t="s">
        <v>104</v>
      </c>
      <c r="C156" t="s">
        <v>41</v>
      </c>
      <c r="D156" t="s">
        <v>52</v>
      </c>
      <c r="E156" t="s">
        <v>43</v>
      </c>
      <c r="F156" t="s">
        <v>44</v>
      </c>
      <c r="G156" t="s">
        <v>45</v>
      </c>
      <c r="H156" s="2">
        <v>0</v>
      </c>
      <c r="I156" s="2">
        <v>0</v>
      </c>
      <c r="J156" s="2">
        <v>1271.5578551143401</v>
      </c>
      <c r="K156" s="2">
        <v>1974.16483788192</v>
      </c>
      <c r="L156" s="2">
        <v>7890.9015067815799</v>
      </c>
      <c r="M156" s="2">
        <v>0</v>
      </c>
      <c r="N156" s="2">
        <v>0</v>
      </c>
      <c r="O156" s="2">
        <v>12331.0820727348</v>
      </c>
      <c r="P156" s="2">
        <v>20317.658667325999</v>
      </c>
      <c r="Q156" s="2">
        <v>101802.9098773</v>
      </c>
      <c r="R156" s="2">
        <v>0</v>
      </c>
      <c r="S156" s="2">
        <v>0</v>
      </c>
      <c r="T156" s="2">
        <v>1064.6415758952501</v>
      </c>
      <c r="U156" s="2">
        <v>1936.7955028414699</v>
      </c>
      <c r="V156" s="2">
        <v>13494.5660770535</v>
      </c>
      <c r="W156" s="2">
        <v>0</v>
      </c>
      <c r="X156" s="2">
        <v>0</v>
      </c>
      <c r="Y156" s="2">
        <v>80859.553784370393</v>
      </c>
      <c r="Z156" s="2">
        <v>285918.68178939802</v>
      </c>
      <c r="AA156" s="2">
        <v>4580872.2351684598</v>
      </c>
      <c r="AB156" s="2">
        <v>0</v>
      </c>
      <c r="AC156" s="2">
        <v>0</v>
      </c>
      <c r="AD156" s="2">
        <v>8654.8877180814707</v>
      </c>
      <c r="AE156" s="2">
        <v>14245.397497117499</v>
      </c>
      <c r="AF156" s="2">
        <v>69099.066734790802</v>
      </c>
      <c r="AG156" s="2">
        <v>0</v>
      </c>
      <c r="AH156" s="2">
        <v>0</v>
      </c>
      <c r="AI156" s="2">
        <v>715.106645112857</v>
      </c>
      <c r="AJ156" s="2">
        <v>1302.3805622756499</v>
      </c>
      <c r="AK156" s="2">
        <v>9140.2656563520395</v>
      </c>
      <c r="AL156" s="2">
        <v>0</v>
      </c>
      <c r="AM156" s="2">
        <v>0</v>
      </c>
      <c r="AN156" s="2">
        <v>31159.867365002599</v>
      </c>
      <c r="AO156" s="2">
        <v>110317.221197128</v>
      </c>
      <c r="AP156" s="2">
        <v>1774735.8218650799</v>
      </c>
    </row>
    <row r="157" spans="1:42" x14ac:dyDescent="0.2">
      <c r="A157" t="s">
        <v>137</v>
      </c>
      <c r="B157" t="s">
        <v>104</v>
      </c>
      <c r="C157" t="s">
        <v>41</v>
      </c>
      <c r="D157" t="s">
        <v>53</v>
      </c>
      <c r="E157" t="s">
        <v>43</v>
      </c>
      <c r="F157" t="s">
        <v>44</v>
      </c>
      <c r="G157" t="s">
        <v>45</v>
      </c>
      <c r="H157" s="2">
        <v>2356.2732117474102</v>
      </c>
      <c r="I157" s="2">
        <v>2945.7109889686099</v>
      </c>
      <c r="J157" s="2">
        <v>3382.8422579169301</v>
      </c>
      <c r="K157" s="2">
        <v>3798.5965514182999</v>
      </c>
      <c r="L157" s="2">
        <v>4265.3803521394702</v>
      </c>
      <c r="M157" s="2">
        <v>17366.487594723701</v>
      </c>
      <c r="N157" s="2">
        <v>21083.016119718599</v>
      </c>
      <c r="O157" s="2">
        <v>25255.005881786299</v>
      </c>
      <c r="P157" s="2">
        <v>29691.807134151499</v>
      </c>
      <c r="Q157" s="2">
        <v>32378.096048116699</v>
      </c>
      <c r="R157" s="2">
        <v>220.56279248464901</v>
      </c>
      <c r="S157" s="2">
        <v>117.263732790947</v>
      </c>
      <c r="T157" s="2">
        <v>242.55322336033001</v>
      </c>
      <c r="U157" s="2">
        <v>206.69050766900199</v>
      </c>
      <c r="V157" s="2">
        <v>1364.4933564811899</v>
      </c>
      <c r="W157" s="2">
        <v>100678.84259057</v>
      </c>
      <c r="X157" s="2">
        <v>123016.375608444</v>
      </c>
      <c r="Y157" s="2">
        <v>149375.815792084</v>
      </c>
      <c r="Z157" s="2">
        <v>177301.66828536999</v>
      </c>
      <c r="AA157" s="2">
        <v>211550.55408096299</v>
      </c>
      <c r="AB157" s="2">
        <v>12035.5934424102</v>
      </c>
      <c r="AC157" s="2">
        <v>14500.3680071831</v>
      </c>
      <c r="AD157" s="2">
        <v>17279.513240099001</v>
      </c>
      <c r="AE157" s="2">
        <v>20293.446068286899</v>
      </c>
      <c r="AF157" s="2">
        <v>21353.870505571402</v>
      </c>
      <c r="AG157" s="2">
        <v>152.55878180265401</v>
      </c>
      <c r="AH157" s="2">
        <v>81.042750060558305</v>
      </c>
      <c r="AI157" s="2">
        <v>168.644364565611</v>
      </c>
      <c r="AJ157" s="2">
        <v>143.881702886894</v>
      </c>
      <c r="AK157" s="2">
        <v>950.92163155973003</v>
      </c>
      <c r="AL157" s="2">
        <v>39583.662152171099</v>
      </c>
      <c r="AM157" s="2">
        <v>48194.7471151352</v>
      </c>
      <c r="AN157" s="2">
        <v>58773.837809562698</v>
      </c>
      <c r="AO157" s="2">
        <v>69856.212909698501</v>
      </c>
      <c r="AP157" s="2">
        <v>83305.972687721296</v>
      </c>
    </row>
    <row r="158" spans="1:42" x14ac:dyDescent="0.2">
      <c r="A158" t="s">
        <v>137</v>
      </c>
      <c r="B158" t="s">
        <v>104</v>
      </c>
      <c r="C158" t="s">
        <v>41</v>
      </c>
      <c r="D158" t="s">
        <v>54</v>
      </c>
      <c r="E158" t="s">
        <v>43</v>
      </c>
      <c r="F158" t="s">
        <v>44</v>
      </c>
      <c r="G158" t="s">
        <v>45</v>
      </c>
      <c r="H158" s="2">
        <v>3377.7146599888802</v>
      </c>
      <c r="I158" s="2">
        <v>4705.4522235989598</v>
      </c>
      <c r="J158" s="2">
        <v>4966.4137845039404</v>
      </c>
      <c r="K158" s="2">
        <v>5323.7384452819797</v>
      </c>
      <c r="L158" s="2">
        <v>8406.5935565233194</v>
      </c>
      <c r="M158" s="2">
        <v>23517.206553220702</v>
      </c>
      <c r="N158" s="2">
        <v>31142.487558841702</v>
      </c>
      <c r="O158" s="2">
        <v>35161.380841255203</v>
      </c>
      <c r="P158" s="2">
        <v>39045.8220624924</v>
      </c>
      <c r="Q158" s="2">
        <v>61251.392178535498</v>
      </c>
      <c r="R158" s="2">
        <v>2204.1116572916499</v>
      </c>
      <c r="S158" s="2">
        <v>2661.6441962122899</v>
      </c>
      <c r="T158" s="2">
        <v>3444.2488135695498</v>
      </c>
      <c r="U158" s="2">
        <v>3831.9276067614601</v>
      </c>
      <c r="V158" s="2">
        <v>8189.8266193866702</v>
      </c>
      <c r="W158" s="2">
        <v>231782.87819671599</v>
      </c>
      <c r="X158" s="2">
        <v>315595.57790756202</v>
      </c>
      <c r="Y158" s="2">
        <v>384218.63718414301</v>
      </c>
      <c r="Z158" s="2">
        <v>417358.83695983898</v>
      </c>
      <c r="AA158" s="2">
        <v>740986.230232239</v>
      </c>
      <c r="AB158" s="2">
        <v>16352.1257202625</v>
      </c>
      <c r="AC158" s="2">
        <v>21527.676564931899</v>
      </c>
      <c r="AD158" s="2">
        <v>24057.536919116999</v>
      </c>
      <c r="AE158" s="2">
        <v>26686.690074443799</v>
      </c>
      <c r="AF158" s="2">
        <v>40396.270818710298</v>
      </c>
      <c r="AG158" s="2">
        <v>1516.5525515675499</v>
      </c>
      <c r="AH158" s="2">
        <v>1828.17940202355</v>
      </c>
      <c r="AI158" s="2">
        <v>2394.7474936246899</v>
      </c>
      <c r="AJ158" s="2">
        <v>2667.4885686337898</v>
      </c>
      <c r="AK158" s="2">
        <v>5707.5274362564096</v>
      </c>
      <c r="AL158" s="2">
        <v>90431.470233440399</v>
      </c>
      <c r="AM158" s="2">
        <v>122928.14233875299</v>
      </c>
      <c r="AN158" s="2">
        <v>150883.99237823501</v>
      </c>
      <c r="AO158" s="2">
        <v>164100.58590507499</v>
      </c>
      <c r="AP158" s="2">
        <v>291189.46024513198</v>
      </c>
    </row>
    <row r="159" spans="1:42" x14ac:dyDescent="0.2">
      <c r="A159" t="s">
        <v>137</v>
      </c>
      <c r="B159" t="s">
        <v>104</v>
      </c>
      <c r="C159" t="s">
        <v>41</v>
      </c>
      <c r="D159" t="s">
        <v>55</v>
      </c>
      <c r="E159" t="s">
        <v>56</v>
      </c>
      <c r="F159" t="s">
        <v>44</v>
      </c>
      <c r="G159" t="s">
        <v>45</v>
      </c>
      <c r="H159" s="2">
        <v>0</v>
      </c>
      <c r="I159" s="2">
        <v>0</v>
      </c>
      <c r="J159" s="2">
        <v>0</v>
      </c>
      <c r="K159" s="2">
        <v>0</v>
      </c>
      <c r="L159" s="2">
        <v>0</v>
      </c>
      <c r="M159" s="2">
        <v>0</v>
      </c>
      <c r="N159" s="2">
        <v>0</v>
      </c>
      <c r="O159" s="2">
        <v>0</v>
      </c>
      <c r="P159" s="2">
        <v>0</v>
      </c>
      <c r="Q159" s="2">
        <v>0</v>
      </c>
      <c r="R159" s="2">
        <v>0</v>
      </c>
      <c r="S159" s="2">
        <v>0</v>
      </c>
      <c r="T159" s="2">
        <v>0</v>
      </c>
      <c r="U159" s="2">
        <v>0</v>
      </c>
      <c r="V159" s="2">
        <v>0</v>
      </c>
      <c r="W159" s="2">
        <v>0</v>
      </c>
      <c r="X159" s="2">
        <v>0</v>
      </c>
      <c r="Y159" s="2">
        <v>0</v>
      </c>
      <c r="Z159" s="2">
        <v>0</v>
      </c>
      <c r="AA159" s="2">
        <v>0</v>
      </c>
      <c r="AB159" s="2">
        <v>0</v>
      </c>
      <c r="AC159" s="2">
        <v>0</v>
      </c>
      <c r="AD159" s="2">
        <v>0</v>
      </c>
      <c r="AE159" s="2">
        <v>0</v>
      </c>
      <c r="AF159" s="2">
        <v>0</v>
      </c>
      <c r="AG159" s="2">
        <v>0</v>
      </c>
      <c r="AH159" s="2">
        <v>0</v>
      </c>
      <c r="AI159" s="2">
        <v>0</v>
      </c>
      <c r="AJ159" s="2">
        <v>0</v>
      </c>
      <c r="AK159" s="2">
        <v>0</v>
      </c>
      <c r="AL159" s="2">
        <v>0</v>
      </c>
      <c r="AM159" s="2">
        <v>0</v>
      </c>
      <c r="AN159" s="2">
        <v>0</v>
      </c>
      <c r="AO159" s="2">
        <v>0</v>
      </c>
      <c r="AP159" s="2">
        <v>0</v>
      </c>
    </row>
    <row r="160" spans="1:42" x14ac:dyDescent="0.2">
      <c r="A160" t="s">
        <v>137</v>
      </c>
      <c r="B160" t="s">
        <v>104</v>
      </c>
      <c r="C160" t="s">
        <v>41</v>
      </c>
      <c r="D160" t="s">
        <v>57</v>
      </c>
      <c r="E160" t="s">
        <v>43</v>
      </c>
      <c r="F160" t="s">
        <v>44</v>
      </c>
      <c r="G160" t="s">
        <v>45</v>
      </c>
      <c r="H160" s="2">
        <v>0</v>
      </c>
      <c r="I160" s="2">
        <v>0</v>
      </c>
      <c r="J160" s="2">
        <v>0</v>
      </c>
      <c r="K160" s="2">
        <v>0</v>
      </c>
      <c r="L160" s="2">
        <v>0</v>
      </c>
      <c r="M160" s="2">
        <v>6946.04349851608</v>
      </c>
      <c r="N160" s="2">
        <v>9519.8466550111807</v>
      </c>
      <c r="O160" s="2">
        <v>11647.199624896</v>
      </c>
      <c r="P160" s="2">
        <v>12751.268043637299</v>
      </c>
      <c r="Q160" s="2">
        <v>15432.646921396299</v>
      </c>
      <c r="R160" s="2">
        <v>2015.6571209132701</v>
      </c>
      <c r="S160" s="2">
        <v>2811.0689418017901</v>
      </c>
      <c r="T160" s="2">
        <v>3487.0921914577498</v>
      </c>
      <c r="U160" s="2">
        <v>3890.8383481502501</v>
      </c>
      <c r="V160" s="2">
        <v>4748.1184781789798</v>
      </c>
      <c r="W160" s="2">
        <v>1062657.78996277</v>
      </c>
      <c r="X160" s="2">
        <v>1456417.5385131801</v>
      </c>
      <c r="Y160" s="2">
        <v>1781875.9297180199</v>
      </c>
      <c r="Z160" s="2">
        <v>1950784.5654296901</v>
      </c>
      <c r="AA160" s="2">
        <v>2361002.0637206999</v>
      </c>
      <c r="AB160" s="2">
        <v>4771.1716333925697</v>
      </c>
      <c r="AC160" s="2">
        <v>6550.3014049530002</v>
      </c>
      <c r="AD160" s="2">
        <v>8001.3193971514702</v>
      </c>
      <c r="AE160" s="2">
        <v>8743.6853369474393</v>
      </c>
      <c r="AF160" s="2">
        <v>10255.1030604839</v>
      </c>
      <c r="AG160" s="2">
        <v>1363.99492309988</v>
      </c>
      <c r="AH160" s="2">
        <v>1902.0235382020501</v>
      </c>
      <c r="AI160" s="2">
        <v>2361.4070377647899</v>
      </c>
      <c r="AJ160" s="2">
        <v>2636.6742623448399</v>
      </c>
      <c r="AK160" s="2">
        <v>3226.4067133069002</v>
      </c>
      <c r="AL160" s="2">
        <v>425488.03325843799</v>
      </c>
      <c r="AM160" s="2">
        <v>582048.70419693005</v>
      </c>
      <c r="AN160" s="2">
        <v>712479.76380348206</v>
      </c>
      <c r="AO160" s="2">
        <v>780219.67675208999</v>
      </c>
      <c r="AP160" s="2">
        <v>939377.19866561901</v>
      </c>
    </row>
    <row r="161" spans="1:42" x14ac:dyDescent="0.2">
      <c r="A161" t="s">
        <v>137</v>
      </c>
      <c r="B161" t="s">
        <v>104</v>
      </c>
      <c r="C161" t="s">
        <v>41</v>
      </c>
      <c r="D161" t="s">
        <v>58</v>
      </c>
      <c r="E161" t="s">
        <v>43</v>
      </c>
      <c r="F161" t="s">
        <v>44</v>
      </c>
      <c r="G161" t="s">
        <v>45</v>
      </c>
      <c r="H161" s="2">
        <v>168.54081200528901</v>
      </c>
      <c r="I161" s="2">
        <v>204.67401804309301</v>
      </c>
      <c r="J161" s="2">
        <v>162.66015577968199</v>
      </c>
      <c r="K161" s="2">
        <v>164.88953343872001</v>
      </c>
      <c r="L161" s="2">
        <v>315.52507165260602</v>
      </c>
      <c r="M161" s="2">
        <v>131.615243440494</v>
      </c>
      <c r="N161" s="2">
        <v>631.54398920759604</v>
      </c>
      <c r="O161" s="2">
        <v>4865.9921295046797</v>
      </c>
      <c r="P161" s="2">
        <v>5910.10807490349</v>
      </c>
      <c r="Q161" s="2">
        <v>9922.3298687934894</v>
      </c>
      <c r="R161" s="2">
        <v>98.342690275981994</v>
      </c>
      <c r="S161" s="2">
        <v>149.48869287036399</v>
      </c>
      <c r="T161" s="2">
        <v>178.451512347907</v>
      </c>
      <c r="U161" s="2">
        <v>222.69469959288801</v>
      </c>
      <c r="V161" s="2">
        <v>779.61417920887504</v>
      </c>
      <c r="W161" s="2">
        <v>315060.39977264398</v>
      </c>
      <c r="X161" s="2">
        <v>191571.610937119</v>
      </c>
      <c r="Y161" s="2">
        <v>325500.370445251</v>
      </c>
      <c r="Z161" s="2">
        <v>391365.62409210199</v>
      </c>
      <c r="AA161" s="2">
        <v>1375510.8596191399</v>
      </c>
      <c r="AB161" s="2">
        <v>94.938576511107399</v>
      </c>
      <c r="AC161" s="2">
        <v>445.82310293987399</v>
      </c>
      <c r="AD161" s="2">
        <v>3415.3219522386798</v>
      </c>
      <c r="AE161" s="2">
        <v>4143.7764268517503</v>
      </c>
      <c r="AF161" s="2">
        <v>6734.8147040903596</v>
      </c>
      <c r="AG161" s="2">
        <v>64.957819053903194</v>
      </c>
      <c r="AH161" s="2">
        <v>100.030534982448</v>
      </c>
      <c r="AI161" s="2">
        <v>119.86367336846899</v>
      </c>
      <c r="AJ161" s="2">
        <v>149.749029090162</v>
      </c>
      <c r="AK161" s="2">
        <v>528.05556373670697</v>
      </c>
      <c r="AL161" s="2">
        <v>120616.009870529</v>
      </c>
      <c r="AM161" s="2">
        <v>73641.999189853697</v>
      </c>
      <c r="AN161" s="2">
        <v>125399.223889828</v>
      </c>
      <c r="AO161" s="2">
        <v>150959.03582191499</v>
      </c>
      <c r="AP161" s="2">
        <v>532753.35936355602</v>
      </c>
    </row>
    <row r="162" spans="1:42" x14ac:dyDescent="0.2">
      <c r="A162" t="s">
        <v>137</v>
      </c>
      <c r="B162" t="s">
        <v>104</v>
      </c>
      <c r="C162" t="s">
        <v>41</v>
      </c>
      <c r="D162" t="s">
        <v>59</v>
      </c>
      <c r="E162" t="s">
        <v>43</v>
      </c>
      <c r="F162" t="s">
        <v>44</v>
      </c>
      <c r="G162" t="s">
        <v>45</v>
      </c>
      <c r="H162" s="2">
        <v>29.742478353204199</v>
      </c>
      <c r="I162" s="2">
        <v>36.118936298880698</v>
      </c>
      <c r="J162" s="2">
        <v>28.704572848742799</v>
      </c>
      <c r="K162" s="2">
        <v>29.098025709623499</v>
      </c>
      <c r="L162" s="2">
        <v>55.680873807286801</v>
      </c>
      <c r="M162" s="2">
        <v>23.8875103960745</v>
      </c>
      <c r="N162" s="2">
        <v>28.786388419801401</v>
      </c>
      <c r="O162" s="2">
        <v>707.26884070783899</v>
      </c>
      <c r="P162" s="2">
        <v>807.13806026428904</v>
      </c>
      <c r="Q162" s="2">
        <v>778.92697788775001</v>
      </c>
      <c r="R162" s="2">
        <v>18.316875738091799</v>
      </c>
      <c r="S162" s="2">
        <v>24.936149602930499</v>
      </c>
      <c r="T162" s="2">
        <v>31.2113358472707</v>
      </c>
      <c r="U162" s="2">
        <v>38.093111782334702</v>
      </c>
      <c r="V162" s="2">
        <v>126.45462111197401</v>
      </c>
      <c r="W162" s="2">
        <v>55598.855472564697</v>
      </c>
      <c r="X162" s="2">
        <v>33806.722831726103</v>
      </c>
      <c r="Y162" s="2">
        <v>57440.883543968201</v>
      </c>
      <c r="Z162" s="2">
        <v>69064.170131683306</v>
      </c>
      <c r="AA162" s="2">
        <v>242737.109607697</v>
      </c>
      <c r="AB162" s="2">
        <v>17.218072032555899</v>
      </c>
      <c r="AC162" s="2">
        <v>20.3210505859461</v>
      </c>
      <c r="AD162" s="2">
        <v>496.41466808132799</v>
      </c>
      <c r="AE162" s="2">
        <v>565.91148893162597</v>
      </c>
      <c r="AF162" s="2">
        <v>528.69925722666096</v>
      </c>
      <c r="AG162" s="2">
        <v>12.126149712130401</v>
      </c>
      <c r="AH162" s="2">
        <v>16.686048127070499</v>
      </c>
      <c r="AI162" s="2">
        <v>20.9642647823202</v>
      </c>
      <c r="AJ162" s="2">
        <v>25.615354229928901</v>
      </c>
      <c r="AK162" s="2">
        <v>85.651418794412194</v>
      </c>
      <c r="AL162" s="2">
        <v>21285.164032459299</v>
      </c>
      <c r="AM162" s="2">
        <v>12995.633424699299</v>
      </c>
      <c r="AN162" s="2">
        <v>22129.145102143299</v>
      </c>
      <c r="AO162" s="2">
        <v>26639.687314629598</v>
      </c>
      <c r="AP162" s="2">
        <v>94015.255161523804</v>
      </c>
    </row>
    <row r="163" spans="1:42" x14ac:dyDescent="0.2">
      <c r="A163" t="s">
        <v>137</v>
      </c>
      <c r="B163" t="s">
        <v>104</v>
      </c>
      <c r="C163" t="s">
        <v>41</v>
      </c>
      <c r="D163" t="s">
        <v>60</v>
      </c>
      <c r="E163" t="s">
        <v>43</v>
      </c>
      <c r="F163" t="s">
        <v>44</v>
      </c>
      <c r="G163" t="s">
        <v>45</v>
      </c>
      <c r="H163" s="2">
        <v>89.296045999508394</v>
      </c>
      <c r="I163" s="2">
        <v>469.400797944516</v>
      </c>
      <c r="J163" s="2">
        <v>907.63844204693999</v>
      </c>
      <c r="K163" s="2">
        <v>658.59411856532097</v>
      </c>
      <c r="L163" s="2">
        <v>851.27476193755899</v>
      </c>
      <c r="M163" s="2">
        <v>1265.6297778487201</v>
      </c>
      <c r="N163" s="2">
        <v>6552.9378500580797</v>
      </c>
      <c r="O163" s="2">
        <v>14043.933041095701</v>
      </c>
      <c r="P163" s="2">
        <v>12389.8215727806</v>
      </c>
      <c r="Q163" s="2">
        <v>17285.843527913101</v>
      </c>
      <c r="R163" s="2">
        <v>39.030326911248302</v>
      </c>
      <c r="S163" s="2">
        <v>254.34063204098501</v>
      </c>
      <c r="T163" s="2">
        <v>780.38543141260698</v>
      </c>
      <c r="U163" s="2">
        <v>692.47185074165498</v>
      </c>
      <c r="V163" s="2">
        <v>1613.4679349139301</v>
      </c>
      <c r="W163" s="2">
        <v>124354.938047409</v>
      </c>
      <c r="X163" s="2">
        <v>318245.66011428798</v>
      </c>
      <c r="Y163" s="2">
        <v>1303478.01652527</v>
      </c>
      <c r="Z163" s="2">
        <v>1112994.4139404299</v>
      </c>
      <c r="AA163" s="2">
        <v>2642395.3282775902</v>
      </c>
      <c r="AB163" s="2">
        <v>911.08228850364696</v>
      </c>
      <c r="AC163" s="2">
        <v>4631.1782395690698</v>
      </c>
      <c r="AD163" s="2">
        <v>9857.0968360304796</v>
      </c>
      <c r="AE163" s="2">
        <v>8686.9229220151901</v>
      </c>
      <c r="AF163" s="2">
        <v>11732.824484467499</v>
      </c>
      <c r="AG163" s="2">
        <v>25.916105586569799</v>
      </c>
      <c r="AH163" s="2">
        <v>170.065360407811</v>
      </c>
      <c r="AI163" s="2">
        <v>524.17531424853996</v>
      </c>
      <c r="AJ163" s="2">
        <v>465.64640592224902</v>
      </c>
      <c r="AK163" s="2">
        <v>1092.8491569794701</v>
      </c>
      <c r="AL163" s="2">
        <v>47724.803881645203</v>
      </c>
      <c r="AM163" s="2">
        <v>122240.81871008901</v>
      </c>
      <c r="AN163" s="2">
        <v>502031.855649948</v>
      </c>
      <c r="AO163" s="2">
        <v>429188.94722747803</v>
      </c>
      <c r="AP163" s="2">
        <v>1023145.95513535</v>
      </c>
    </row>
    <row r="164" spans="1:42" x14ac:dyDescent="0.2">
      <c r="A164" t="s">
        <v>137</v>
      </c>
      <c r="B164" t="s">
        <v>104</v>
      </c>
      <c r="C164" t="s">
        <v>41</v>
      </c>
      <c r="D164" t="s">
        <v>61</v>
      </c>
      <c r="E164" t="s">
        <v>43</v>
      </c>
      <c r="F164" t="s">
        <v>44</v>
      </c>
      <c r="G164" t="s">
        <v>45</v>
      </c>
      <c r="H164" s="2">
        <v>154.75425734184699</v>
      </c>
      <c r="I164" s="2">
        <v>262.49784243293101</v>
      </c>
      <c r="J164" s="2">
        <v>341.58524665609002</v>
      </c>
      <c r="K164" s="2">
        <v>483.37555282563</v>
      </c>
      <c r="L164" s="2">
        <v>1031.9117367640099</v>
      </c>
      <c r="M164" s="2">
        <v>3107.38053750992</v>
      </c>
      <c r="N164" s="2">
        <v>7147.0455971360198</v>
      </c>
      <c r="O164" s="2">
        <v>9694.49444234371</v>
      </c>
      <c r="P164" s="2">
        <v>14788.5818258524</v>
      </c>
      <c r="Q164" s="2">
        <v>31702.718672990799</v>
      </c>
      <c r="R164" s="2">
        <v>297.18143727257802</v>
      </c>
      <c r="S164" s="2">
        <v>582.53884261287703</v>
      </c>
      <c r="T164" s="2">
        <v>856.71852678805601</v>
      </c>
      <c r="U164" s="2">
        <v>1315.5682607293099</v>
      </c>
      <c r="V164" s="2">
        <v>3553.6933049559598</v>
      </c>
      <c r="W164" s="2">
        <v>353911.94718170201</v>
      </c>
      <c r="X164" s="2">
        <v>763321.66324615502</v>
      </c>
      <c r="Y164" s="2">
        <v>1188800.1376495401</v>
      </c>
      <c r="Z164" s="2">
        <v>1671464.2842865</v>
      </c>
      <c r="AA164" s="2">
        <v>3961401.5057067899</v>
      </c>
      <c r="AB164" s="2">
        <v>2260.5359800458</v>
      </c>
      <c r="AC164" s="2">
        <v>5050.7633393406904</v>
      </c>
      <c r="AD164" s="2">
        <v>6804.3232687413702</v>
      </c>
      <c r="AE164" s="2">
        <v>10368.765882313301</v>
      </c>
      <c r="AF164" s="2">
        <v>21518.326635718298</v>
      </c>
      <c r="AG164" s="2">
        <v>195.96372497640601</v>
      </c>
      <c r="AH164" s="2">
        <v>389.90008310508</v>
      </c>
      <c r="AI164" s="2">
        <v>575.94702543504502</v>
      </c>
      <c r="AJ164" s="2">
        <v>885.256406586617</v>
      </c>
      <c r="AK164" s="2">
        <v>2407.0207275077701</v>
      </c>
      <c r="AL164" s="2">
        <v>134793.22843551601</v>
      </c>
      <c r="AM164" s="2">
        <v>293233.62342548399</v>
      </c>
      <c r="AN164" s="2">
        <v>458012.15738296497</v>
      </c>
      <c r="AO164" s="2">
        <v>644759.36923027004</v>
      </c>
      <c r="AP164" s="2">
        <v>1534369.2397346499</v>
      </c>
    </row>
    <row r="165" spans="1:42" x14ac:dyDescent="0.2">
      <c r="A165" t="s">
        <v>137</v>
      </c>
      <c r="B165" t="s">
        <v>104</v>
      </c>
      <c r="C165" t="s">
        <v>41</v>
      </c>
      <c r="D165" t="s">
        <v>62</v>
      </c>
      <c r="E165" t="s">
        <v>43</v>
      </c>
      <c r="F165" t="s">
        <v>44</v>
      </c>
      <c r="G165" t="s">
        <v>45</v>
      </c>
      <c r="H165" s="2">
        <v>280.40568930841999</v>
      </c>
      <c r="I165" s="2">
        <v>419.18094358220702</v>
      </c>
      <c r="J165" s="2">
        <v>639.88881004601706</v>
      </c>
      <c r="K165" s="2">
        <v>776.12013861909497</v>
      </c>
      <c r="L165" s="2">
        <v>763.76221439987398</v>
      </c>
      <c r="M165" s="2">
        <v>1472.8312345296099</v>
      </c>
      <c r="N165" s="2">
        <v>2882.1065762937101</v>
      </c>
      <c r="O165" s="2">
        <v>4451.6926701664897</v>
      </c>
      <c r="P165" s="2">
        <v>5768.93955570459</v>
      </c>
      <c r="Q165" s="2">
        <v>6075.1597226560098</v>
      </c>
      <c r="R165" s="2">
        <v>525.66121692210402</v>
      </c>
      <c r="S165" s="2">
        <v>866.316024847329</v>
      </c>
      <c r="T165" s="2">
        <v>1469.19096561521</v>
      </c>
      <c r="U165" s="2">
        <v>1905.64975123107</v>
      </c>
      <c r="V165" s="2">
        <v>2381.9769257605099</v>
      </c>
      <c r="W165" s="2">
        <v>649407.98857116699</v>
      </c>
      <c r="X165" s="2">
        <v>1181900.8060455299</v>
      </c>
      <c r="Y165" s="2">
        <v>2112596.35083008</v>
      </c>
      <c r="Z165" s="2">
        <v>2568880.6000366202</v>
      </c>
      <c r="AA165" s="2">
        <v>2928526.9818115202</v>
      </c>
      <c r="AB165" s="2">
        <v>1071.25586767495</v>
      </c>
      <c r="AC165" s="2">
        <v>2036.7633602544699</v>
      </c>
      <c r="AD165" s="2">
        <v>3124.5318285375802</v>
      </c>
      <c r="AE165" s="2">
        <v>4044.7950831353701</v>
      </c>
      <c r="AF165" s="2">
        <v>4123.5350291430996</v>
      </c>
      <c r="AG165" s="2">
        <v>346.81044430658199</v>
      </c>
      <c r="AH165" s="2">
        <v>579.83207220211602</v>
      </c>
      <c r="AI165" s="2">
        <v>987.69451526552405</v>
      </c>
      <c r="AJ165" s="2">
        <v>1282.3269758671499</v>
      </c>
      <c r="AK165" s="2">
        <v>1613.38288915157</v>
      </c>
      <c r="AL165" s="2">
        <v>247342.17210006699</v>
      </c>
      <c r="AM165" s="2">
        <v>454038.194571495</v>
      </c>
      <c r="AN165" s="2">
        <v>813942.94089508103</v>
      </c>
      <c r="AO165" s="2">
        <v>990954.96363830601</v>
      </c>
      <c r="AP165" s="2">
        <v>1134329.8434371899</v>
      </c>
    </row>
    <row r="166" spans="1:42" x14ac:dyDescent="0.2">
      <c r="A166" t="s">
        <v>137</v>
      </c>
      <c r="B166" t="s">
        <v>104</v>
      </c>
      <c r="C166" t="s">
        <v>63</v>
      </c>
      <c r="D166" t="s">
        <v>64</v>
      </c>
      <c r="E166" t="s">
        <v>56</v>
      </c>
      <c r="F166" t="s">
        <v>44</v>
      </c>
      <c r="G166" t="s">
        <v>45</v>
      </c>
      <c r="H166" s="2">
        <v>0</v>
      </c>
      <c r="I166" s="2">
        <v>0</v>
      </c>
      <c r="J166" s="2">
        <v>0</v>
      </c>
      <c r="K166" s="2">
        <v>0</v>
      </c>
      <c r="L166" s="2">
        <v>0</v>
      </c>
      <c r="M166" s="2">
        <v>0</v>
      </c>
      <c r="N166" s="2">
        <v>0</v>
      </c>
      <c r="O166" s="2">
        <v>0</v>
      </c>
      <c r="P166" s="2">
        <v>0</v>
      </c>
      <c r="Q166" s="2">
        <v>0</v>
      </c>
      <c r="R166" s="2">
        <v>0</v>
      </c>
      <c r="S166" s="2">
        <v>0</v>
      </c>
      <c r="T166" s="2">
        <v>0</v>
      </c>
      <c r="U166" s="2">
        <v>0</v>
      </c>
      <c r="V166" s="2">
        <v>0</v>
      </c>
      <c r="W166" s="2">
        <v>0</v>
      </c>
      <c r="X166" s="2">
        <v>0</v>
      </c>
      <c r="Y166" s="2">
        <v>0</v>
      </c>
      <c r="Z166" s="2">
        <v>0</v>
      </c>
      <c r="AA166" s="2">
        <v>0</v>
      </c>
      <c r="AB166" s="2">
        <v>0</v>
      </c>
      <c r="AC166" s="2">
        <v>0</v>
      </c>
      <c r="AD166" s="2">
        <v>0</v>
      </c>
      <c r="AE166" s="2">
        <v>0</v>
      </c>
      <c r="AF166" s="2">
        <v>0</v>
      </c>
      <c r="AG166" s="2">
        <v>0</v>
      </c>
      <c r="AH166" s="2">
        <v>0</v>
      </c>
      <c r="AI166" s="2">
        <v>0</v>
      </c>
      <c r="AJ166" s="2">
        <v>0</v>
      </c>
      <c r="AK166" s="2">
        <v>0</v>
      </c>
      <c r="AL166" s="2">
        <v>0</v>
      </c>
      <c r="AM166" s="2">
        <v>0</v>
      </c>
      <c r="AN166" s="2">
        <v>0</v>
      </c>
      <c r="AO166" s="2">
        <v>0</v>
      </c>
      <c r="AP166" s="2">
        <v>0</v>
      </c>
    </row>
    <row r="167" spans="1:42" x14ac:dyDescent="0.2">
      <c r="A167" t="s">
        <v>137</v>
      </c>
      <c r="B167" t="s">
        <v>104</v>
      </c>
      <c r="C167" t="s">
        <v>63</v>
      </c>
      <c r="D167" t="s">
        <v>65</v>
      </c>
      <c r="E167" t="s">
        <v>56</v>
      </c>
      <c r="F167" t="s">
        <v>44</v>
      </c>
      <c r="G167" t="s">
        <v>45</v>
      </c>
      <c r="H167" s="2">
        <v>0</v>
      </c>
      <c r="I167" s="2">
        <v>0</v>
      </c>
      <c r="J167" s="2">
        <v>0</v>
      </c>
      <c r="K167" s="2">
        <v>0</v>
      </c>
      <c r="L167" s="2">
        <v>0</v>
      </c>
      <c r="M167" s="2">
        <v>0</v>
      </c>
      <c r="N167" s="2">
        <v>0</v>
      </c>
      <c r="O167" s="2">
        <v>0</v>
      </c>
      <c r="P167" s="2">
        <v>0</v>
      </c>
      <c r="Q167" s="2">
        <v>0</v>
      </c>
      <c r="R167" s="2">
        <v>0</v>
      </c>
      <c r="S167" s="2">
        <v>0</v>
      </c>
      <c r="T167" s="2">
        <v>0</v>
      </c>
      <c r="U167" s="2">
        <v>0</v>
      </c>
      <c r="V167" s="2">
        <v>0</v>
      </c>
      <c r="W167" s="2">
        <v>0</v>
      </c>
      <c r="X167" s="2">
        <v>0</v>
      </c>
      <c r="Y167" s="2">
        <v>0</v>
      </c>
      <c r="Z167" s="2">
        <v>0</v>
      </c>
      <c r="AA167" s="2">
        <v>0</v>
      </c>
      <c r="AB167" s="2">
        <v>0</v>
      </c>
      <c r="AC167" s="2">
        <v>0</v>
      </c>
      <c r="AD167" s="2">
        <v>0</v>
      </c>
      <c r="AE167" s="2">
        <v>0</v>
      </c>
      <c r="AF167" s="2">
        <v>0</v>
      </c>
      <c r="AG167" s="2">
        <v>0</v>
      </c>
      <c r="AH167" s="2">
        <v>0</v>
      </c>
      <c r="AI167" s="2">
        <v>0</v>
      </c>
      <c r="AJ167" s="2">
        <v>0</v>
      </c>
      <c r="AK167" s="2">
        <v>0</v>
      </c>
      <c r="AL167" s="2">
        <v>0</v>
      </c>
      <c r="AM167" s="2">
        <v>0</v>
      </c>
      <c r="AN167" s="2">
        <v>0</v>
      </c>
      <c r="AO167" s="2">
        <v>0</v>
      </c>
      <c r="AP167" s="2">
        <v>0</v>
      </c>
    </row>
    <row r="168" spans="1:42" x14ac:dyDescent="0.2">
      <c r="A168" t="s">
        <v>137</v>
      </c>
      <c r="B168" t="s">
        <v>104</v>
      </c>
      <c r="C168" t="s">
        <v>63</v>
      </c>
      <c r="D168" t="s">
        <v>66</v>
      </c>
      <c r="E168" t="s">
        <v>56</v>
      </c>
      <c r="F168" t="s">
        <v>44</v>
      </c>
      <c r="G168" t="s">
        <v>45</v>
      </c>
      <c r="H168" s="2">
        <v>0</v>
      </c>
      <c r="I168" s="2">
        <v>0</v>
      </c>
      <c r="J168" s="2">
        <v>0</v>
      </c>
      <c r="K168" s="2">
        <v>0</v>
      </c>
      <c r="L168" s="2">
        <v>0</v>
      </c>
      <c r="M168" s="2">
        <v>0</v>
      </c>
      <c r="N168" s="2">
        <v>0</v>
      </c>
      <c r="O168" s="2">
        <v>0</v>
      </c>
      <c r="P168" s="2">
        <v>0</v>
      </c>
      <c r="Q168" s="2">
        <v>0</v>
      </c>
      <c r="R168" s="2">
        <v>0</v>
      </c>
      <c r="S168" s="2">
        <v>0</v>
      </c>
      <c r="T168" s="2">
        <v>0</v>
      </c>
      <c r="U168" s="2">
        <v>0</v>
      </c>
      <c r="V168" s="2">
        <v>0</v>
      </c>
      <c r="W168" s="2">
        <v>0</v>
      </c>
      <c r="X168" s="2">
        <v>0</v>
      </c>
      <c r="Y168" s="2">
        <v>0</v>
      </c>
      <c r="Z168" s="2">
        <v>0</v>
      </c>
      <c r="AA168" s="2">
        <v>0</v>
      </c>
      <c r="AB168" s="2">
        <v>0</v>
      </c>
      <c r="AC168" s="2">
        <v>0</v>
      </c>
      <c r="AD168" s="2">
        <v>0</v>
      </c>
      <c r="AE168" s="2">
        <v>0</v>
      </c>
      <c r="AF168" s="2">
        <v>0</v>
      </c>
      <c r="AG168" s="2">
        <v>0</v>
      </c>
      <c r="AH168" s="2">
        <v>0</v>
      </c>
      <c r="AI168" s="2">
        <v>0</v>
      </c>
      <c r="AJ168" s="2">
        <v>0</v>
      </c>
      <c r="AK168" s="2">
        <v>0</v>
      </c>
      <c r="AL168" s="2">
        <v>0</v>
      </c>
      <c r="AM168" s="2">
        <v>0</v>
      </c>
      <c r="AN168" s="2">
        <v>0</v>
      </c>
      <c r="AO168" s="2">
        <v>0</v>
      </c>
      <c r="AP168" s="2">
        <v>0</v>
      </c>
    </row>
    <row r="169" spans="1:42" x14ac:dyDescent="0.2">
      <c r="A169" t="s">
        <v>137</v>
      </c>
      <c r="B169" t="s">
        <v>104</v>
      </c>
      <c r="C169" t="s">
        <v>63</v>
      </c>
      <c r="D169" t="s">
        <v>67</v>
      </c>
      <c r="E169" t="s">
        <v>56</v>
      </c>
      <c r="F169" t="s">
        <v>44</v>
      </c>
      <c r="G169" t="s">
        <v>45</v>
      </c>
      <c r="H169" s="2">
        <v>0</v>
      </c>
      <c r="I169" s="2">
        <v>0</v>
      </c>
      <c r="J169" s="2">
        <v>0</v>
      </c>
      <c r="K169" s="2">
        <v>0</v>
      </c>
      <c r="L169" s="2">
        <v>0</v>
      </c>
      <c r="M169" s="2">
        <v>0</v>
      </c>
      <c r="N169" s="2">
        <v>0</v>
      </c>
      <c r="O169" s="2">
        <v>0</v>
      </c>
      <c r="P169" s="2">
        <v>0</v>
      </c>
      <c r="Q169" s="2">
        <v>0</v>
      </c>
      <c r="R169" s="2">
        <v>0</v>
      </c>
      <c r="S169" s="2">
        <v>0</v>
      </c>
      <c r="T169" s="2">
        <v>0</v>
      </c>
      <c r="U169" s="2">
        <v>0</v>
      </c>
      <c r="V169" s="2">
        <v>0</v>
      </c>
      <c r="W169" s="2">
        <v>0</v>
      </c>
      <c r="X169" s="2">
        <v>0</v>
      </c>
      <c r="Y169" s="2">
        <v>0</v>
      </c>
      <c r="Z169" s="2">
        <v>0</v>
      </c>
      <c r="AA169" s="2">
        <v>0</v>
      </c>
      <c r="AB169" s="2">
        <v>0</v>
      </c>
      <c r="AC169" s="2">
        <v>0</v>
      </c>
      <c r="AD169" s="2">
        <v>0</v>
      </c>
      <c r="AE169" s="2">
        <v>0</v>
      </c>
      <c r="AF169" s="2">
        <v>0</v>
      </c>
      <c r="AG169" s="2">
        <v>0</v>
      </c>
      <c r="AH169" s="2">
        <v>0</v>
      </c>
      <c r="AI169" s="2">
        <v>0</v>
      </c>
      <c r="AJ169" s="2">
        <v>0</v>
      </c>
      <c r="AK169" s="2">
        <v>0</v>
      </c>
      <c r="AL169" s="2">
        <v>0</v>
      </c>
      <c r="AM169" s="2">
        <v>0</v>
      </c>
      <c r="AN169" s="2">
        <v>0</v>
      </c>
      <c r="AO169" s="2">
        <v>0</v>
      </c>
      <c r="AP169" s="2">
        <v>0</v>
      </c>
    </row>
    <row r="170" spans="1:42" x14ac:dyDescent="0.2">
      <c r="A170" t="s">
        <v>137</v>
      </c>
      <c r="B170" t="s">
        <v>104</v>
      </c>
      <c r="C170" t="s">
        <v>63</v>
      </c>
      <c r="D170" t="s">
        <v>68</v>
      </c>
      <c r="E170" t="s">
        <v>56</v>
      </c>
      <c r="F170" t="s">
        <v>44</v>
      </c>
      <c r="G170" t="s">
        <v>45</v>
      </c>
      <c r="H170" s="2">
        <v>0</v>
      </c>
      <c r="I170" s="2">
        <v>0</v>
      </c>
      <c r="J170" s="2">
        <v>0</v>
      </c>
      <c r="K170" s="2">
        <v>0</v>
      </c>
      <c r="L170" s="2">
        <v>0</v>
      </c>
      <c r="M170" s="2">
        <v>0</v>
      </c>
      <c r="N170" s="2">
        <v>0</v>
      </c>
      <c r="O170" s="2">
        <v>0</v>
      </c>
      <c r="P170" s="2">
        <v>0</v>
      </c>
      <c r="Q170" s="2">
        <v>0</v>
      </c>
      <c r="R170" s="2">
        <v>0</v>
      </c>
      <c r="S170" s="2">
        <v>0</v>
      </c>
      <c r="T170" s="2">
        <v>0</v>
      </c>
      <c r="U170" s="2">
        <v>0</v>
      </c>
      <c r="V170" s="2">
        <v>0</v>
      </c>
      <c r="W170" s="2">
        <v>0</v>
      </c>
      <c r="X170" s="2">
        <v>0</v>
      </c>
      <c r="Y170" s="2">
        <v>0</v>
      </c>
      <c r="Z170" s="2">
        <v>0</v>
      </c>
      <c r="AA170" s="2">
        <v>0</v>
      </c>
      <c r="AB170" s="2">
        <v>0</v>
      </c>
      <c r="AC170" s="2">
        <v>0</v>
      </c>
      <c r="AD170" s="2">
        <v>0</v>
      </c>
      <c r="AE170" s="2">
        <v>0</v>
      </c>
      <c r="AF170" s="2">
        <v>0</v>
      </c>
      <c r="AG170" s="2">
        <v>0</v>
      </c>
      <c r="AH170" s="2">
        <v>0</v>
      </c>
      <c r="AI170" s="2">
        <v>0</v>
      </c>
      <c r="AJ170" s="2">
        <v>0</v>
      </c>
      <c r="AK170" s="2">
        <v>0</v>
      </c>
      <c r="AL170" s="2">
        <v>0</v>
      </c>
      <c r="AM170" s="2">
        <v>0</v>
      </c>
      <c r="AN170" s="2">
        <v>0</v>
      </c>
      <c r="AO170" s="2">
        <v>0</v>
      </c>
      <c r="AP170" s="2">
        <v>0</v>
      </c>
    </row>
    <row r="171" spans="1:42" x14ac:dyDescent="0.2">
      <c r="A171" t="s">
        <v>137</v>
      </c>
      <c r="B171" t="s">
        <v>104</v>
      </c>
      <c r="C171" t="s">
        <v>63</v>
      </c>
      <c r="D171" t="s">
        <v>69</v>
      </c>
      <c r="E171" t="s">
        <v>56</v>
      </c>
      <c r="F171" t="s">
        <v>44</v>
      </c>
      <c r="G171" t="s">
        <v>45</v>
      </c>
      <c r="H171" s="2">
        <v>0</v>
      </c>
      <c r="I171" s="2">
        <v>0</v>
      </c>
      <c r="J171" s="2">
        <v>0</v>
      </c>
      <c r="K171" s="2">
        <v>0</v>
      </c>
      <c r="L171" s="2">
        <v>0</v>
      </c>
      <c r="M171" s="2">
        <v>0</v>
      </c>
      <c r="N171" s="2">
        <v>0</v>
      </c>
      <c r="O171" s="2">
        <v>0</v>
      </c>
      <c r="P171" s="2">
        <v>0</v>
      </c>
      <c r="Q171" s="2">
        <v>0</v>
      </c>
      <c r="R171" s="2">
        <v>0</v>
      </c>
      <c r="S171" s="2">
        <v>0</v>
      </c>
      <c r="T171" s="2">
        <v>0</v>
      </c>
      <c r="U171" s="2">
        <v>0</v>
      </c>
      <c r="V171" s="2">
        <v>0</v>
      </c>
      <c r="W171" s="2">
        <v>0</v>
      </c>
      <c r="X171" s="2">
        <v>0</v>
      </c>
      <c r="Y171" s="2">
        <v>0</v>
      </c>
      <c r="Z171" s="2">
        <v>0</v>
      </c>
      <c r="AA171" s="2">
        <v>0</v>
      </c>
      <c r="AB171" s="2">
        <v>0</v>
      </c>
      <c r="AC171" s="2">
        <v>0</v>
      </c>
      <c r="AD171" s="2">
        <v>0</v>
      </c>
      <c r="AE171" s="2">
        <v>0</v>
      </c>
      <c r="AF171" s="2">
        <v>0</v>
      </c>
      <c r="AG171" s="2">
        <v>0</v>
      </c>
      <c r="AH171" s="2">
        <v>0</v>
      </c>
      <c r="AI171" s="2">
        <v>0</v>
      </c>
      <c r="AJ171" s="2">
        <v>0</v>
      </c>
      <c r="AK171" s="2">
        <v>0</v>
      </c>
      <c r="AL171" s="2">
        <v>0</v>
      </c>
      <c r="AM171" s="2">
        <v>0</v>
      </c>
      <c r="AN171" s="2">
        <v>0</v>
      </c>
      <c r="AO171" s="2">
        <v>0</v>
      </c>
      <c r="AP171" s="2">
        <v>0</v>
      </c>
    </row>
    <row r="172" spans="1:42" x14ac:dyDescent="0.2">
      <c r="A172" t="s">
        <v>137</v>
      </c>
      <c r="B172" t="s">
        <v>104</v>
      </c>
      <c r="C172" t="s">
        <v>63</v>
      </c>
      <c r="D172" t="s">
        <v>70</v>
      </c>
      <c r="E172" t="s">
        <v>56</v>
      </c>
      <c r="F172" t="s">
        <v>44</v>
      </c>
      <c r="G172" t="s">
        <v>45</v>
      </c>
      <c r="H172" s="2">
        <v>24267.763032447401</v>
      </c>
      <c r="I172" s="2">
        <v>27228.155284430701</v>
      </c>
      <c r="J172" s="2">
        <v>26058.1449129953</v>
      </c>
      <c r="K172" s="2">
        <v>25058.817432206601</v>
      </c>
      <c r="L172" s="2">
        <v>17438.2370289317</v>
      </c>
      <c r="M172" s="2">
        <v>211248.412299424</v>
      </c>
      <c r="N172" s="2">
        <v>275553.35076642002</v>
      </c>
      <c r="O172" s="2">
        <v>259509.49878877599</v>
      </c>
      <c r="P172" s="2">
        <v>249259.15881704001</v>
      </c>
      <c r="Q172" s="2">
        <v>184957.82360722599</v>
      </c>
      <c r="R172" s="2">
        <v>12460.524246380501</v>
      </c>
      <c r="S172" s="2">
        <v>17695.219539637299</v>
      </c>
      <c r="T172" s="2">
        <v>16421.390443661301</v>
      </c>
      <c r="U172" s="2">
        <v>15836.004937961699</v>
      </c>
      <c r="V172" s="2">
        <v>12583.766115657199</v>
      </c>
      <c r="W172" s="2">
        <v>25090114.172233801</v>
      </c>
      <c r="X172" s="2">
        <v>38833787.338833101</v>
      </c>
      <c r="Y172" s="2">
        <v>35748824.686691999</v>
      </c>
      <c r="Z172" s="2">
        <v>34658702.275183797</v>
      </c>
      <c r="AA172" s="2">
        <v>29286459.497917701</v>
      </c>
      <c r="AB172" s="2">
        <v>145037.853296104</v>
      </c>
      <c r="AC172" s="2">
        <v>189879.97495185101</v>
      </c>
      <c r="AD172" s="2">
        <v>179608.304048527</v>
      </c>
      <c r="AE172" s="2">
        <v>173368.14651870399</v>
      </c>
      <c r="AF172" s="2">
        <v>134425.90037354999</v>
      </c>
      <c r="AG172" s="2">
        <v>9732.8667188913696</v>
      </c>
      <c r="AH172" s="2">
        <v>13758.5297750757</v>
      </c>
      <c r="AI172" s="2">
        <v>12810.4912380039</v>
      </c>
      <c r="AJ172" s="2">
        <v>12363.9420213798</v>
      </c>
      <c r="AK172" s="2">
        <v>10112.003967881899</v>
      </c>
      <c r="AL172" s="2">
        <v>11775979.4497576</v>
      </c>
      <c r="AM172" s="2">
        <v>18272022.0254567</v>
      </c>
      <c r="AN172" s="2">
        <v>17021962.1416573</v>
      </c>
      <c r="AO172" s="2">
        <v>16551698.747052399</v>
      </c>
      <c r="AP172" s="2">
        <v>14687904.673410101</v>
      </c>
    </row>
    <row r="173" spans="1:42" x14ac:dyDescent="0.2">
      <c r="A173" t="s">
        <v>137</v>
      </c>
      <c r="B173" t="s">
        <v>104</v>
      </c>
      <c r="C173" t="s">
        <v>63</v>
      </c>
      <c r="D173" t="s">
        <v>71</v>
      </c>
      <c r="E173" t="s">
        <v>56</v>
      </c>
      <c r="F173" t="s">
        <v>44</v>
      </c>
      <c r="G173" t="s">
        <v>45</v>
      </c>
      <c r="H173" s="2">
        <v>10802.585848778501</v>
      </c>
      <c r="I173" s="2">
        <v>11656.152355733801</v>
      </c>
      <c r="J173" s="2">
        <v>11233.828091961601</v>
      </c>
      <c r="K173" s="2">
        <v>10837.494869878199</v>
      </c>
      <c r="L173" s="2">
        <v>7534.4658311329504</v>
      </c>
      <c r="M173" s="2">
        <v>130383.788657721</v>
      </c>
      <c r="N173" s="2">
        <v>144656.75747532799</v>
      </c>
      <c r="O173" s="2">
        <v>137797.76082638701</v>
      </c>
      <c r="P173" s="2">
        <v>132785.27764399699</v>
      </c>
      <c r="Q173" s="2">
        <v>101848.27821415701</v>
      </c>
      <c r="R173" s="2">
        <v>7910.5625085919201</v>
      </c>
      <c r="S173" s="2">
        <v>8995.2930066434201</v>
      </c>
      <c r="T173" s="2">
        <v>8478.0369831016305</v>
      </c>
      <c r="U173" s="2">
        <v>8199.1174339753306</v>
      </c>
      <c r="V173" s="2">
        <v>6703.0734804973499</v>
      </c>
      <c r="W173" s="2">
        <v>13348768.4632864</v>
      </c>
      <c r="X173" s="2">
        <v>15697779.958596701</v>
      </c>
      <c r="Y173" s="2">
        <v>14720590.1754272</v>
      </c>
      <c r="Z173" s="2">
        <v>14309206.5369217</v>
      </c>
      <c r="AA173" s="2">
        <v>12369463.0591521</v>
      </c>
      <c r="AB173" s="2">
        <v>89459.058823332205</v>
      </c>
      <c r="AC173" s="2">
        <v>100877.78593236201</v>
      </c>
      <c r="AD173" s="2">
        <v>96514.353317143396</v>
      </c>
      <c r="AE173" s="2">
        <v>93556.107778489604</v>
      </c>
      <c r="AF173" s="2">
        <v>73794.847935697093</v>
      </c>
      <c r="AG173" s="2">
        <v>6158.8807502350501</v>
      </c>
      <c r="AH173" s="2">
        <v>7001.5532436991298</v>
      </c>
      <c r="AI173" s="2">
        <v>6620.4049961832397</v>
      </c>
      <c r="AJ173" s="2">
        <v>6413.88060333661</v>
      </c>
      <c r="AK173" s="2">
        <v>5365.35230728448</v>
      </c>
      <c r="AL173" s="2">
        <v>6301817.31521165</v>
      </c>
      <c r="AM173" s="2">
        <v>7439169.97528899</v>
      </c>
      <c r="AN173" s="2">
        <v>7049301.5488089304</v>
      </c>
      <c r="AO173" s="2">
        <v>6884748.8180532502</v>
      </c>
      <c r="AP173" s="2">
        <v>6177904.2962490898</v>
      </c>
    </row>
    <row r="174" spans="1:42" x14ac:dyDescent="0.2">
      <c r="A174" t="s">
        <v>137</v>
      </c>
      <c r="B174" t="s">
        <v>104</v>
      </c>
      <c r="C174" t="s">
        <v>63</v>
      </c>
      <c r="D174" t="s">
        <v>72</v>
      </c>
      <c r="E174" t="s">
        <v>56</v>
      </c>
      <c r="F174" t="s">
        <v>44</v>
      </c>
      <c r="G174" t="s">
        <v>45</v>
      </c>
      <c r="H174" s="2">
        <v>7683.4998771673399</v>
      </c>
      <c r="I174" s="2">
        <v>8623.3148313885904</v>
      </c>
      <c r="J174" s="2">
        <v>8245.5455352248391</v>
      </c>
      <c r="K174" s="2">
        <v>7934.9146509410602</v>
      </c>
      <c r="L174" s="2">
        <v>5652.43220212904</v>
      </c>
      <c r="M174" s="2">
        <v>76086.673883710799</v>
      </c>
      <c r="N174" s="2">
        <v>98931.164502172993</v>
      </c>
      <c r="O174" s="2">
        <v>93151.884777682804</v>
      </c>
      <c r="P174" s="2">
        <v>89520.919722166596</v>
      </c>
      <c r="Q174" s="2">
        <v>68294.1736826368</v>
      </c>
      <c r="R174" s="2">
        <v>4280.1012641289099</v>
      </c>
      <c r="S174" s="2">
        <v>6059.5489688518901</v>
      </c>
      <c r="T174" s="2">
        <v>5622.5490601984902</v>
      </c>
      <c r="U174" s="2">
        <v>5428.1945707253899</v>
      </c>
      <c r="V174" s="2">
        <v>4416.9634578203004</v>
      </c>
      <c r="W174" s="2">
        <v>7963351.0285201101</v>
      </c>
      <c r="X174" s="2">
        <v>12278281.435517499</v>
      </c>
      <c r="Y174" s="2">
        <v>11301089.4366854</v>
      </c>
      <c r="Z174" s="2">
        <v>10965318.731062001</v>
      </c>
      <c r="AA174" s="2">
        <v>9442423.8964755796</v>
      </c>
      <c r="AB174" s="2">
        <v>53492.981003545603</v>
      </c>
      <c r="AC174" s="2">
        <v>69974.868327333505</v>
      </c>
      <c r="AD174" s="2">
        <v>66120.071435330799</v>
      </c>
      <c r="AE174" s="2">
        <v>63867.0465449572</v>
      </c>
      <c r="AF174" s="2">
        <v>50479.701078761602</v>
      </c>
      <c r="AG174" s="2">
        <v>3369.1242599639399</v>
      </c>
      <c r="AH174" s="2">
        <v>4758.6394980476498</v>
      </c>
      <c r="AI174" s="2">
        <v>4430.8821863253797</v>
      </c>
      <c r="AJ174" s="2">
        <v>4284.0756334687003</v>
      </c>
      <c r="AK174" s="2">
        <v>3595.4607337276302</v>
      </c>
      <c r="AL174" s="2">
        <v>3772707.2040226199</v>
      </c>
      <c r="AM174" s="2">
        <v>5855457.4126982698</v>
      </c>
      <c r="AN174" s="2">
        <v>5454332.4292639503</v>
      </c>
      <c r="AO174" s="2">
        <v>5314103.0172033198</v>
      </c>
      <c r="AP174" s="2">
        <v>4836140.9264612095</v>
      </c>
    </row>
    <row r="175" spans="1:42" x14ac:dyDescent="0.2">
      <c r="A175" t="s">
        <v>137</v>
      </c>
      <c r="B175" t="s">
        <v>104</v>
      </c>
      <c r="C175" t="s">
        <v>63</v>
      </c>
      <c r="D175" t="s">
        <v>73</v>
      </c>
      <c r="E175" t="s">
        <v>56</v>
      </c>
      <c r="F175" t="s">
        <v>44</v>
      </c>
      <c r="G175" t="s">
        <v>45</v>
      </c>
      <c r="H175" s="2">
        <v>30345.4282556213</v>
      </c>
      <c r="I175" s="2">
        <v>29406.818523023201</v>
      </c>
      <c r="J175" s="2">
        <v>27762.783756414199</v>
      </c>
      <c r="K175" s="2">
        <v>26676.552171214698</v>
      </c>
      <c r="L175" s="2">
        <v>17776.953107974601</v>
      </c>
      <c r="M175" s="2">
        <v>107114.759120912</v>
      </c>
      <c r="N175" s="2">
        <v>148846.678584301</v>
      </c>
      <c r="O175" s="2">
        <v>141630.47415186599</v>
      </c>
      <c r="P175" s="2">
        <v>136769.20312879499</v>
      </c>
      <c r="Q175" s="2">
        <v>98138.614280278794</v>
      </c>
      <c r="R175" s="2">
        <v>11338.8520800194</v>
      </c>
      <c r="S175" s="2">
        <v>20728.6472717092</v>
      </c>
      <c r="T175" s="2">
        <v>20831.8980722911</v>
      </c>
      <c r="U175" s="2">
        <v>21626.667558458001</v>
      </c>
      <c r="V175" s="2">
        <v>17976.296195451501</v>
      </c>
      <c r="W175" s="2">
        <v>4510394.3446032396</v>
      </c>
      <c r="X175" s="2">
        <v>10946837.9666852</v>
      </c>
      <c r="Y175" s="2">
        <v>9971966.9286004901</v>
      </c>
      <c r="Z175" s="2">
        <v>9671445.26128917</v>
      </c>
      <c r="AA175" s="2">
        <v>7800498.0424210997</v>
      </c>
      <c r="AB175" s="2">
        <v>73684.599049284094</v>
      </c>
      <c r="AC175" s="2">
        <v>101759.943621895</v>
      </c>
      <c r="AD175" s="2">
        <v>97184.5888349093</v>
      </c>
      <c r="AE175" s="2">
        <v>94314.125371997507</v>
      </c>
      <c r="AF175" s="2">
        <v>70393.275420625898</v>
      </c>
      <c r="AG175" s="2">
        <v>8554.04324251039</v>
      </c>
      <c r="AH175" s="2">
        <v>15629.0837111114</v>
      </c>
      <c r="AI175" s="2">
        <v>15749.8103145447</v>
      </c>
      <c r="AJ175" s="2">
        <v>16368.151225837801</v>
      </c>
      <c r="AK175" s="2">
        <v>13942.362812220001</v>
      </c>
      <c r="AL175" s="2">
        <v>2016275.4139818901</v>
      </c>
      <c r="AM175" s="2">
        <v>4859212.5029747197</v>
      </c>
      <c r="AN175" s="2">
        <v>4471212.1741098296</v>
      </c>
      <c r="AO175" s="2">
        <v>4351369.1953180796</v>
      </c>
      <c r="AP175" s="2">
        <v>3658485.15610298</v>
      </c>
    </row>
    <row r="176" spans="1:42" x14ac:dyDescent="0.2">
      <c r="A176" t="s">
        <v>137</v>
      </c>
      <c r="B176" t="s">
        <v>104</v>
      </c>
      <c r="C176" t="s">
        <v>63</v>
      </c>
      <c r="D176" t="s">
        <v>74</v>
      </c>
      <c r="E176" t="s">
        <v>56</v>
      </c>
      <c r="F176" t="s">
        <v>44</v>
      </c>
      <c r="G176" t="s">
        <v>45</v>
      </c>
      <c r="H176" s="2">
        <v>38190.150415320299</v>
      </c>
      <c r="I176" s="2">
        <v>37252.845597326203</v>
      </c>
      <c r="J176" s="2">
        <v>36061.660745633599</v>
      </c>
      <c r="K176" s="2">
        <v>34060.978708421098</v>
      </c>
      <c r="L176" s="2">
        <v>22365.172092670098</v>
      </c>
      <c r="M176" s="2">
        <v>185210.429956862</v>
      </c>
      <c r="N176" s="2">
        <v>249257.40152157901</v>
      </c>
      <c r="O176" s="2">
        <v>243600.08816799099</v>
      </c>
      <c r="P176" s="2">
        <v>231397.79347873299</v>
      </c>
      <c r="Q176" s="2">
        <v>163681.452882335</v>
      </c>
      <c r="R176" s="2">
        <v>19745.332281354498</v>
      </c>
      <c r="S176" s="2">
        <v>33998.310333059802</v>
      </c>
      <c r="T176" s="2">
        <v>35103.604051157497</v>
      </c>
      <c r="U176" s="2">
        <v>35850.383674172997</v>
      </c>
      <c r="V176" s="2">
        <v>29265.778216552</v>
      </c>
      <c r="W176" s="2">
        <v>8070692.3682883102</v>
      </c>
      <c r="X176" s="2">
        <v>17589021.397877999</v>
      </c>
      <c r="Y176" s="2">
        <v>16441769.968565101</v>
      </c>
      <c r="Z176" s="2">
        <v>15692780.5967867</v>
      </c>
      <c r="AA176" s="2">
        <v>12232919.2581382</v>
      </c>
      <c r="AB176" s="2">
        <v>127022.925560541</v>
      </c>
      <c r="AC176" s="2">
        <v>169016.824171021</v>
      </c>
      <c r="AD176" s="2">
        <v>165992.72845683599</v>
      </c>
      <c r="AE176" s="2">
        <v>158721.87996164101</v>
      </c>
      <c r="AF176" s="2">
        <v>116274.003869487</v>
      </c>
      <c r="AG176" s="2">
        <v>14299.894260973</v>
      </c>
      <c r="AH176" s="2">
        <v>24803.5631912381</v>
      </c>
      <c r="AI176" s="2">
        <v>25658.964489025599</v>
      </c>
      <c r="AJ176" s="2">
        <v>26247.751174855301</v>
      </c>
      <c r="AK176" s="2">
        <v>21946.1234528522</v>
      </c>
      <c r="AL176" s="2">
        <v>3407074.8810627898</v>
      </c>
      <c r="AM176" s="2">
        <v>7468680.27653985</v>
      </c>
      <c r="AN176" s="2">
        <v>7036769.4068097603</v>
      </c>
      <c r="AO176" s="2">
        <v>6747364.4999752296</v>
      </c>
      <c r="AP176" s="2">
        <v>5490417.7888495298</v>
      </c>
    </row>
    <row r="177" spans="1:42" x14ac:dyDescent="0.2">
      <c r="A177" t="s">
        <v>137</v>
      </c>
      <c r="B177" t="s">
        <v>104</v>
      </c>
      <c r="C177" t="s">
        <v>63</v>
      </c>
      <c r="D177" t="s">
        <v>75</v>
      </c>
      <c r="E177" t="s">
        <v>43</v>
      </c>
      <c r="F177" t="s">
        <v>44</v>
      </c>
      <c r="G177" t="s">
        <v>45</v>
      </c>
      <c r="H177" s="2">
        <v>2293.1677526162198</v>
      </c>
      <c r="I177" s="2">
        <v>2359.1939271495198</v>
      </c>
      <c r="J177" s="2">
        <v>2300.5123324824399</v>
      </c>
      <c r="K177" s="2">
        <v>2223.2583736370102</v>
      </c>
      <c r="L177" s="2">
        <v>1610.51520174144</v>
      </c>
      <c r="M177" s="2">
        <v>22809.3067804733</v>
      </c>
      <c r="N177" s="2">
        <v>23304.431305029</v>
      </c>
      <c r="O177" s="2">
        <v>22529.354966871</v>
      </c>
      <c r="P177" s="2">
        <v>21803.2521793919</v>
      </c>
      <c r="Q177" s="2">
        <v>16135.297672594401</v>
      </c>
      <c r="R177" s="2">
        <v>1470.1031643338599</v>
      </c>
      <c r="S177" s="2">
        <v>1478.22136575794</v>
      </c>
      <c r="T177" s="2">
        <v>1417.8889472974699</v>
      </c>
      <c r="U177" s="2">
        <v>1376.675089526</v>
      </c>
      <c r="V177" s="2">
        <v>1044.7308661862301</v>
      </c>
      <c r="W177" s="2">
        <v>3148824.2925320002</v>
      </c>
      <c r="X177" s="2">
        <v>3132259.2885107398</v>
      </c>
      <c r="Y177" s="2">
        <v>2981824.8165092501</v>
      </c>
      <c r="Z177" s="2">
        <v>2894996.1143723698</v>
      </c>
      <c r="AA177" s="2">
        <v>2223419.73769528</v>
      </c>
      <c r="AB177" s="2">
        <v>16264.5465319757</v>
      </c>
      <c r="AC177" s="2">
        <v>16578.950279723002</v>
      </c>
      <c r="AD177" s="2">
        <v>16019.5840558168</v>
      </c>
      <c r="AE177" s="2">
        <v>15466.079055881501</v>
      </c>
      <c r="AF177" s="2">
        <v>11581.2809632466</v>
      </c>
      <c r="AG177" s="2">
        <v>1054.63293352808</v>
      </c>
      <c r="AH177" s="2">
        <v>1059.1705919804899</v>
      </c>
      <c r="AI177" s="2">
        <v>1015.88864026345</v>
      </c>
      <c r="AJ177" s="2">
        <v>983.66620855377198</v>
      </c>
      <c r="AK177" s="2">
        <v>722.87735783884602</v>
      </c>
      <c r="AL177" s="2">
        <v>1375402.92995452</v>
      </c>
      <c r="AM177" s="2">
        <v>1358056.36045278</v>
      </c>
      <c r="AN177" s="2">
        <v>1296296.68379619</v>
      </c>
      <c r="AO177" s="2">
        <v>1255269.7200420201</v>
      </c>
      <c r="AP177" s="2">
        <v>930620.29006889998</v>
      </c>
    </row>
    <row r="178" spans="1:42" x14ac:dyDescent="0.2">
      <c r="A178" t="s">
        <v>137</v>
      </c>
      <c r="B178" t="s">
        <v>104</v>
      </c>
      <c r="C178" t="s">
        <v>63</v>
      </c>
      <c r="D178" t="s">
        <v>76</v>
      </c>
      <c r="E178" t="s">
        <v>43</v>
      </c>
      <c r="F178" t="s">
        <v>44</v>
      </c>
      <c r="G178" t="s">
        <v>45</v>
      </c>
      <c r="H178" s="2">
        <v>405.10440917220001</v>
      </c>
      <c r="I178" s="2">
        <v>409.83295144792601</v>
      </c>
      <c r="J178" s="2">
        <v>402.22800688305898</v>
      </c>
      <c r="K178" s="2">
        <v>390.16537699056801</v>
      </c>
      <c r="L178" s="2">
        <v>302.72090210556098</v>
      </c>
      <c r="M178" s="2">
        <v>5331.3240534439701</v>
      </c>
      <c r="N178" s="2">
        <v>5254.2657771781096</v>
      </c>
      <c r="O178" s="2">
        <v>5142.2059476897102</v>
      </c>
      <c r="P178" s="2">
        <v>5003.7445954978502</v>
      </c>
      <c r="Q178" s="2">
        <v>3928.4856045618699</v>
      </c>
      <c r="R178" s="2">
        <v>328.59723138809198</v>
      </c>
      <c r="S178" s="2">
        <v>314.44840834476099</v>
      </c>
      <c r="T178" s="2">
        <v>306.53370685270102</v>
      </c>
      <c r="U178" s="2">
        <v>299.23887626593898</v>
      </c>
      <c r="V178" s="2">
        <v>238.18091253237799</v>
      </c>
      <c r="W178" s="2">
        <v>592488.84022331203</v>
      </c>
      <c r="X178" s="2">
        <v>551318.86574745202</v>
      </c>
      <c r="Y178" s="2">
        <v>538485.11672306096</v>
      </c>
      <c r="Z178" s="2">
        <v>526385.91302394902</v>
      </c>
      <c r="AA178" s="2">
        <v>421695.619648933</v>
      </c>
      <c r="AB178" s="2">
        <v>3995.8303100988301</v>
      </c>
      <c r="AC178" s="2">
        <v>3928.8288299515798</v>
      </c>
      <c r="AD178" s="2">
        <v>3845.50516827404</v>
      </c>
      <c r="AE178" s="2">
        <v>3736.0049616843498</v>
      </c>
      <c r="AF178" s="2">
        <v>2962.3085714131598</v>
      </c>
      <c r="AG178" s="2">
        <v>264.43740536994301</v>
      </c>
      <c r="AH178" s="2">
        <v>250.51525108702501</v>
      </c>
      <c r="AI178" s="2">
        <v>244.55415572132901</v>
      </c>
      <c r="AJ178" s="2">
        <v>238.08753766003099</v>
      </c>
      <c r="AK178" s="2">
        <v>184.82798382476901</v>
      </c>
      <c r="AL178" s="2">
        <v>323950.21531939501</v>
      </c>
      <c r="AM178" s="2">
        <v>296137.600059986</v>
      </c>
      <c r="AN178" s="2">
        <v>289381.10076689703</v>
      </c>
      <c r="AO178" s="2">
        <v>281522.215068936</v>
      </c>
      <c r="AP178" s="2">
        <v>219618.39817524</v>
      </c>
    </row>
    <row r="179" spans="1:42" x14ac:dyDescent="0.2">
      <c r="A179" t="s">
        <v>137</v>
      </c>
      <c r="B179" t="s">
        <v>104</v>
      </c>
      <c r="C179" t="s">
        <v>63</v>
      </c>
      <c r="D179" t="s">
        <v>77</v>
      </c>
      <c r="E179" t="s">
        <v>43</v>
      </c>
      <c r="F179" t="s">
        <v>44</v>
      </c>
      <c r="G179" t="s">
        <v>45</v>
      </c>
      <c r="H179" s="2">
        <v>273.94281781278602</v>
      </c>
      <c r="I179" s="2">
        <v>282.88976292917499</v>
      </c>
      <c r="J179" s="2">
        <v>276.14739261497698</v>
      </c>
      <c r="K179" s="2">
        <v>266.92535353172599</v>
      </c>
      <c r="L179" s="2">
        <v>181.67206341260999</v>
      </c>
      <c r="M179" s="2">
        <v>3199.3965097833402</v>
      </c>
      <c r="N179" s="2">
        <v>3352.6432708371399</v>
      </c>
      <c r="O179" s="2">
        <v>3260.99967940338</v>
      </c>
      <c r="P179" s="2">
        <v>3157.8109990563198</v>
      </c>
      <c r="Q179" s="2">
        <v>2184.3069952279302</v>
      </c>
      <c r="R179" s="2">
        <v>195.432002064306</v>
      </c>
      <c r="S179" s="2">
        <v>204.42184788081801</v>
      </c>
      <c r="T179" s="2">
        <v>198.17036323796501</v>
      </c>
      <c r="U179" s="2">
        <v>192.51661338179801</v>
      </c>
      <c r="V179" s="2">
        <v>135.45734282233801</v>
      </c>
      <c r="W179" s="2">
        <v>276444.09817123401</v>
      </c>
      <c r="X179" s="2">
        <v>285823.86340641999</v>
      </c>
      <c r="Y179" s="2">
        <v>276397.52866864199</v>
      </c>
      <c r="Z179" s="2">
        <v>268139.85018014902</v>
      </c>
      <c r="AA179" s="2">
        <v>189400.330338478</v>
      </c>
      <c r="AB179" s="2">
        <v>2312.52294105291</v>
      </c>
      <c r="AC179" s="2">
        <v>2413.8938905969299</v>
      </c>
      <c r="AD179" s="2">
        <v>2349.4272544011501</v>
      </c>
      <c r="AE179" s="2">
        <v>2272.4245764352399</v>
      </c>
      <c r="AF179" s="2">
        <v>1602.6236839406199</v>
      </c>
      <c r="AG179" s="2">
        <v>149.01731719437501</v>
      </c>
      <c r="AH179" s="2">
        <v>153.894595083664</v>
      </c>
      <c r="AI179" s="2">
        <v>149.48497292422701</v>
      </c>
      <c r="AJ179" s="2">
        <v>144.99728616804401</v>
      </c>
      <c r="AK179" s="2">
        <v>101.225273423712</v>
      </c>
      <c r="AL179" s="2">
        <v>136347.520969748</v>
      </c>
      <c r="AM179" s="2">
        <v>137623.83711314201</v>
      </c>
      <c r="AN179" s="2">
        <v>133498.51080805101</v>
      </c>
      <c r="AO179" s="2">
        <v>129003.920055807</v>
      </c>
      <c r="AP179" s="2">
        <v>90942.260184049606</v>
      </c>
    </row>
    <row r="180" spans="1:42" x14ac:dyDescent="0.2">
      <c r="A180" t="s">
        <v>137</v>
      </c>
      <c r="B180" t="s">
        <v>104</v>
      </c>
      <c r="C180" t="s">
        <v>63</v>
      </c>
      <c r="D180" t="s">
        <v>78</v>
      </c>
      <c r="E180" t="s">
        <v>43</v>
      </c>
      <c r="F180" t="s">
        <v>44</v>
      </c>
      <c r="G180" t="s">
        <v>45</v>
      </c>
      <c r="H180" s="2">
        <v>4686.3714927533902</v>
      </c>
      <c r="I180" s="2">
        <v>4586.2558859568098</v>
      </c>
      <c r="J180" s="2">
        <v>4333.0737548444904</v>
      </c>
      <c r="K180" s="2">
        <v>4106.89338895737</v>
      </c>
      <c r="L180" s="2">
        <v>2208.2873877642</v>
      </c>
      <c r="M180" s="2">
        <v>17032.177801187201</v>
      </c>
      <c r="N180" s="2">
        <v>23133.600937502499</v>
      </c>
      <c r="O180" s="2">
        <v>22128.869344144099</v>
      </c>
      <c r="P180" s="2">
        <v>20925.643743988101</v>
      </c>
      <c r="Q180" s="2">
        <v>12276.3749153186</v>
      </c>
      <c r="R180" s="2">
        <v>1917.6054714888701</v>
      </c>
      <c r="S180" s="2">
        <v>3295.27522606199</v>
      </c>
      <c r="T180" s="2">
        <v>3317.9808045706</v>
      </c>
      <c r="U180" s="2">
        <v>3358.5336521222498</v>
      </c>
      <c r="V180" s="2">
        <v>2305.0098894932298</v>
      </c>
      <c r="W180" s="2">
        <v>676198.90430803597</v>
      </c>
      <c r="X180" s="2">
        <v>1515258.2901343701</v>
      </c>
      <c r="Y180" s="2">
        <v>1391278.6874643001</v>
      </c>
      <c r="Z180" s="2">
        <v>1316911.14503515</v>
      </c>
      <c r="AA180" s="2">
        <v>879593.72995901096</v>
      </c>
      <c r="AB180" s="2">
        <v>12714.9739018993</v>
      </c>
      <c r="AC180" s="2">
        <v>17367.703005118801</v>
      </c>
      <c r="AD180" s="2">
        <v>16661.086972453901</v>
      </c>
      <c r="AE180" s="2">
        <v>15750.718333709499</v>
      </c>
      <c r="AF180" s="2">
        <v>9357.2433841005004</v>
      </c>
      <c r="AG180" s="2">
        <v>1550.85173462227</v>
      </c>
      <c r="AH180" s="2">
        <v>2717.1806787605701</v>
      </c>
      <c r="AI180" s="2">
        <v>2754.7710370114701</v>
      </c>
      <c r="AJ180" s="2">
        <v>2782.8567754220599</v>
      </c>
      <c r="AK180" s="2">
        <v>1912.68470808386</v>
      </c>
      <c r="AL180" s="2">
        <v>358768.51311389398</v>
      </c>
      <c r="AM180" s="2">
        <v>838011.14660187101</v>
      </c>
      <c r="AN180" s="2">
        <v>786347.68798600102</v>
      </c>
      <c r="AO180" s="2">
        <v>744421.78929157602</v>
      </c>
      <c r="AP180" s="2">
        <v>507169.16384027502</v>
      </c>
    </row>
    <row r="181" spans="1:42" x14ac:dyDescent="0.2">
      <c r="A181" t="s">
        <v>137</v>
      </c>
      <c r="B181" t="s">
        <v>104</v>
      </c>
      <c r="C181" t="s">
        <v>63</v>
      </c>
      <c r="D181" t="s">
        <v>79</v>
      </c>
      <c r="E181" t="s">
        <v>43</v>
      </c>
      <c r="F181" t="s">
        <v>44</v>
      </c>
      <c r="G181" t="s">
        <v>45</v>
      </c>
      <c r="H181" s="2">
        <v>6010.9252253024597</v>
      </c>
      <c r="I181" s="2">
        <v>6127.3779417881897</v>
      </c>
      <c r="J181" s="2">
        <v>5983.7569601640598</v>
      </c>
      <c r="K181" s="2">
        <v>5712.7022674605296</v>
      </c>
      <c r="L181" s="2">
        <v>3905.1635203557098</v>
      </c>
      <c r="M181" s="2">
        <v>37800.721425516102</v>
      </c>
      <c r="N181" s="2">
        <v>42812.664801490399</v>
      </c>
      <c r="O181" s="2">
        <v>41980.630926227197</v>
      </c>
      <c r="P181" s="2">
        <v>40084.188996803001</v>
      </c>
      <c r="Q181" s="2">
        <v>28296.584579918501</v>
      </c>
      <c r="R181" s="2">
        <v>5083.9869611703898</v>
      </c>
      <c r="S181" s="2">
        <v>6119.3098128728998</v>
      </c>
      <c r="T181" s="2">
        <v>6403.0963486067503</v>
      </c>
      <c r="U181" s="2">
        <v>6542.6995014171098</v>
      </c>
      <c r="V181" s="2">
        <v>5230.7965220243204</v>
      </c>
      <c r="W181" s="2">
        <v>2180785.8934509801</v>
      </c>
      <c r="X181" s="2">
        <v>2744470.24627815</v>
      </c>
      <c r="Y181" s="2">
        <v>2625266.8661959199</v>
      </c>
      <c r="Z181" s="2">
        <v>2510063.41010857</v>
      </c>
      <c r="AA181" s="2">
        <v>1876266.4792865501</v>
      </c>
      <c r="AB181" s="2">
        <v>28274.6367371995</v>
      </c>
      <c r="AC181" s="2">
        <v>31901.967544389699</v>
      </c>
      <c r="AD181" s="2">
        <v>31313.4967233036</v>
      </c>
      <c r="AE181" s="2">
        <v>29894.271011927201</v>
      </c>
      <c r="AF181" s="2">
        <v>21199.9908493818</v>
      </c>
      <c r="AG181" s="2">
        <v>4047.7023360265898</v>
      </c>
      <c r="AH181" s="2">
        <v>4938.1427426342298</v>
      </c>
      <c r="AI181" s="2">
        <v>5179.0390746390904</v>
      </c>
      <c r="AJ181" s="2">
        <v>5282.9799824996699</v>
      </c>
      <c r="AK181" s="2">
        <v>4187.5432856693496</v>
      </c>
      <c r="AL181" s="2">
        <v>1152702.5665694701</v>
      </c>
      <c r="AM181" s="2">
        <v>1475644.2677041299</v>
      </c>
      <c r="AN181" s="2">
        <v>1424145.4810170501</v>
      </c>
      <c r="AO181" s="2">
        <v>1361204.05966434</v>
      </c>
      <c r="AP181" s="2">
        <v>1020580.82020719</v>
      </c>
    </row>
    <row r="182" spans="1:42" x14ac:dyDescent="0.2">
      <c r="A182" t="s">
        <v>137</v>
      </c>
      <c r="B182" t="s">
        <v>104</v>
      </c>
      <c r="C182" t="s">
        <v>63</v>
      </c>
      <c r="D182" t="s">
        <v>80</v>
      </c>
      <c r="E182" t="s">
        <v>56</v>
      </c>
      <c r="F182" t="s">
        <v>44</v>
      </c>
      <c r="G182" t="s">
        <v>45</v>
      </c>
      <c r="H182" s="2">
        <v>204.289188162074</v>
      </c>
      <c r="I182" s="2">
        <v>204.286650731869</v>
      </c>
      <c r="J182" s="2">
        <v>2045.1715577421701</v>
      </c>
      <c r="K182" s="2">
        <v>3876.7903841733901</v>
      </c>
      <c r="L182" s="2">
        <v>5030.3693586215404</v>
      </c>
      <c r="M182" s="2">
        <v>3532.29717630101</v>
      </c>
      <c r="N182" s="2">
        <v>3532.2543208550201</v>
      </c>
      <c r="O182" s="2">
        <v>34505.067009925799</v>
      </c>
      <c r="P182" s="2">
        <v>68633.734466552705</v>
      </c>
      <c r="Q182" s="2">
        <v>92446.099954366699</v>
      </c>
      <c r="R182" s="2">
        <v>668.634371958266</v>
      </c>
      <c r="S182" s="2">
        <v>668.625526496558</v>
      </c>
      <c r="T182" s="2">
        <v>6987.7160316556701</v>
      </c>
      <c r="U182" s="2">
        <v>13144.504635572401</v>
      </c>
      <c r="V182" s="2">
        <v>17146.089557975502</v>
      </c>
      <c r="W182" s="2">
        <v>376307.19133043301</v>
      </c>
      <c r="X182" s="2">
        <v>337019.00146168499</v>
      </c>
      <c r="Y182" s="2">
        <v>4784693.8934774399</v>
      </c>
      <c r="Z182" s="2">
        <v>10061628.2697754</v>
      </c>
      <c r="AA182" s="2">
        <v>13899172.405990601</v>
      </c>
      <c r="AB182" s="2">
        <v>2274.5941141417702</v>
      </c>
      <c r="AC182" s="2">
        <v>2274.5688398678299</v>
      </c>
      <c r="AD182" s="2">
        <v>22790.357597753398</v>
      </c>
      <c r="AE182" s="2">
        <v>41507.145398139997</v>
      </c>
      <c r="AF182" s="2">
        <v>64036.033686041803</v>
      </c>
      <c r="AG182" s="2">
        <v>478.37943083228299</v>
      </c>
      <c r="AH182" s="2">
        <v>478.37308540346601</v>
      </c>
      <c r="AI182" s="2">
        <v>5139.0093218572401</v>
      </c>
      <c r="AJ182" s="2">
        <v>9603.9520256519299</v>
      </c>
      <c r="AK182" s="2">
        <v>13601.949521958801</v>
      </c>
      <c r="AL182" s="2">
        <v>152814.97489380799</v>
      </c>
      <c r="AM182" s="2">
        <v>136494.759083927</v>
      </c>
      <c r="AN182" s="2">
        <v>2078109.6362278501</v>
      </c>
      <c r="AO182" s="2">
        <v>4063600.7398071298</v>
      </c>
      <c r="AP182" s="2">
        <v>5815806.0609855698</v>
      </c>
    </row>
    <row r="183" spans="1:42" x14ac:dyDescent="0.2">
      <c r="A183" t="s">
        <v>137</v>
      </c>
      <c r="B183" t="s">
        <v>104</v>
      </c>
      <c r="C183" t="s">
        <v>81</v>
      </c>
      <c r="D183" t="s">
        <v>82</v>
      </c>
      <c r="E183" t="s">
        <v>43</v>
      </c>
      <c r="F183" t="s">
        <v>44</v>
      </c>
      <c r="G183" t="s">
        <v>45</v>
      </c>
      <c r="H183" s="2">
        <v>0</v>
      </c>
      <c r="I183" s="2">
        <v>0</v>
      </c>
      <c r="J183" s="2">
        <v>0</v>
      </c>
      <c r="K183" s="2">
        <v>0</v>
      </c>
      <c r="L183" s="2">
        <v>0</v>
      </c>
      <c r="M183" s="2">
        <v>0</v>
      </c>
      <c r="N183" s="2">
        <v>0</v>
      </c>
      <c r="O183" s="2">
        <v>0</v>
      </c>
      <c r="P183" s="2">
        <v>0</v>
      </c>
      <c r="Q183" s="2">
        <v>0</v>
      </c>
      <c r="R183" s="2">
        <v>0</v>
      </c>
      <c r="S183" s="2">
        <v>0</v>
      </c>
      <c r="T183" s="2">
        <v>0</v>
      </c>
      <c r="U183" s="2">
        <v>0</v>
      </c>
      <c r="V183" s="2">
        <v>0</v>
      </c>
      <c r="W183" s="2">
        <v>0</v>
      </c>
      <c r="X183" s="2">
        <v>0</v>
      </c>
      <c r="Y183" s="2">
        <v>0</v>
      </c>
      <c r="Z183" s="2">
        <v>0</v>
      </c>
      <c r="AA183" s="2">
        <v>0</v>
      </c>
      <c r="AB183" s="2">
        <v>0</v>
      </c>
      <c r="AC183" s="2">
        <v>0</v>
      </c>
      <c r="AD183" s="2">
        <v>0</v>
      </c>
      <c r="AE183" s="2">
        <v>0</v>
      </c>
      <c r="AF183" s="2">
        <v>0</v>
      </c>
      <c r="AG183" s="2">
        <v>0</v>
      </c>
      <c r="AH183" s="2">
        <v>0</v>
      </c>
      <c r="AI183" s="2">
        <v>0</v>
      </c>
      <c r="AJ183" s="2">
        <v>0</v>
      </c>
      <c r="AK183" s="2">
        <v>0</v>
      </c>
      <c r="AL183" s="2">
        <v>0</v>
      </c>
      <c r="AM183" s="2">
        <v>0</v>
      </c>
      <c r="AN183" s="2">
        <v>0</v>
      </c>
      <c r="AO183" s="2">
        <v>0</v>
      </c>
      <c r="AP183" s="2">
        <v>0</v>
      </c>
    </row>
    <row r="184" spans="1:42" x14ac:dyDescent="0.2">
      <c r="A184" t="s">
        <v>137</v>
      </c>
      <c r="B184" t="s">
        <v>104</v>
      </c>
      <c r="C184" t="s">
        <v>81</v>
      </c>
      <c r="D184" t="s">
        <v>83</v>
      </c>
      <c r="E184" t="s">
        <v>43</v>
      </c>
      <c r="F184" t="s">
        <v>44</v>
      </c>
      <c r="G184" t="s">
        <v>45</v>
      </c>
      <c r="H184" s="2">
        <v>0</v>
      </c>
      <c r="I184" s="2">
        <v>0</v>
      </c>
      <c r="J184" s="2">
        <v>0</v>
      </c>
      <c r="K184" s="2">
        <v>0</v>
      </c>
      <c r="L184" s="2">
        <v>0</v>
      </c>
      <c r="M184" s="2">
        <v>0</v>
      </c>
      <c r="N184" s="2">
        <v>0</v>
      </c>
      <c r="O184" s="2">
        <v>0</v>
      </c>
      <c r="P184" s="2">
        <v>0</v>
      </c>
      <c r="Q184" s="2">
        <v>0</v>
      </c>
      <c r="R184" s="2">
        <v>0</v>
      </c>
      <c r="S184" s="2">
        <v>0</v>
      </c>
      <c r="T184" s="2">
        <v>0</v>
      </c>
      <c r="U184" s="2">
        <v>0</v>
      </c>
      <c r="V184" s="2">
        <v>0</v>
      </c>
      <c r="W184" s="2">
        <v>0</v>
      </c>
      <c r="X184" s="2">
        <v>0</v>
      </c>
      <c r="Y184" s="2">
        <v>0</v>
      </c>
      <c r="Z184" s="2">
        <v>0</v>
      </c>
      <c r="AA184" s="2">
        <v>0</v>
      </c>
      <c r="AB184" s="2">
        <v>0</v>
      </c>
      <c r="AC184" s="2">
        <v>0</v>
      </c>
      <c r="AD184" s="2">
        <v>0</v>
      </c>
      <c r="AE184" s="2">
        <v>0</v>
      </c>
      <c r="AF184" s="2">
        <v>0</v>
      </c>
      <c r="AG184" s="2">
        <v>0</v>
      </c>
      <c r="AH184" s="2">
        <v>0</v>
      </c>
      <c r="AI184" s="2">
        <v>0</v>
      </c>
      <c r="AJ184" s="2">
        <v>0</v>
      </c>
      <c r="AK184" s="2">
        <v>0</v>
      </c>
      <c r="AL184" s="2">
        <v>0</v>
      </c>
      <c r="AM184" s="2">
        <v>0</v>
      </c>
      <c r="AN184" s="2">
        <v>0</v>
      </c>
      <c r="AO184" s="2">
        <v>0</v>
      </c>
      <c r="AP184" s="2">
        <v>0</v>
      </c>
    </row>
    <row r="185" spans="1:42" x14ac:dyDescent="0.2">
      <c r="A185" t="s">
        <v>137</v>
      </c>
      <c r="B185" t="s">
        <v>104</v>
      </c>
      <c r="C185" t="s">
        <v>81</v>
      </c>
      <c r="D185" t="s">
        <v>84</v>
      </c>
      <c r="E185" t="s">
        <v>43</v>
      </c>
      <c r="F185" t="s">
        <v>44</v>
      </c>
      <c r="G185" t="s">
        <v>45</v>
      </c>
      <c r="H185" s="2">
        <v>1326.2590676546099</v>
      </c>
      <c r="I185" s="2">
        <v>1337.3055759072299</v>
      </c>
      <c r="J185" s="2">
        <v>169.99999988824101</v>
      </c>
      <c r="K185" s="2">
        <v>1047.0000045895599</v>
      </c>
      <c r="L185" s="2">
        <v>1553.2030509710301</v>
      </c>
      <c r="M185" s="2">
        <v>6332.3641061782801</v>
      </c>
      <c r="N185" s="2">
        <v>9618.5099000930804</v>
      </c>
      <c r="O185" s="2">
        <v>1307.4693146348</v>
      </c>
      <c r="P185" s="2">
        <v>8046.6486496925399</v>
      </c>
      <c r="Q185" s="2">
        <v>11912.276771545399</v>
      </c>
      <c r="R185" s="2">
        <v>104.22306899726399</v>
      </c>
      <c r="S185" s="2">
        <v>176.118312172592</v>
      </c>
      <c r="T185" s="2">
        <v>24.291749906726199</v>
      </c>
      <c r="U185" s="2">
        <v>149.666662067175</v>
      </c>
      <c r="V185" s="2">
        <v>223.14671148359801</v>
      </c>
      <c r="W185" s="2">
        <v>153791.686813354</v>
      </c>
      <c r="X185" s="2">
        <v>256645.68630981399</v>
      </c>
      <c r="Y185" s="2">
        <v>35244.261703491196</v>
      </c>
      <c r="Z185" s="2">
        <v>216182.83285522499</v>
      </c>
      <c r="AA185" s="2">
        <v>315982.21109008801</v>
      </c>
      <c r="AB185" s="2">
        <v>4383.9362215995798</v>
      </c>
      <c r="AC185" s="2">
        <v>6687.2754907607996</v>
      </c>
      <c r="AD185" s="2">
        <v>906.90262770652805</v>
      </c>
      <c r="AE185" s="2">
        <v>5570.5696327686301</v>
      </c>
      <c r="AF185" s="2">
        <v>8186.1266908645603</v>
      </c>
      <c r="AG185" s="2">
        <v>70.880959775298805</v>
      </c>
      <c r="AH185" s="2">
        <v>120.13922690600199</v>
      </c>
      <c r="AI185" s="2">
        <v>16.5835304250941</v>
      </c>
      <c r="AJ185" s="2">
        <v>102.32359996437999</v>
      </c>
      <c r="AK185" s="2">
        <v>154.66762065142399</v>
      </c>
      <c r="AL185" s="2">
        <v>57361.322922706597</v>
      </c>
      <c r="AM185" s="2">
        <v>95600.447948455796</v>
      </c>
      <c r="AN185" s="2">
        <v>13138.709227562</v>
      </c>
      <c r="AO185" s="2">
        <v>80722.931812286406</v>
      </c>
      <c r="AP185" s="2">
        <v>119521.87055587801</v>
      </c>
    </row>
    <row r="186" spans="1:42" x14ac:dyDescent="0.2">
      <c r="A186" t="s">
        <v>137</v>
      </c>
      <c r="B186" t="s">
        <v>104</v>
      </c>
      <c r="C186" t="s">
        <v>81</v>
      </c>
      <c r="D186" t="s">
        <v>85</v>
      </c>
      <c r="E186" t="s">
        <v>43</v>
      </c>
      <c r="F186" t="s">
        <v>44</v>
      </c>
      <c r="G186" t="s">
        <v>45</v>
      </c>
      <c r="H186" s="2">
        <v>1686.28894559946</v>
      </c>
      <c r="I186" s="2">
        <v>1670.2721312521001</v>
      </c>
      <c r="J186" s="2">
        <v>1705.8067307695701</v>
      </c>
      <c r="K186" s="2">
        <v>1744.3546090945599</v>
      </c>
      <c r="L186" s="2">
        <v>2040.53346618265</v>
      </c>
      <c r="M186" s="2">
        <v>1828.5614474993199</v>
      </c>
      <c r="N186" s="2">
        <v>1810.24812292866</v>
      </c>
      <c r="O186" s="2">
        <v>1846.9366693720201</v>
      </c>
      <c r="P186" s="2">
        <v>1886.7234931998</v>
      </c>
      <c r="Q186" s="2">
        <v>2208.4774044007099</v>
      </c>
      <c r="R186" s="2">
        <v>70.146688293025406</v>
      </c>
      <c r="S186" s="2">
        <v>69.434736848284999</v>
      </c>
      <c r="T186" s="2">
        <v>70.8818927953253</v>
      </c>
      <c r="U186" s="2">
        <v>72.494845872977706</v>
      </c>
      <c r="V186" s="2">
        <v>85.277891688165298</v>
      </c>
      <c r="W186" s="2">
        <v>18895.565407514601</v>
      </c>
      <c r="X186" s="2">
        <v>18512.3598075509</v>
      </c>
      <c r="Y186" s="2">
        <v>18789.012076526898</v>
      </c>
      <c r="Z186" s="2">
        <v>19130.3554794788</v>
      </c>
      <c r="AA186" s="2">
        <v>22670.1627927423</v>
      </c>
      <c r="AB186" s="2">
        <v>1170.2666289005399</v>
      </c>
      <c r="AC186" s="2">
        <v>1156.16712290328</v>
      </c>
      <c r="AD186" s="2">
        <v>1176.48409512546</v>
      </c>
      <c r="AE186" s="2">
        <v>1199.45537357125</v>
      </c>
      <c r="AF186" s="2">
        <v>1402.2378808921201</v>
      </c>
      <c r="AG186" s="2">
        <v>49.948952795035403</v>
      </c>
      <c r="AH186" s="2">
        <v>49.498549077106901</v>
      </c>
      <c r="AI186" s="2">
        <v>50.554273674351897</v>
      </c>
      <c r="AJ186" s="2">
        <v>51.756885668320997</v>
      </c>
      <c r="AK186" s="2">
        <v>61.425001903145997</v>
      </c>
      <c r="AL186" s="2">
        <v>7759.6290796287403</v>
      </c>
      <c r="AM186" s="2">
        <v>7620.8034701980696</v>
      </c>
      <c r="AN186" s="2">
        <v>7742.3775039128996</v>
      </c>
      <c r="AO186" s="2">
        <v>7899.7233523875502</v>
      </c>
      <c r="AP186" s="2">
        <v>9474.9273084625602</v>
      </c>
    </row>
    <row r="187" spans="1:42" x14ac:dyDescent="0.2">
      <c r="A187" t="s">
        <v>137</v>
      </c>
      <c r="B187" t="s">
        <v>104</v>
      </c>
      <c r="C187" t="s">
        <v>81</v>
      </c>
      <c r="D187" t="s">
        <v>86</v>
      </c>
      <c r="E187" t="s">
        <v>43</v>
      </c>
      <c r="F187" t="s">
        <v>44</v>
      </c>
      <c r="G187" t="s">
        <v>45</v>
      </c>
      <c r="H187" s="2">
        <v>24828.9475226961</v>
      </c>
      <c r="I187" s="2">
        <v>22555.171011771999</v>
      </c>
      <c r="J187" s="2">
        <v>21499.178270942499</v>
      </c>
      <c r="K187" s="2">
        <v>21397.481766872101</v>
      </c>
      <c r="L187" s="2">
        <v>26633.590645263001</v>
      </c>
      <c r="M187" s="2">
        <v>38738.6921566194</v>
      </c>
      <c r="N187" s="2">
        <v>35142.050085521303</v>
      </c>
      <c r="O187" s="2">
        <v>33497.395468147501</v>
      </c>
      <c r="P187" s="2">
        <v>33373.715720954402</v>
      </c>
      <c r="Q187" s="2">
        <v>41631.0157579035</v>
      </c>
      <c r="R187" s="2">
        <v>6191.2641742114201</v>
      </c>
      <c r="S187" s="2">
        <v>5633.2615117315399</v>
      </c>
      <c r="T187" s="2">
        <v>5383.0964501121798</v>
      </c>
      <c r="U187" s="2">
        <v>5364.9811466053397</v>
      </c>
      <c r="V187" s="2">
        <v>6690.3053907602998</v>
      </c>
      <c r="W187" s="2">
        <v>16903094.304238301</v>
      </c>
      <c r="X187" s="2">
        <v>15396348.850922599</v>
      </c>
      <c r="Y187" s="2">
        <v>14753301.7969303</v>
      </c>
      <c r="Z187" s="2">
        <v>14704838.0169983</v>
      </c>
      <c r="AA187" s="2">
        <v>18829261.4113741</v>
      </c>
      <c r="AB187" s="2">
        <v>26450.096695380798</v>
      </c>
      <c r="AC187" s="2">
        <v>24019.854381906302</v>
      </c>
      <c r="AD187" s="2">
        <v>22904.217475914898</v>
      </c>
      <c r="AE187" s="2">
        <v>22824.8670162833</v>
      </c>
      <c r="AF187" s="2">
        <v>27584.986124492301</v>
      </c>
      <c r="AG187" s="2">
        <v>4556.1951732014704</v>
      </c>
      <c r="AH187" s="2">
        <v>4173.7558414371197</v>
      </c>
      <c r="AI187" s="2">
        <v>4014.3123288253</v>
      </c>
      <c r="AJ187" s="2">
        <v>4010.7649666449302</v>
      </c>
      <c r="AK187" s="2">
        <v>4968.1688172183904</v>
      </c>
      <c r="AL187" s="2">
        <v>7280969.9751530001</v>
      </c>
      <c r="AM187" s="2">
        <v>6680918.4572773296</v>
      </c>
      <c r="AN187" s="2">
        <v>6436787.1003141096</v>
      </c>
      <c r="AO187" s="2">
        <v>6423658.6413508104</v>
      </c>
      <c r="AP187" s="2">
        <v>8097081.4776695399</v>
      </c>
    </row>
    <row r="188" spans="1:42" x14ac:dyDescent="0.2">
      <c r="A188" t="s">
        <v>137</v>
      </c>
      <c r="B188" t="s">
        <v>104</v>
      </c>
      <c r="C188" t="s">
        <v>81</v>
      </c>
      <c r="D188" t="s">
        <v>87</v>
      </c>
      <c r="E188" t="s">
        <v>43</v>
      </c>
      <c r="F188" t="s">
        <v>44</v>
      </c>
      <c r="G188" t="s">
        <v>45</v>
      </c>
      <c r="H188" s="2">
        <v>12790.420162209301</v>
      </c>
      <c r="I188" s="2">
        <v>12885.2134267731</v>
      </c>
      <c r="J188" s="2">
        <v>13105.4185867776</v>
      </c>
      <c r="K188" s="2">
        <v>13351.9490061877</v>
      </c>
      <c r="L188" s="2">
        <v>15383.0713785398</v>
      </c>
      <c r="M188" s="2">
        <v>14151.9103376768</v>
      </c>
      <c r="N188" s="2">
        <v>14255.716612922501</v>
      </c>
      <c r="O188" s="2">
        <v>14490.0240843274</v>
      </c>
      <c r="P188" s="2">
        <v>14752.1633893453</v>
      </c>
      <c r="Q188" s="2">
        <v>17005.031295013101</v>
      </c>
      <c r="R188" s="2">
        <v>556.46696833238798</v>
      </c>
      <c r="S188" s="2">
        <v>560.56552468262998</v>
      </c>
      <c r="T188" s="2">
        <v>569.87287713676596</v>
      </c>
      <c r="U188" s="2">
        <v>580.51727305775205</v>
      </c>
      <c r="V188" s="2">
        <v>670.57417921752506</v>
      </c>
      <c r="W188" s="2">
        <v>166521.913891442</v>
      </c>
      <c r="X188" s="2">
        <v>167672.86152874801</v>
      </c>
      <c r="Y188" s="2">
        <v>169868.013596542</v>
      </c>
      <c r="Z188" s="2">
        <v>172540.772450861</v>
      </c>
      <c r="AA188" s="2">
        <v>198322.60840833199</v>
      </c>
      <c r="AB188" s="2">
        <v>9192.0711055658794</v>
      </c>
      <c r="AC188" s="2">
        <v>9255.0795160547805</v>
      </c>
      <c r="AD188" s="2">
        <v>9386.5608637503101</v>
      </c>
      <c r="AE188" s="2">
        <v>9538.9572101835693</v>
      </c>
      <c r="AF188" s="2">
        <v>10919.704627741599</v>
      </c>
      <c r="AG188" s="2">
        <v>406.83919305847701</v>
      </c>
      <c r="AH188" s="2">
        <v>409.85833881960599</v>
      </c>
      <c r="AI188" s="2">
        <v>416.71236752649099</v>
      </c>
      <c r="AJ188" s="2">
        <v>424.77460517525702</v>
      </c>
      <c r="AK188" s="2">
        <v>492.649198615356</v>
      </c>
      <c r="AL188" s="2">
        <v>66175.834199957506</v>
      </c>
      <c r="AM188" s="2">
        <v>66633.393592183798</v>
      </c>
      <c r="AN188" s="2">
        <v>67544.348157280707</v>
      </c>
      <c r="AO188" s="2">
        <v>68749.863864635001</v>
      </c>
      <c r="AP188" s="2">
        <v>79351.605589095503</v>
      </c>
    </row>
    <row r="189" spans="1:42" x14ac:dyDescent="0.2">
      <c r="A189" t="s">
        <v>137</v>
      </c>
      <c r="B189" t="s">
        <v>104</v>
      </c>
      <c r="C189" t="s">
        <v>81</v>
      </c>
      <c r="D189" t="s">
        <v>88</v>
      </c>
      <c r="E189" t="s">
        <v>43</v>
      </c>
      <c r="F189" t="s">
        <v>44</v>
      </c>
      <c r="G189" t="s">
        <v>89</v>
      </c>
      <c r="H189" s="2">
        <v>62.278400777722702</v>
      </c>
      <c r="I189" s="2">
        <v>62.278400777722702</v>
      </c>
      <c r="J189" s="2">
        <v>62.278400777722702</v>
      </c>
      <c r="K189" s="2">
        <v>62.278400777722702</v>
      </c>
      <c r="L189" s="2">
        <v>62.278400777722702</v>
      </c>
      <c r="M189" s="2">
        <v>0</v>
      </c>
      <c r="N189" s="2">
        <v>0</v>
      </c>
      <c r="O189" s="2">
        <v>0</v>
      </c>
      <c r="P189" s="2">
        <v>0</v>
      </c>
      <c r="Q189" s="2">
        <v>0</v>
      </c>
      <c r="R189" s="2">
        <v>0</v>
      </c>
      <c r="S189" s="2">
        <v>0</v>
      </c>
      <c r="T189" s="2">
        <v>0</v>
      </c>
      <c r="U189" s="2">
        <v>0</v>
      </c>
      <c r="V189" s="2">
        <v>0</v>
      </c>
      <c r="W189" s="2">
        <v>0</v>
      </c>
      <c r="X189" s="2">
        <v>0</v>
      </c>
      <c r="Y189" s="2">
        <v>0</v>
      </c>
      <c r="Z189" s="2">
        <v>0</v>
      </c>
      <c r="AA189" s="2">
        <v>0</v>
      </c>
      <c r="AB189" s="2">
        <v>17564.555973053</v>
      </c>
      <c r="AC189" s="2">
        <v>17564.555973053</v>
      </c>
      <c r="AD189" s="2">
        <v>17564.555973053</v>
      </c>
      <c r="AE189" s="2">
        <v>17564.555973053</v>
      </c>
      <c r="AF189" s="2">
        <v>17564.555973053</v>
      </c>
      <c r="AG189" s="2">
        <v>12416.323682785</v>
      </c>
      <c r="AH189" s="2">
        <v>12416.323682785</v>
      </c>
      <c r="AI189" s="2">
        <v>12416.323682785</v>
      </c>
      <c r="AJ189" s="2">
        <v>12416.323682785</v>
      </c>
      <c r="AK189" s="2">
        <v>12416.323682785</v>
      </c>
      <c r="AL189" s="2">
        <v>60567435.138671897</v>
      </c>
      <c r="AM189" s="2">
        <v>60567435.138671897</v>
      </c>
      <c r="AN189" s="2">
        <v>60567435.138671897</v>
      </c>
      <c r="AO189" s="2">
        <v>60567435.138671897</v>
      </c>
      <c r="AP189" s="2">
        <v>60567435.138671897</v>
      </c>
    </row>
    <row r="190" spans="1:42" x14ac:dyDescent="0.2">
      <c r="A190" t="s">
        <v>137</v>
      </c>
      <c r="B190" t="s">
        <v>104</v>
      </c>
      <c r="C190" t="s">
        <v>81</v>
      </c>
      <c r="D190" t="s">
        <v>90</v>
      </c>
      <c r="E190" t="s">
        <v>43</v>
      </c>
      <c r="F190" t="s">
        <v>44</v>
      </c>
      <c r="G190" t="s">
        <v>89</v>
      </c>
      <c r="H190" s="2">
        <v>569.94501661195</v>
      </c>
      <c r="I190" s="2">
        <v>569.94501661195</v>
      </c>
      <c r="J190" s="2">
        <v>569.94501661195</v>
      </c>
      <c r="K190" s="2">
        <v>569.94501661195</v>
      </c>
      <c r="L190" s="2">
        <v>569.94501661195</v>
      </c>
      <c r="M190" s="2">
        <v>134629.05881279701</v>
      </c>
      <c r="N190" s="2">
        <v>167205.50850954701</v>
      </c>
      <c r="O190" s="2">
        <v>185823.841030568</v>
      </c>
      <c r="P190" s="2">
        <v>188777.55895802399</v>
      </c>
      <c r="Q190" s="2">
        <v>244778.37739631499</v>
      </c>
      <c r="R190" s="2">
        <v>27630.7019565552</v>
      </c>
      <c r="S190" s="2">
        <v>45845.449653059201</v>
      </c>
      <c r="T190" s="2">
        <v>53461.830957189202</v>
      </c>
      <c r="U190" s="2">
        <v>58598.905490845398</v>
      </c>
      <c r="V190" s="2">
        <v>91666.006618276195</v>
      </c>
      <c r="W190" s="2">
        <v>106381273.509766</v>
      </c>
      <c r="X190" s="2">
        <v>201180119.56054699</v>
      </c>
      <c r="Y190" s="2">
        <v>208456675.01171899</v>
      </c>
      <c r="Z190" s="2">
        <v>213991717.12695301</v>
      </c>
      <c r="AA190" s="2">
        <v>229026173.58984399</v>
      </c>
      <c r="AB190" s="2">
        <v>94017.282113790498</v>
      </c>
      <c r="AC190" s="2">
        <v>113410.906756103</v>
      </c>
      <c r="AD190" s="2">
        <v>127518.276941448</v>
      </c>
      <c r="AE190" s="2">
        <v>128985.45902627701</v>
      </c>
      <c r="AF190" s="2">
        <v>174555.84961610299</v>
      </c>
      <c r="AG190" s="2">
        <v>20149.307067342099</v>
      </c>
      <c r="AH190" s="2">
        <v>33639.167027872099</v>
      </c>
      <c r="AI190" s="2">
        <v>39199.863720390902</v>
      </c>
      <c r="AJ190" s="2">
        <v>42949.385007824698</v>
      </c>
      <c r="AK190" s="2">
        <v>69075.688526447906</v>
      </c>
      <c r="AL190" s="2">
        <v>46024690.055786103</v>
      </c>
      <c r="AM190" s="2">
        <v>88969405.362792999</v>
      </c>
      <c r="AN190" s="2">
        <v>93258076.486938506</v>
      </c>
      <c r="AO190" s="2">
        <v>95061745.062744096</v>
      </c>
      <c r="AP190" s="2">
        <v>101576546.388062</v>
      </c>
    </row>
    <row r="191" spans="1:42" x14ac:dyDescent="0.2">
      <c r="A191" t="s">
        <v>137</v>
      </c>
      <c r="B191" t="s">
        <v>104</v>
      </c>
      <c r="C191" t="s">
        <v>81</v>
      </c>
      <c r="D191" t="s">
        <v>91</v>
      </c>
      <c r="E191" t="s">
        <v>43</v>
      </c>
      <c r="F191" t="s">
        <v>44</v>
      </c>
      <c r="G191" t="s">
        <v>45</v>
      </c>
      <c r="H191" s="2">
        <v>124979.151327007</v>
      </c>
      <c r="I191" s="2">
        <v>119802.70302443999</v>
      </c>
      <c r="J191" s="2">
        <v>121470.598732233</v>
      </c>
      <c r="K191" s="2">
        <v>121787.223446976</v>
      </c>
      <c r="L191" s="2">
        <v>136677.75520031899</v>
      </c>
      <c r="M191" s="2">
        <v>136102.49419409799</v>
      </c>
      <c r="N191" s="2">
        <v>130491.575994439</v>
      </c>
      <c r="O191" s="2">
        <v>132244.39862050899</v>
      </c>
      <c r="P191" s="2">
        <v>132509.739918999</v>
      </c>
      <c r="Q191" s="2">
        <v>148486.64319409401</v>
      </c>
      <c r="R191" s="2">
        <v>5445.7138315213397</v>
      </c>
      <c r="S191" s="2">
        <v>5215.9940125381099</v>
      </c>
      <c r="T191" s="2">
        <v>5288.1698931227402</v>
      </c>
      <c r="U191" s="2">
        <v>5304.0585236689103</v>
      </c>
      <c r="V191" s="2">
        <v>5977.9724052054798</v>
      </c>
      <c r="W191" s="2">
        <v>2059242.09942925</v>
      </c>
      <c r="X191" s="2">
        <v>1974250.64206517</v>
      </c>
      <c r="Y191" s="2">
        <v>1995459.3485300499</v>
      </c>
      <c r="Z191" s="2">
        <v>1993619.5043158501</v>
      </c>
      <c r="AA191" s="2">
        <v>2213635.5790490499</v>
      </c>
      <c r="AB191" s="2">
        <v>95263.0494395196</v>
      </c>
      <c r="AC191" s="2">
        <v>91396.178620427803</v>
      </c>
      <c r="AD191" s="2">
        <v>92447.903407074496</v>
      </c>
      <c r="AE191" s="2">
        <v>92491.021479815201</v>
      </c>
      <c r="AF191" s="2">
        <v>102918.12821842</v>
      </c>
      <c r="AG191" s="2">
        <v>3846.7126133519901</v>
      </c>
      <c r="AH191" s="2">
        <v>3674.8125974949198</v>
      </c>
      <c r="AI191" s="2">
        <v>3725.04376666388</v>
      </c>
      <c r="AJ191" s="2">
        <v>3741.4813112895899</v>
      </c>
      <c r="AK191" s="2">
        <v>4259.1715987441103</v>
      </c>
      <c r="AL191" s="2">
        <v>799651.80953258299</v>
      </c>
      <c r="AM191" s="2">
        <v>762827.78331035399</v>
      </c>
      <c r="AN191" s="2">
        <v>770767.47382909094</v>
      </c>
      <c r="AO191" s="2">
        <v>771532.28289532696</v>
      </c>
      <c r="AP191" s="2">
        <v>866079.27276778198</v>
      </c>
    </row>
    <row r="192" spans="1:42" x14ac:dyDescent="0.2">
      <c r="A192" t="s">
        <v>137</v>
      </c>
      <c r="B192" t="s">
        <v>104</v>
      </c>
      <c r="C192" t="s">
        <v>81</v>
      </c>
      <c r="D192" t="s">
        <v>92</v>
      </c>
      <c r="E192" t="s">
        <v>43</v>
      </c>
      <c r="F192" t="s">
        <v>44</v>
      </c>
      <c r="G192" t="s">
        <v>45</v>
      </c>
      <c r="H192" s="2">
        <v>4622.1249121436804</v>
      </c>
      <c r="I192" s="2">
        <v>4622.1249121436804</v>
      </c>
      <c r="J192" s="2">
        <v>4608.4217324275496</v>
      </c>
      <c r="K192" s="2">
        <v>4566.3407994904601</v>
      </c>
      <c r="L192" s="2">
        <v>4428.9892502818302</v>
      </c>
      <c r="M192" s="2">
        <v>40057.412928439699</v>
      </c>
      <c r="N192" s="2">
        <v>40057.412928439699</v>
      </c>
      <c r="O192" s="2">
        <v>39938.6548760757</v>
      </c>
      <c r="P192" s="2">
        <v>39573.9637664072</v>
      </c>
      <c r="Q192" s="2">
        <v>38383.612893283404</v>
      </c>
      <c r="R192" s="2">
        <v>2719.10365983984</v>
      </c>
      <c r="S192" s="2">
        <v>2719.10365983984</v>
      </c>
      <c r="T192" s="2">
        <v>2711.04235746316</v>
      </c>
      <c r="U192" s="2">
        <v>2686.2869994172402</v>
      </c>
      <c r="V192" s="2">
        <v>2605.4858583263099</v>
      </c>
      <c r="W192" s="2">
        <v>0</v>
      </c>
      <c r="X192" s="2">
        <v>0</v>
      </c>
      <c r="Y192" s="2">
        <v>0</v>
      </c>
      <c r="Z192" s="2">
        <v>0</v>
      </c>
      <c r="AA192" s="2">
        <v>0</v>
      </c>
      <c r="AB192" s="2">
        <v>34023.202118329697</v>
      </c>
      <c r="AC192" s="2">
        <v>34023.202118329697</v>
      </c>
      <c r="AD192" s="2">
        <v>33956.166730828598</v>
      </c>
      <c r="AE192" s="2">
        <v>33704.8114477657</v>
      </c>
      <c r="AF192" s="2">
        <v>32856.912176087499</v>
      </c>
      <c r="AG192" s="2">
        <v>2942.3205738258498</v>
      </c>
      <c r="AH192" s="2">
        <v>2942.3205738258498</v>
      </c>
      <c r="AI192" s="2">
        <v>2931.6044459284699</v>
      </c>
      <c r="AJ192" s="2">
        <v>2902.5463622591901</v>
      </c>
      <c r="AK192" s="2">
        <v>2809.4329567984701</v>
      </c>
      <c r="AL192" s="2">
        <v>0</v>
      </c>
      <c r="AM192" s="2">
        <v>0</v>
      </c>
      <c r="AN192" s="2">
        <v>0</v>
      </c>
      <c r="AO192" s="2">
        <v>0</v>
      </c>
      <c r="AP192" s="2">
        <v>0</v>
      </c>
    </row>
    <row r="193" spans="1:42" x14ac:dyDescent="0.2">
      <c r="A193" t="s">
        <v>137</v>
      </c>
      <c r="B193" t="s">
        <v>104</v>
      </c>
      <c r="C193" t="s">
        <v>93</v>
      </c>
      <c r="D193" t="s">
        <v>94</v>
      </c>
      <c r="E193" t="s">
        <v>43</v>
      </c>
      <c r="F193" t="s">
        <v>44</v>
      </c>
      <c r="G193" t="s">
        <v>45</v>
      </c>
      <c r="H193" s="2">
        <v>0</v>
      </c>
      <c r="I193" s="2">
        <v>0</v>
      </c>
      <c r="J193" s="2">
        <v>0</v>
      </c>
      <c r="K193" s="2">
        <v>0</v>
      </c>
      <c r="L193" s="2">
        <v>0</v>
      </c>
      <c r="M193" s="2">
        <v>0</v>
      </c>
      <c r="N193" s="2">
        <v>0</v>
      </c>
      <c r="O193" s="2">
        <v>0</v>
      </c>
      <c r="P193" s="2">
        <v>0</v>
      </c>
      <c r="Q193" s="2">
        <v>0</v>
      </c>
      <c r="R193" s="2">
        <v>0</v>
      </c>
      <c r="S193" s="2">
        <v>0</v>
      </c>
      <c r="T193" s="2">
        <v>0</v>
      </c>
      <c r="U193" s="2">
        <v>0</v>
      </c>
      <c r="V193" s="2">
        <v>0</v>
      </c>
      <c r="W193" s="2">
        <v>0</v>
      </c>
      <c r="X193" s="2">
        <v>0</v>
      </c>
      <c r="Y193" s="2">
        <v>0</v>
      </c>
      <c r="Z193" s="2">
        <v>0</v>
      </c>
      <c r="AA193" s="2">
        <v>0</v>
      </c>
      <c r="AB193" s="2">
        <v>0</v>
      </c>
      <c r="AC193" s="2">
        <v>0</v>
      </c>
      <c r="AD193" s="2">
        <v>0</v>
      </c>
      <c r="AE193" s="2">
        <v>0</v>
      </c>
      <c r="AF193" s="2">
        <v>0</v>
      </c>
      <c r="AG193" s="2">
        <v>0</v>
      </c>
      <c r="AH193" s="2">
        <v>0</v>
      </c>
      <c r="AI193" s="2">
        <v>0</v>
      </c>
      <c r="AJ193" s="2">
        <v>0</v>
      </c>
      <c r="AK193" s="2">
        <v>0</v>
      </c>
      <c r="AL193" s="2">
        <v>0</v>
      </c>
      <c r="AM193" s="2">
        <v>0</v>
      </c>
      <c r="AN193" s="2">
        <v>0</v>
      </c>
      <c r="AO193" s="2">
        <v>0</v>
      </c>
      <c r="AP193" s="2">
        <v>0</v>
      </c>
    </row>
    <row r="194" spans="1:42" x14ac:dyDescent="0.2">
      <c r="A194" t="s">
        <v>137</v>
      </c>
      <c r="B194" t="s">
        <v>104</v>
      </c>
      <c r="C194" t="s">
        <v>93</v>
      </c>
      <c r="D194" t="s">
        <v>93</v>
      </c>
      <c r="E194" t="s">
        <v>43</v>
      </c>
      <c r="F194" t="s">
        <v>44</v>
      </c>
      <c r="G194" t="s">
        <v>95</v>
      </c>
      <c r="H194" s="2">
        <v>8158.7849414348602</v>
      </c>
      <c r="I194" s="2">
        <v>7549.3655014038104</v>
      </c>
      <c r="J194" s="2">
        <v>7365.3740465641004</v>
      </c>
      <c r="K194" s="2">
        <v>7359.1533880233801</v>
      </c>
      <c r="L194" s="2">
        <v>5219.7207752466202</v>
      </c>
      <c r="M194" s="2">
        <v>45672.3786563873</v>
      </c>
      <c r="N194" s="2">
        <v>71797.520849227905</v>
      </c>
      <c r="O194" s="2">
        <v>72279.653285026594</v>
      </c>
      <c r="P194" s="2">
        <v>72437.794214248701</v>
      </c>
      <c r="Q194" s="2">
        <v>52276.877864837603</v>
      </c>
      <c r="R194" s="2">
        <v>0</v>
      </c>
      <c r="S194" s="2">
        <v>0</v>
      </c>
      <c r="T194" s="2">
        <v>0</v>
      </c>
      <c r="U194" s="2">
        <v>0</v>
      </c>
      <c r="V194" s="2">
        <v>0</v>
      </c>
      <c r="W194" s="2">
        <v>0</v>
      </c>
      <c r="X194" s="2">
        <v>0</v>
      </c>
      <c r="Y194" s="2">
        <v>0</v>
      </c>
      <c r="Z194" s="2">
        <v>0</v>
      </c>
      <c r="AA194" s="2">
        <v>0</v>
      </c>
      <c r="AB194" s="2">
        <v>31588.339407444</v>
      </c>
      <c r="AC194" s="2">
        <v>47915.089618682898</v>
      </c>
      <c r="AD194" s="2">
        <v>48061.288134574897</v>
      </c>
      <c r="AE194" s="2">
        <v>47786.827981948903</v>
      </c>
      <c r="AF194" s="2">
        <v>34936.753486633301</v>
      </c>
      <c r="AG194" s="2">
        <v>0</v>
      </c>
      <c r="AH194" s="2">
        <v>0</v>
      </c>
      <c r="AI194" s="2">
        <v>0</v>
      </c>
      <c r="AJ194" s="2">
        <v>0</v>
      </c>
      <c r="AK194" s="2">
        <v>0</v>
      </c>
      <c r="AL194" s="2">
        <v>0</v>
      </c>
      <c r="AM194" s="2">
        <v>0</v>
      </c>
      <c r="AN194" s="2">
        <v>0</v>
      </c>
      <c r="AO194" s="2">
        <v>0</v>
      </c>
      <c r="AP194" s="2">
        <v>0</v>
      </c>
    </row>
    <row r="195" spans="1:42" x14ac:dyDescent="0.2">
      <c r="A195" t="s">
        <v>137</v>
      </c>
      <c r="B195" t="s">
        <v>104</v>
      </c>
      <c r="C195" t="s">
        <v>96</v>
      </c>
      <c r="D195" t="s">
        <v>97</v>
      </c>
      <c r="E195" t="s">
        <v>56</v>
      </c>
      <c r="F195" t="s">
        <v>44</v>
      </c>
      <c r="G195" t="s">
        <v>45</v>
      </c>
      <c r="H195" s="2">
        <v>0</v>
      </c>
      <c r="I195" s="2">
        <v>0</v>
      </c>
      <c r="J195" s="2">
        <v>0</v>
      </c>
      <c r="K195" s="2">
        <v>0</v>
      </c>
      <c r="L195" s="2">
        <v>0</v>
      </c>
      <c r="M195" s="2">
        <v>0</v>
      </c>
      <c r="N195" s="2">
        <v>0</v>
      </c>
      <c r="O195" s="2">
        <v>0</v>
      </c>
      <c r="P195" s="2">
        <v>0</v>
      </c>
      <c r="Q195" s="2">
        <v>0</v>
      </c>
      <c r="R195" s="2">
        <v>0</v>
      </c>
      <c r="S195" s="2">
        <v>0</v>
      </c>
      <c r="T195" s="2">
        <v>0</v>
      </c>
      <c r="U195" s="2">
        <v>0</v>
      </c>
      <c r="V195" s="2">
        <v>0</v>
      </c>
      <c r="W195" s="2">
        <v>0</v>
      </c>
      <c r="X195" s="2">
        <v>0</v>
      </c>
      <c r="Y195" s="2">
        <v>0</v>
      </c>
      <c r="Z195" s="2">
        <v>0</v>
      </c>
      <c r="AA195" s="2">
        <v>0</v>
      </c>
      <c r="AB195" s="2">
        <v>0</v>
      </c>
      <c r="AC195" s="2">
        <v>0</v>
      </c>
      <c r="AD195" s="2">
        <v>0</v>
      </c>
      <c r="AE195" s="2">
        <v>0</v>
      </c>
      <c r="AF195" s="2">
        <v>0</v>
      </c>
      <c r="AG195" s="2">
        <v>0</v>
      </c>
      <c r="AH195" s="2">
        <v>0</v>
      </c>
      <c r="AI195" s="2">
        <v>0</v>
      </c>
      <c r="AJ195" s="2">
        <v>0</v>
      </c>
      <c r="AK195" s="2">
        <v>0</v>
      </c>
      <c r="AL195" s="2">
        <v>0</v>
      </c>
      <c r="AM195" s="2">
        <v>0</v>
      </c>
      <c r="AN195" s="2">
        <v>0</v>
      </c>
      <c r="AO195" s="2">
        <v>0</v>
      </c>
      <c r="AP195" s="2">
        <v>0</v>
      </c>
    </row>
    <row r="196" spans="1:42" x14ac:dyDescent="0.2">
      <c r="A196" t="s">
        <v>137</v>
      </c>
      <c r="B196" t="s">
        <v>104</v>
      </c>
      <c r="C196" t="s">
        <v>96</v>
      </c>
      <c r="D196" t="s">
        <v>98</v>
      </c>
      <c r="E196" t="s">
        <v>56</v>
      </c>
      <c r="F196" t="s">
        <v>44</v>
      </c>
      <c r="G196" t="s">
        <v>45</v>
      </c>
      <c r="H196" s="2">
        <v>0</v>
      </c>
      <c r="I196" s="2">
        <v>0</v>
      </c>
      <c r="J196" s="2">
        <v>0</v>
      </c>
      <c r="K196" s="2">
        <v>0</v>
      </c>
      <c r="L196" s="2">
        <v>0</v>
      </c>
      <c r="M196" s="2">
        <v>4180.6158272254997</v>
      </c>
      <c r="N196" s="2">
        <v>17705.5750795044</v>
      </c>
      <c r="O196" s="2">
        <v>5084.2371290363399</v>
      </c>
      <c r="P196" s="2">
        <v>5173.0896917022801</v>
      </c>
      <c r="Q196" s="2">
        <v>208365.18970698499</v>
      </c>
      <c r="R196" s="2">
        <v>6172.8747528152298</v>
      </c>
      <c r="S196" s="2">
        <v>3960.8448653628402</v>
      </c>
      <c r="T196" s="2">
        <v>570.64346420363302</v>
      </c>
      <c r="U196" s="2">
        <v>561.58285971888097</v>
      </c>
      <c r="V196" s="2">
        <v>5416.4546894390996</v>
      </c>
      <c r="W196" s="2">
        <v>138921.14290544001</v>
      </c>
      <c r="X196" s="2">
        <v>78132.724731564507</v>
      </c>
      <c r="Y196" s="2">
        <v>66369.265061719096</v>
      </c>
      <c r="Z196" s="2">
        <v>64385.602757675297</v>
      </c>
      <c r="AA196" s="2">
        <v>36209.512563586199</v>
      </c>
      <c r="AB196" s="2">
        <v>3265.6473394950099</v>
      </c>
      <c r="AC196" s="2">
        <v>13694.605725795</v>
      </c>
      <c r="AD196" s="2">
        <v>3962.8055568560999</v>
      </c>
      <c r="AE196" s="2">
        <v>4052.1276008710302</v>
      </c>
      <c r="AF196" s="2">
        <v>159186.170312248</v>
      </c>
      <c r="AG196" s="2">
        <v>4081.90279395366</v>
      </c>
      <c r="AH196" s="2">
        <v>4331.2427546930703</v>
      </c>
      <c r="AI196" s="2">
        <v>528.58919139026</v>
      </c>
      <c r="AJ196" s="2">
        <v>521.56406844226899</v>
      </c>
      <c r="AK196" s="2">
        <v>5286.6520851981504</v>
      </c>
      <c r="AL196" s="2">
        <v>65865.874896643596</v>
      </c>
      <c r="AM196" s="2">
        <v>44418.219112575098</v>
      </c>
      <c r="AN196" s="2">
        <v>40851.242732970903</v>
      </c>
      <c r="AO196" s="2">
        <v>39976.092516153098</v>
      </c>
      <c r="AP196" s="2">
        <v>15468.6463417411</v>
      </c>
    </row>
    <row r="197" spans="1:42" x14ac:dyDescent="0.2">
      <c r="A197" t="s">
        <v>137</v>
      </c>
      <c r="B197" t="s">
        <v>104</v>
      </c>
      <c r="C197" t="s">
        <v>96</v>
      </c>
      <c r="D197" t="s">
        <v>99</v>
      </c>
      <c r="E197" t="s">
        <v>56</v>
      </c>
      <c r="F197" t="s">
        <v>44</v>
      </c>
      <c r="G197" t="s">
        <v>45</v>
      </c>
      <c r="H197" s="2">
        <v>0</v>
      </c>
      <c r="I197" s="2">
        <v>0</v>
      </c>
      <c r="J197" s="2">
        <v>0</v>
      </c>
      <c r="K197" s="2">
        <v>0</v>
      </c>
      <c r="L197" s="2">
        <v>0</v>
      </c>
      <c r="M197" s="2">
        <v>1768276.21505976</v>
      </c>
      <c r="N197" s="2">
        <v>815873.28853023099</v>
      </c>
      <c r="O197" s="2">
        <v>1653356.23790336</v>
      </c>
      <c r="P197" s="2">
        <v>1391967.46667516</v>
      </c>
      <c r="Q197" s="2">
        <v>3984283.6420221301</v>
      </c>
      <c r="R197" s="2">
        <v>96096.506228566199</v>
      </c>
      <c r="S197" s="2">
        <v>33983.228219509103</v>
      </c>
      <c r="T197" s="2">
        <v>48037.925069756799</v>
      </c>
      <c r="U197" s="2">
        <v>66512.176686574196</v>
      </c>
      <c r="V197" s="2">
        <v>211139.262028217</v>
      </c>
      <c r="W197" s="2">
        <v>8346495.1605262803</v>
      </c>
      <c r="X197" s="2">
        <v>405334.10347700102</v>
      </c>
      <c r="Y197" s="2">
        <v>471059.233063608</v>
      </c>
      <c r="Z197" s="2">
        <v>644784.04899740196</v>
      </c>
      <c r="AA197" s="2">
        <v>782617.719636083</v>
      </c>
      <c r="AB197" s="2">
        <v>1689619.52336812</v>
      </c>
      <c r="AC197" s="2">
        <v>786568.36030814098</v>
      </c>
      <c r="AD197" s="2">
        <v>1589708.1928353901</v>
      </c>
      <c r="AE197" s="2">
        <v>1348101.6921053799</v>
      </c>
      <c r="AF197" s="2">
        <v>3812898.2406525598</v>
      </c>
      <c r="AG197" s="2">
        <v>87349.816255956903</v>
      </c>
      <c r="AH197" s="2">
        <v>32194.247731447202</v>
      </c>
      <c r="AI197" s="2">
        <v>40219.8940520287</v>
      </c>
      <c r="AJ197" s="2">
        <v>60779.044266438897</v>
      </c>
      <c r="AK197" s="2">
        <v>167354.260850519</v>
      </c>
      <c r="AL197" s="2">
        <v>4143411.9667105698</v>
      </c>
      <c r="AM197" s="2">
        <v>237878.77265155301</v>
      </c>
      <c r="AN197" s="2">
        <v>213028.67030390099</v>
      </c>
      <c r="AO197" s="2">
        <v>388595.892344444</v>
      </c>
      <c r="AP197" s="2">
        <v>436418.77328116802</v>
      </c>
    </row>
    <row r="198" spans="1:42" x14ac:dyDescent="0.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row>
    <row r="199" spans="1:42" x14ac:dyDescent="0.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row>
    <row r="200" spans="1:42" x14ac:dyDescent="0.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row>
    <row r="201" spans="1:42" x14ac:dyDescent="0.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row>
    <row r="202" spans="1:42" x14ac:dyDescent="0.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row>
    <row r="203" spans="1:42" x14ac:dyDescent="0.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row>
    <row r="204" spans="1:42" x14ac:dyDescent="0.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row>
    <row r="205" spans="1:42" x14ac:dyDescent="0.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row>
    <row r="206" spans="1:42" x14ac:dyDescent="0.2">
      <c r="H206" s="2"/>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row>
    <row r="207" spans="1:42" x14ac:dyDescent="0.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row>
    <row r="208" spans="1:42" x14ac:dyDescent="0.2">
      <c r="H208" s="2"/>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row>
    <row r="209" spans="8:42" x14ac:dyDescent="0.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row>
    <row r="210" spans="8:42" x14ac:dyDescent="0.2">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row>
    <row r="211" spans="8:42" x14ac:dyDescent="0.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row>
    <row r="212" spans="8:42" x14ac:dyDescent="0.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row>
    <row r="213" spans="8:42" x14ac:dyDescent="0.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row>
    <row r="214" spans="8:42" x14ac:dyDescent="0.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row>
    <row r="215" spans="8:42" x14ac:dyDescent="0.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row>
    <row r="216" spans="8:42" x14ac:dyDescent="0.2">
      <c r="H216" s="2"/>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row>
    <row r="217" spans="8:42" x14ac:dyDescent="0.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row>
    <row r="218" spans="8:42" x14ac:dyDescent="0.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row>
    <row r="219" spans="8:42" x14ac:dyDescent="0.2">
      <c r="H219" s="2"/>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row>
    <row r="220" spans="8:42" x14ac:dyDescent="0.2">
      <c r="H220" s="2"/>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row>
    <row r="221" spans="8:42" x14ac:dyDescent="0.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row>
    <row r="222" spans="8:42" x14ac:dyDescent="0.2">
      <c r="H222" s="2"/>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row>
    <row r="223" spans="8:42" x14ac:dyDescent="0.2">
      <c r="H223" s="2"/>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row>
    <row r="224" spans="8:42" x14ac:dyDescent="0.2">
      <c r="H224" s="2"/>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row>
    <row r="225" spans="8:42" x14ac:dyDescent="0.2">
      <c r="H225" s="2"/>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row>
    <row r="226" spans="8:42" x14ac:dyDescent="0.2">
      <c r="H226" s="2"/>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row>
    <row r="227" spans="8:42" x14ac:dyDescent="0.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row>
    <row r="228" spans="8:42" x14ac:dyDescent="0.2">
      <c r="H228" s="2"/>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row>
    <row r="229" spans="8:42" x14ac:dyDescent="0.2">
      <c r="H229" s="2"/>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row>
    <row r="230" spans="8:42" x14ac:dyDescent="0.2">
      <c r="H230" s="2"/>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row>
    <row r="231" spans="8:42" x14ac:dyDescent="0.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row>
    <row r="232" spans="8:42" x14ac:dyDescent="0.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row>
    <row r="233" spans="8:42" x14ac:dyDescent="0.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row>
    <row r="234" spans="8:42" x14ac:dyDescent="0.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row>
    <row r="235" spans="8:42" x14ac:dyDescent="0.2">
      <c r="H235" s="2"/>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row>
    <row r="236" spans="8:42" x14ac:dyDescent="0.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row>
    <row r="237" spans="8:42" x14ac:dyDescent="0.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row>
    <row r="238" spans="8:42" x14ac:dyDescent="0.2">
      <c r="H238" s="2"/>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row>
    <row r="239" spans="8:42" x14ac:dyDescent="0.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row>
    <row r="240" spans="8:42" x14ac:dyDescent="0.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row>
    <row r="241" spans="8:42" x14ac:dyDescent="0.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row>
    <row r="242" spans="8:42" x14ac:dyDescent="0.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row>
    <row r="243" spans="8:42" x14ac:dyDescent="0.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row>
    <row r="244" spans="8:42" x14ac:dyDescent="0.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row>
    <row r="245" spans="8:42" x14ac:dyDescent="0.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row>
    <row r="246" spans="8:42" x14ac:dyDescent="0.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row>
  </sheetData>
  <sortState ref="B2:AP246">
    <sortCondition ref="B1"/>
  </sortState>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69B05D-31C2-4327-83F4-A1DF140A1C2D}">
  <dimension ref="A3:P10"/>
  <sheetViews>
    <sheetView workbookViewId="0">
      <selection activeCell="A3" sqref="A3"/>
    </sheetView>
  </sheetViews>
  <sheetFormatPr defaultRowHeight="10" x14ac:dyDescent="0.2"/>
  <cols>
    <col min="1" max="1" width="17.44140625" bestFit="1" customWidth="1"/>
    <col min="2" max="2" width="25.6640625" bestFit="1" customWidth="1"/>
    <col min="3" max="3" width="32" bestFit="1" customWidth="1"/>
    <col min="4" max="6" width="29" bestFit="1" customWidth="1"/>
    <col min="7" max="7" width="28.44140625" bestFit="1" customWidth="1"/>
    <col min="8" max="8" width="34.6640625" bestFit="1" customWidth="1"/>
    <col min="9" max="11" width="31.6640625" bestFit="1" customWidth="1"/>
    <col min="12" max="12" width="28.44140625" bestFit="1" customWidth="1"/>
    <col min="13" max="13" width="34.6640625" bestFit="1" customWidth="1"/>
    <col min="14" max="17" width="31.6640625" bestFit="1" customWidth="1"/>
    <col min="18" max="18" width="28.44140625" bestFit="1" customWidth="1"/>
    <col min="19" max="25" width="31.6640625" bestFit="1" customWidth="1"/>
  </cols>
  <sheetData>
    <row r="3" spans="1:16" x14ac:dyDescent="0.2">
      <c r="A3" s="3" t="s">
        <v>116</v>
      </c>
      <c r="B3" t="s">
        <v>118</v>
      </c>
      <c r="C3" t="s">
        <v>119</v>
      </c>
      <c r="D3" t="s">
        <v>120</v>
      </c>
      <c r="E3" t="s">
        <v>121</v>
      </c>
      <c r="F3" t="s">
        <v>122</v>
      </c>
      <c r="G3" t="s">
        <v>123</v>
      </c>
      <c r="H3" t="s">
        <v>124</v>
      </c>
      <c r="I3" t="s">
        <v>125</v>
      </c>
      <c r="J3" t="s">
        <v>126</v>
      </c>
      <c r="K3" t="s">
        <v>127</v>
      </c>
      <c r="L3" t="s">
        <v>128</v>
      </c>
      <c r="M3" t="s">
        <v>129</v>
      </c>
      <c r="N3" t="s">
        <v>130</v>
      </c>
      <c r="O3" t="s">
        <v>131</v>
      </c>
      <c r="P3" t="s">
        <v>132</v>
      </c>
    </row>
    <row r="4" spans="1:16" x14ac:dyDescent="0.2">
      <c r="A4" s="4" t="s">
        <v>103</v>
      </c>
      <c r="B4">
        <v>39810.809662279222</v>
      </c>
      <c r="C4">
        <v>39810.809454562856</v>
      </c>
      <c r="D4">
        <v>39813.767024859961</v>
      </c>
      <c r="E4">
        <v>39825.959142673004</v>
      </c>
      <c r="F4">
        <v>39843.212522658709</v>
      </c>
      <c r="G4">
        <v>2432189.3529202295</v>
      </c>
      <c r="H4">
        <v>1544636.8303102092</v>
      </c>
      <c r="I4">
        <v>2764791.3682189574</v>
      </c>
      <c r="J4">
        <v>2700842.9797217823</v>
      </c>
      <c r="K4">
        <v>6480155.3816634687</v>
      </c>
      <c r="L4">
        <v>140954.053756065</v>
      </c>
      <c r="M4">
        <v>76178.326131638983</v>
      </c>
      <c r="N4">
        <v>72272.238528217655</v>
      </c>
      <c r="O4">
        <v>106671.08124010553</v>
      </c>
      <c r="P4">
        <v>89609.452203207824</v>
      </c>
    </row>
    <row r="5" spans="1:16" x14ac:dyDescent="0.2">
      <c r="A5" s="5" t="s">
        <v>41</v>
      </c>
      <c r="B5">
        <v>0</v>
      </c>
      <c r="C5">
        <v>0</v>
      </c>
      <c r="D5">
        <v>0</v>
      </c>
      <c r="E5">
        <v>0</v>
      </c>
      <c r="F5">
        <v>0</v>
      </c>
      <c r="G5">
        <v>0</v>
      </c>
      <c r="H5">
        <v>0</v>
      </c>
      <c r="I5">
        <v>0</v>
      </c>
      <c r="J5">
        <v>0</v>
      </c>
      <c r="K5">
        <v>0</v>
      </c>
      <c r="L5">
        <v>0</v>
      </c>
      <c r="M5">
        <v>0</v>
      </c>
      <c r="N5">
        <v>0</v>
      </c>
      <c r="O5">
        <v>0</v>
      </c>
      <c r="P5">
        <v>0</v>
      </c>
    </row>
    <row r="6" spans="1:16" x14ac:dyDescent="0.2">
      <c r="A6" s="5" t="s">
        <v>63</v>
      </c>
      <c r="B6">
        <v>32611.239080838812</v>
      </c>
      <c r="C6">
        <v>32535.66897032801</v>
      </c>
      <c r="D6">
        <v>31311.918216080634</v>
      </c>
      <c r="E6">
        <v>30355.019063228134</v>
      </c>
      <c r="F6">
        <v>29357.710310301351</v>
      </c>
      <c r="G6">
        <v>165489.98561212546</v>
      </c>
      <c r="H6">
        <v>163142.28234987488</v>
      </c>
      <c r="I6">
        <v>173098.49071254925</v>
      </c>
      <c r="J6">
        <v>170702.91124847377</v>
      </c>
      <c r="K6">
        <v>164429.15320152897</v>
      </c>
      <c r="L6">
        <v>14830.785079032003</v>
      </c>
      <c r="M6">
        <v>13088.554840068091</v>
      </c>
      <c r="N6">
        <v>14959.180461901147</v>
      </c>
      <c r="O6">
        <v>15106.058536722827</v>
      </c>
      <c r="P6">
        <v>13515.383751023439</v>
      </c>
    </row>
    <row r="7" spans="1:16" x14ac:dyDescent="0.2">
      <c r="A7" s="5" t="s">
        <v>81</v>
      </c>
      <c r="B7">
        <v>7167.5705814404073</v>
      </c>
      <c r="C7">
        <v>7243.1404842348493</v>
      </c>
      <c r="D7">
        <v>8466.8918653642195</v>
      </c>
      <c r="E7">
        <v>9423.7906830495594</v>
      </c>
      <c r="F7">
        <v>10421.099429466412</v>
      </c>
      <c r="G7">
        <v>19989.642142256234</v>
      </c>
      <c r="H7">
        <v>22479.364104739365</v>
      </c>
      <c r="I7">
        <v>23775.780845784328</v>
      </c>
      <c r="J7">
        <v>24187.691874197466</v>
      </c>
      <c r="K7">
        <v>26114.325122051756</v>
      </c>
      <c r="L7">
        <v>2241.9841630823103</v>
      </c>
      <c r="M7">
        <v>3819.6250264868836</v>
      </c>
      <c r="N7">
        <v>4060.0523967227009</v>
      </c>
      <c r="O7">
        <v>4359.1825000975068</v>
      </c>
      <c r="P7">
        <v>4160.8117471386649</v>
      </c>
    </row>
    <row r="8" spans="1:16" x14ac:dyDescent="0.2">
      <c r="A8" s="5" t="s">
        <v>93</v>
      </c>
      <c r="B8">
        <v>32</v>
      </c>
      <c r="C8">
        <v>32</v>
      </c>
      <c r="D8">
        <v>34.9569434151053</v>
      </c>
      <c r="E8">
        <v>47.149396395310802</v>
      </c>
      <c r="F8">
        <v>64.402782890945701</v>
      </c>
      <c r="G8">
        <v>173.225316047668</v>
      </c>
      <c r="H8">
        <v>173.225316047668</v>
      </c>
      <c r="I8">
        <v>193.835896020755</v>
      </c>
      <c r="J8">
        <v>269.36714676767599</v>
      </c>
      <c r="K8">
        <v>405.69806101918198</v>
      </c>
      <c r="L8">
        <v>0</v>
      </c>
      <c r="M8">
        <v>0</v>
      </c>
      <c r="N8">
        <v>0</v>
      </c>
      <c r="O8">
        <v>0</v>
      </c>
      <c r="P8">
        <v>0</v>
      </c>
    </row>
    <row r="9" spans="1:16" x14ac:dyDescent="0.2">
      <c r="A9" s="5" t="s">
        <v>96</v>
      </c>
      <c r="B9">
        <v>0</v>
      </c>
      <c r="C9">
        <v>0</v>
      </c>
      <c r="D9">
        <v>0</v>
      </c>
      <c r="E9">
        <v>0</v>
      </c>
      <c r="F9">
        <v>0</v>
      </c>
      <c r="G9">
        <v>2246536.4998498</v>
      </c>
      <c r="H9">
        <v>1358841.9585395472</v>
      </c>
      <c r="I9">
        <v>2567723.260764603</v>
      </c>
      <c r="J9">
        <v>2505683.0094523435</v>
      </c>
      <c r="K9">
        <v>6289206.2052788688</v>
      </c>
      <c r="L9">
        <v>123881.28451395068</v>
      </c>
      <c r="M9">
        <v>59270.146265084011</v>
      </c>
      <c r="N9">
        <v>53253.005669593811</v>
      </c>
      <c r="O9">
        <v>87205.840203285203</v>
      </c>
      <c r="P9">
        <v>71933.256705045729</v>
      </c>
    </row>
    <row r="10" spans="1:16" x14ac:dyDescent="0.2">
      <c r="A10" s="4" t="s">
        <v>117</v>
      </c>
      <c r="B10">
        <v>39810.809662279222</v>
      </c>
      <c r="C10">
        <v>39810.809454562856</v>
      </c>
      <c r="D10">
        <v>39813.767024859961</v>
      </c>
      <c r="E10">
        <v>39825.959142673004</v>
      </c>
      <c r="F10">
        <v>39843.212522658709</v>
      </c>
      <c r="G10">
        <v>2432189.3529202295</v>
      </c>
      <c r="H10">
        <v>1544636.8303102092</v>
      </c>
      <c r="I10">
        <v>2764791.3682189574</v>
      </c>
      <c r="J10">
        <v>2700842.9797217823</v>
      </c>
      <c r="K10">
        <v>6480155.3816634687</v>
      </c>
      <c r="L10">
        <v>140954.053756065</v>
      </c>
      <c r="M10">
        <v>76178.326131638983</v>
      </c>
      <c r="N10">
        <v>72272.238528217655</v>
      </c>
      <c r="O10">
        <v>106671.08124010553</v>
      </c>
      <c r="P10">
        <v>89609.452203207824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95B7C-BADD-473A-9F5D-2264B2F8C86D}">
  <dimension ref="A1:AO50"/>
  <sheetViews>
    <sheetView workbookViewId="0">
      <selection activeCell="A2" sqref="A2"/>
    </sheetView>
  </sheetViews>
  <sheetFormatPr defaultRowHeight="10" x14ac:dyDescent="0.2"/>
  <cols>
    <col min="1" max="1" width="14.6640625" bestFit="1" customWidth="1"/>
    <col min="2" max="2" width="10.6640625" bestFit="1" customWidth="1"/>
    <col min="3" max="3" width="38.33203125" bestFit="1" customWidth="1"/>
    <col min="4" max="4" width="20" bestFit="1" customWidth="1"/>
    <col min="5" max="5" width="11.44140625" bestFit="1" customWidth="1"/>
    <col min="6" max="6" width="8.109375" bestFit="1" customWidth="1"/>
    <col min="7" max="7" width="18.44140625" bestFit="1" customWidth="1"/>
    <col min="8" max="8" width="24.6640625" bestFit="1" customWidth="1"/>
    <col min="9" max="11" width="21.6640625" bestFit="1" customWidth="1"/>
    <col min="12" max="12" width="21.44140625" bestFit="1" customWidth="1"/>
    <col min="13" max="13" width="27.44140625" bestFit="1" customWidth="1"/>
    <col min="14" max="16" width="24.44140625" bestFit="1" customWidth="1"/>
    <col min="17" max="17" width="21.44140625" bestFit="1" customWidth="1"/>
    <col min="18" max="18" width="27.44140625" bestFit="1" customWidth="1"/>
    <col min="19" max="21" width="24.44140625" bestFit="1" customWidth="1"/>
    <col min="22" max="22" width="21.44140625" bestFit="1" customWidth="1"/>
    <col min="23" max="23" width="27.44140625" bestFit="1" customWidth="1"/>
    <col min="24" max="26" width="24.44140625" bestFit="1" customWidth="1"/>
    <col min="27" max="27" width="21.109375" bestFit="1" customWidth="1"/>
    <col min="28" max="28" width="27.44140625" bestFit="1" customWidth="1"/>
    <col min="29" max="31" width="24.44140625" bestFit="1" customWidth="1"/>
    <col min="32" max="32" width="21.109375" bestFit="1" customWidth="1"/>
    <col min="33" max="33" width="27.44140625" bestFit="1" customWidth="1"/>
    <col min="34" max="36" width="24.44140625" bestFit="1" customWidth="1"/>
    <col min="37" max="37" width="21.109375" bestFit="1" customWidth="1"/>
    <col min="38" max="38" width="27.44140625" bestFit="1" customWidth="1"/>
    <col min="39" max="41" width="24.44140625" bestFit="1" customWidth="1"/>
  </cols>
  <sheetData>
    <row r="1" spans="1:41" ht="10.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row>
    <row r="2" spans="1:41" ht="10.25" x14ac:dyDescent="0.2">
      <c r="A2" t="s">
        <v>103</v>
      </c>
      <c r="B2" t="s">
        <v>41</v>
      </c>
      <c r="C2" t="s">
        <v>42</v>
      </c>
      <c r="D2" t="s">
        <v>43</v>
      </c>
      <c r="E2" t="s">
        <v>44</v>
      </c>
      <c r="F2" t="s">
        <v>45</v>
      </c>
      <c r="G2" s="2">
        <v>0</v>
      </c>
      <c r="H2" s="2">
        <v>0</v>
      </c>
      <c r="I2" s="2">
        <v>0</v>
      </c>
      <c r="J2" s="2">
        <v>0</v>
      </c>
      <c r="K2" s="2">
        <v>0</v>
      </c>
      <c r="L2" s="2">
        <v>0</v>
      </c>
      <c r="M2" s="2">
        <v>0</v>
      </c>
      <c r="N2" s="2">
        <v>0</v>
      </c>
      <c r="O2" s="2">
        <v>0</v>
      </c>
      <c r="P2" s="2">
        <v>0</v>
      </c>
      <c r="Q2" s="2">
        <v>0</v>
      </c>
      <c r="R2" s="2">
        <v>0</v>
      </c>
      <c r="S2" s="2">
        <v>0</v>
      </c>
      <c r="T2" s="2">
        <v>0</v>
      </c>
      <c r="U2" s="2">
        <v>0</v>
      </c>
      <c r="V2" s="2">
        <v>0</v>
      </c>
      <c r="W2" s="2">
        <v>0</v>
      </c>
      <c r="X2" s="2">
        <v>0</v>
      </c>
      <c r="Y2" s="2">
        <v>0</v>
      </c>
      <c r="Z2" s="2">
        <v>0</v>
      </c>
      <c r="AA2" s="2">
        <v>0</v>
      </c>
      <c r="AB2" s="2">
        <v>0</v>
      </c>
      <c r="AC2" s="2">
        <v>0</v>
      </c>
      <c r="AD2" s="2">
        <v>0</v>
      </c>
      <c r="AE2" s="2">
        <v>0</v>
      </c>
      <c r="AF2" s="2">
        <v>0</v>
      </c>
      <c r="AG2" s="2">
        <v>0</v>
      </c>
      <c r="AH2" s="2">
        <v>0</v>
      </c>
      <c r="AI2" s="2">
        <v>0</v>
      </c>
      <c r="AJ2" s="2">
        <v>0</v>
      </c>
      <c r="AK2" s="2">
        <v>0</v>
      </c>
      <c r="AL2" s="2">
        <v>0</v>
      </c>
      <c r="AM2" s="2">
        <v>0</v>
      </c>
      <c r="AN2" s="2">
        <v>0</v>
      </c>
      <c r="AO2" s="2">
        <v>0</v>
      </c>
    </row>
    <row r="3" spans="1:41" ht="10.25" x14ac:dyDescent="0.2">
      <c r="A3" t="s">
        <v>103</v>
      </c>
      <c r="B3" t="s">
        <v>41</v>
      </c>
      <c r="C3" t="s">
        <v>46</v>
      </c>
      <c r="D3" t="s">
        <v>43</v>
      </c>
      <c r="E3" t="s">
        <v>44</v>
      </c>
      <c r="F3" t="s">
        <v>45</v>
      </c>
      <c r="G3" s="2">
        <v>0</v>
      </c>
      <c r="H3" s="2">
        <v>0</v>
      </c>
      <c r="I3" s="2">
        <v>0</v>
      </c>
      <c r="J3" s="2">
        <v>0</v>
      </c>
      <c r="K3" s="2">
        <v>0</v>
      </c>
      <c r="L3" s="2">
        <v>0</v>
      </c>
      <c r="M3" s="2">
        <v>0</v>
      </c>
      <c r="N3" s="2">
        <v>0</v>
      </c>
      <c r="O3" s="2">
        <v>0</v>
      </c>
      <c r="P3" s="2">
        <v>0</v>
      </c>
      <c r="Q3" s="2">
        <v>0</v>
      </c>
      <c r="R3" s="2">
        <v>0</v>
      </c>
      <c r="S3" s="2">
        <v>0</v>
      </c>
      <c r="T3" s="2">
        <v>0</v>
      </c>
      <c r="U3" s="2">
        <v>0</v>
      </c>
      <c r="V3" s="2">
        <v>0</v>
      </c>
      <c r="W3" s="2">
        <v>0</v>
      </c>
      <c r="X3" s="2">
        <v>0</v>
      </c>
      <c r="Y3" s="2">
        <v>0</v>
      </c>
      <c r="Z3" s="2">
        <v>0</v>
      </c>
      <c r="AA3" s="2">
        <v>0</v>
      </c>
      <c r="AB3" s="2">
        <v>0</v>
      </c>
      <c r="AC3" s="2">
        <v>0</v>
      </c>
      <c r="AD3" s="2">
        <v>0</v>
      </c>
      <c r="AE3" s="2">
        <v>0</v>
      </c>
      <c r="AF3" s="2">
        <v>0</v>
      </c>
      <c r="AG3" s="2">
        <v>0</v>
      </c>
      <c r="AH3" s="2">
        <v>0</v>
      </c>
      <c r="AI3" s="2">
        <v>0</v>
      </c>
      <c r="AJ3" s="2">
        <v>0</v>
      </c>
      <c r="AK3" s="2">
        <v>0</v>
      </c>
      <c r="AL3" s="2">
        <v>0</v>
      </c>
      <c r="AM3" s="2">
        <v>0</v>
      </c>
      <c r="AN3" s="2">
        <v>0</v>
      </c>
      <c r="AO3" s="2">
        <v>0</v>
      </c>
    </row>
    <row r="4" spans="1:41" ht="10.25" x14ac:dyDescent="0.2">
      <c r="A4" t="s">
        <v>103</v>
      </c>
      <c r="B4" t="s">
        <v>41</v>
      </c>
      <c r="C4" t="s">
        <v>47</v>
      </c>
      <c r="D4" t="s">
        <v>43</v>
      </c>
      <c r="E4" t="s">
        <v>44</v>
      </c>
      <c r="F4" t="s">
        <v>45</v>
      </c>
      <c r="G4" s="2">
        <v>0</v>
      </c>
      <c r="H4" s="2">
        <v>0</v>
      </c>
      <c r="I4" s="2">
        <v>0</v>
      </c>
      <c r="J4" s="2">
        <v>0</v>
      </c>
      <c r="K4" s="2">
        <v>0</v>
      </c>
      <c r="L4" s="2">
        <v>0</v>
      </c>
      <c r="M4" s="2">
        <v>0</v>
      </c>
      <c r="N4" s="2">
        <v>0</v>
      </c>
      <c r="O4" s="2">
        <v>0</v>
      </c>
      <c r="P4" s="2">
        <v>0</v>
      </c>
      <c r="Q4" s="2">
        <v>0</v>
      </c>
      <c r="R4" s="2">
        <v>0</v>
      </c>
      <c r="S4" s="2">
        <v>0</v>
      </c>
      <c r="T4" s="2">
        <v>0</v>
      </c>
      <c r="U4" s="2">
        <v>0</v>
      </c>
      <c r="V4" s="2">
        <v>0</v>
      </c>
      <c r="W4" s="2">
        <v>0</v>
      </c>
      <c r="X4" s="2">
        <v>0</v>
      </c>
      <c r="Y4" s="2">
        <v>0</v>
      </c>
      <c r="Z4" s="2">
        <v>0</v>
      </c>
      <c r="AA4" s="2">
        <v>0</v>
      </c>
      <c r="AB4" s="2">
        <v>0</v>
      </c>
      <c r="AC4" s="2">
        <v>0</v>
      </c>
      <c r="AD4" s="2">
        <v>0</v>
      </c>
      <c r="AE4" s="2">
        <v>0</v>
      </c>
      <c r="AF4" s="2">
        <v>0</v>
      </c>
      <c r="AG4" s="2">
        <v>0</v>
      </c>
      <c r="AH4" s="2">
        <v>0</v>
      </c>
      <c r="AI4" s="2">
        <v>0</v>
      </c>
      <c r="AJ4" s="2">
        <v>0</v>
      </c>
      <c r="AK4" s="2">
        <v>0</v>
      </c>
      <c r="AL4" s="2">
        <v>0</v>
      </c>
      <c r="AM4" s="2">
        <v>0</v>
      </c>
      <c r="AN4" s="2">
        <v>0</v>
      </c>
      <c r="AO4" s="2">
        <v>0</v>
      </c>
    </row>
    <row r="5" spans="1:41" ht="10.25" x14ac:dyDescent="0.2">
      <c r="A5" t="s">
        <v>103</v>
      </c>
      <c r="B5" t="s">
        <v>41</v>
      </c>
      <c r="C5" t="s">
        <v>48</v>
      </c>
      <c r="D5" t="s">
        <v>43</v>
      </c>
      <c r="E5" t="s">
        <v>44</v>
      </c>
      <c r="F5" t="s">
        <v>45</v>
      </c>
      <c r="G5" s="2">
        <v>0</v>
      </c>
      <c r="H5" s="2">
        <v>0</v>
      </c>
      <c r="I5" s="2">
        <v>0</v>
      </c>
      <c r="J5" s="2">
        <v>0</v>
      </c>
      <c r="K5" s="2">
        <v>0</v>
      </c>
      <c r="L5" s="2">
        <v>0</v>
      </c>
      <c r="M5" s="2">
        <v>0</v>
      </c>
      <c r="N5" s="2">
        <v>0</v>
      </c>
      <c r="O5" s="2">
        <v>0</v>
      </c>
      <c r="P5" s="2">
        <v>0</v>
      </c>
      <c r="Q5" s="2">
        <v>0</v>
      </c>
      <c r="R5" s="2">
        <v>0</v>
      </c>
      <c r="S5" s="2">
        <v>0</v>
      </c>
      <c r="T5" s="2">
        <v>0</v>
      </c>
      <c r="U5" s="2">
        <v>0</v>
      </c>
      <c r="V5" s="2">
        <v>0</v>
      </c>
      <c r="W5" s="2">
        <v>0</v>
      </c>
      <c r="X5" s="2">
        <v>0</v>
      </c>
      <c r="Y5" s="2">
        <v>0</v>
      </c>
      <c r="Z5" s="2">
        <v>0</v>
      </c>
      <c r="AA5" s="2">
        <v>0</v>
      </c>
      <c r="AB5" s="2">
        <v>0</v>
      </c>
      <c r="AC5" s="2">
        <v>0</v>
      </c>
      <c r="AD5" s="2">
        <v>0</v>
      </c>
      <c r="AE5" s="2">
        <v>0</v>
      </c>
      <c r="AF5" s="2">
        <v>0</v>
      </c>
      <c r="AG5" s="2">
        <v>0</v>
      </c>
      <c r="AH5" s="2">
        <v>0</v>
      </c>
      <c r="AI5" s="2">
        <v>0</v>
      </c>
      <c r="AJ5" s="2">
        <v>0</v>
      </c>
      <c r="AK5" s="2">
        <v>0</v>
      </c>
      <c r="AL5" s="2">
        <v>0</v>
      </c>
      <c r="AM5" s="2">
        <v>0</v>
      </c>
      <c r="AN5" s="2">
        <v>0</v>
      </c>
      <c r="AO5" s="2">
        <v>0</v>
      </c>
    </row>
    <row r="6" spans="1:41" ht="10.25" x14ac:dyDescent="0.2">
      <c r="A6" t="s">
        <v>103</v>
      </c>
      <c r="B6" t="s">
        <v>41</v>
      </c>
      <c r="C6" t="s">
        <v>49</v>
      </c>
      <c r="D6" t="s">
        <v>43</v>
      </c>
      <c r="E6" t="s">
        <v>44</v>
      </c>
      <c r="F6" t="s">
        <v>45</v>
      </c>
      <c r="G6" s="2">
        <v>0</v>
      </c>
      <c r="H6" s="2">
        <v>0</v>
      </c>
      <c r="I6" s="2">
        <v>0</v>
      </c>
      <c r="J6" s="2">
        <v>0</v>
      </c>
      <c r="K6" s="2">
        <v>0</v>
      </c>
      <c r="L6" s="2">
        <v>0</v>
      </c>
      <c r="M6" s="2">
        <v>0</v>
      </c>
      <c r="N6" s="2">
        <v>0</v>
      </c>
      <c r="O6" s="2">
        <v>0</v>
      </c>
      <c r="P6" s="2">
        <v>0</v>
      </c>
      <c r="Q6" s="2">
        <v>0</v>
      </c>
      <c r="R6" s="2">
        <v>0</v>
      </c>
      <c r="S6" s="2">
        <v>0</v>
      </c>
      <c r="T6" s="2">
        <v>0</v>
      </c>
      <c r="U6" s="2">
        <v>0</v>
      </c>
      <c r="V6" s="2">
        <v>0</v>
      </c>
      <c r="W6" s="2">
        <v>0</v>
      </c>
      <c r="X6" s="2">
        <v>0</v>
      </c>
      <c r="Y6" s="2">
        <v>0</v>
      </c>
      <c r="Z6" s="2">
        <v>0</v>
      </c>
      <c r="AA6" s="2">
        <v>0</v>
      </c>
      <c r="AB6" s="2">
        <v>0</v>
      </c>
      <c r="AC6" s="2">
        <v>0</v>
      </c>
      <c r="AD6" s="2">
        <v>0</v>
      </c>
      <c r="AE6" s="2">
        <v>0</v>
      </c>
      <c r="AF6" s="2">
        <v>0</v>
      </c>
      <c r="AG6" s="2">
        <v>0</v>
      </c>
      <c r="AH6" s="2">
        <v>0</v>
      </c>
      <c r="AI6" s="2">
        <v>0</v>
      </c>
      <c r="AJ6" s="2">
        <v>0</v>
      </c>
      <c r="AK6" s="2">
        <v>0</v>
      </c>
      <c r="AL6" s="2">
        <v>0</v>
      </c>
      <c r="AM6" s="2">
        <v>0</v>
      </c>
      <c r="AN6" s="2">
        <v>0</v>
      </c>
      <c r="AO6" s="2">
        <v>0</v>
      </c>
    </row>
    <row r="7" spans="1:41" ht="10.25" x14ac:dyDescent="0.2">
      <c r="A7" t="s">
        <v>103</v>
      </c>
      <c r="B7" t="s">
        <v>41</v>
      </c>
      <c r="C7" t="s">
        <v>50</v>
      </c>
      <c r="D7" t="s">
        <v>43</v>
      </c>
      <c r="E7" t="s">
        <v>44</v>
      </c>
      <c r="F7" t="s">
        <v>45</v>
      </c>
      <c r="G7" s="2">
        <v>0</v>
      </c>
      <c r="H7" s="2">
        <v>0</v>
      </c>
      <c r="I7" s="2">
        <v>0</v>
      </c>
      <c r="J7" s="2">
        <v>0</v>
      </c>
      <c r="K7" s="2">
        <v>0</v>
      </c>
      <c r="L7" s="2">
        <v>0</v>
      </c>
      <c r="M7" s="2">
        <v>0</v>
      </c>
      <c r="N7" s="2">
        <v>0</v>
      </c>
      <c r="O7" s="2">
        <v>0</v>
      </c>
      <c r="P7" s="2">
        <v>0</v>
      </c>
      <c r="Q7" s="2">
        <v>0</v>
      </c>
      <c r="R7" s="2">
        <v>0</v>
      </c>
      <c r="S7" s="2">
        <v>0</v>
      </c>
      <c r="T7" s="2">
        <v>0</v>
      </c>
      <c r="U7" s="2">
        <v>0</v>
      </c>
      <c r="V7" s="2">
        <v>0</v>
      </c>
      <c r="W7" s="2">
        <v>0</v>
      </c>
      <c r="X7" s="2">
        <v>0</v>
      </c>
      <c r="Y7" s="2">
        <v>0</v>
      </c>
      <c r="Z7" s="2">
        <v>0</v>
      </c>
      <c r="AA7" s="2">
        <v>0</v>
      </c>
      <c r="AB7" s="2">
        <v>0</v>
      </c>
      <c r="AC7" s="2">
        <v>0</v>
      </c>
      <c r="AD7" s="2">
        <v>0</v>
      </c>
      <c r="AE7" s="2">
        <v>0</v>
      </c>
      <c r="AF7" s="2">
        <v>0</v>
      </c>
      <c r="AG7" s="2">
        <v>0</v>
      </c>
      <c r="AH7" s="2">
        <v>0</v>
      </c>
      <c r="AI7" s="2">
        <v>0</v>
      </c>
      <c r="AJ7" s="2">
        <v>0</v>
      </c>
      <c r="AK7" s="2">
        <v>0</v>
      </c>
      <c r="AL7" s="2">
        <v>0</v>
      </c>
      <c r="AM7" s="2">
        <v>0</v>
      </c>
      <c r="AN7" s="2">
        <v>0</v>
      </c>
      <c r="AO7" s="2">
        <v>0</v>
      </c>
    </row>
    <row r="8" spans="1:41" ht="10.25" x14ac:dyDescent="0.2">
      <c r="A8" t="s">
        <v>103</v>
      </c>
      <c r="B8" t="s">
        <v>41</v>
      </c>
      <c r="C8" t="s">
        <v>51</v>
      </c>
      <c r="D8" t="s">
        <v>43</v>
      </c>
      <c r="E8" t="s">
        <v>44</v>
      </c>
      <c r="F8" t="s">
        <v>45</v>
      </c>
      <c r="G8" s="2">
        <v>0</v>
      </c>
      <c r="H8" s="2">
        <v>0</v>
      </c>
      <c r="I8" s="2">
        <v>0</v>
      </c>
      <c r="J8" s="2">
        <v>0</v>
      </c>
      <c r="K8" s="2">
        <v>0</v>
      </c>
      <c r="L8" s="2">
        <v>0</v>
      </c>
      <c r="M8" s="2">
        <v>0</v>
      </c>
      <c r="N8" s="2">
        <v>0</v>
      </c>
      <c r="O8" s="2">
        <v>0</v>
      </c>
      <c r="P8" s="2">
        <v>0</v>
      </c>
      <c r="Q8" s="2">
        <v>0</v>
      </c>
      <c r="R8" s="2">
        <v>0</v>
      </c>
      <c r="S8" s="2">
        <v>0</v>
      </c>
      <c r="T8" s="2">
        <v>0</v>
      </c>
      <c r="U8" s="2">
        <v>0</v>
      </c>
      <c r="V8" s="2">
        <v>0</v>
      </c>
      <c r="W8" s="2">
        <v>0</v>
      </c>
      <c r="X8" s="2">
        <v>0</v>
      </c>
      <c r="Y8" s="2">
        <v>0</v>
      </c>
      <c r="Z8" s="2">
        <v>0</v>
      </c>
      <c r="AA8" s="2">
        <v>0</v>
      </c>
      <c r="AB8" s="2">
        <v>0</v>
      </c>
      <c r="AC8" s="2">
        <v>0</v>
      </c>
      <c r="AD8" s="2">
        <v>0</v>
      </c>
      <c r="AE8" s="2">
        <v>0</v>
      </c>
      <c r="AF8" s="2">
        <v>0</v>
      </c>
      <c r="AG8" s="2">
        <v>0</v>
      </c>
      <c r="AH8" s="2">
        <v>0</v>
      </c>
      <c r="AI8" s="2">
        <v>0</v>
      </c>
      <c r="AJ8" s="2">
        <v>0</v>
      </c>
      <c r="AK8" s="2">
        <v>0</v>
      </c>
      <c r="AL8" s="2">
        <v>0</v>
      </c>
      <c r="AM8" s="2">
        <v>0</v>
      </c>
      <c r="AN8" s="2">
        <v>0</v>
      </c>
      <c r="AO8" s="2">
        <v>0</v>
      </c>
    </row>
    <row r="9" spans="1:41" ht="10.25" x14ac:dyDescent="0.2">
      <c r="A9" t="s">
        <v>103</v>
      </c>
      <c r="B9" t="s">
        <v>41</v>
      </c>
      <c r="C9" t="s">
        <v>52</v>
      </c>
      <c r="D9" t="s">
        <v>43</v>
      </c>
      <c r="E9" t="s">
        <v>44</v>
      </c>
      <c r="F9" t="s">
        <v>45</v>
      </c>
      <c r="G9" s="2">
        <v>0</v>
      </c>
      <c r="H9" s="2">
        <v>0</v>
      </c>
      <c r="I9" s="2">
        <v>0</v>
      </c>
      <c r="J9" s="2">
        <v>0</v>
      </c>
      <c r="K9" s="2">
        <v>0</v>
      </c>
      <c r="L9" s="2">
        <v>0</v>
      </c>
      <c r="M9" s="2">
        <v>0</v>
      </c>
      <c r="N9" s="2">
        <v>0</v>
      </c>
      <c r="O9" s="2">
        <v>0</v>
      </c>
      <c r="P9" s="2">
        <v>0</v>
      </c>
      <c r="Q9" s="2">
        <v>0</v>
      </c>
      <c r="R9" s="2">
        <v>0</v>
      </c>
      <c r="S9" s="2">
        <v>0</v>
      </c>
      <c r="T9" s="2">
        <v>0</v>
      </c>
      <c r="U9" s="2">
        <v>0</v>
      </c>
      <c r="V9" s="2">
        <v>0</v>
      </c>
      <c r="W9" s="2">
        <v>0</v>
      </c>
      <c r="X9" s="2">
        <v>0</v>
      </c>
      <c r="Y9" s="2">
        <v>0</v>
      </c>
      <c r="Z9" s="2">
        <v>0</v>
      </c>
      <c r="AA9" s="2">
        <v>0</v>
      </c>
      <c r="AB9" s="2">
        <v>0</v>
      </c>
      <c r="AC9" s="2">
        <v>0</v>
      </c>
      <c r="AD9" s="2">
        <v>0</v>
      </c>
      <c r="AE9" s="2">
        <v>0</v>
      </c>
      <c r="AF9" s="2">
        <v>0</v>
      </c>
      <c r="AG9" s="2">
        <v>0</v>
      </c>
      <c r="AH9" s="2">
        <v>0</v>
      </c>
      <c r="AI9" s="2">
        <v>0</v>
      </c>
      <c r="AJ9" s="2">
        <v>0</v>
      </c>
      <c r="AK9" s="2">
        <v>0</v>
      </c>
      <c r="AL9" s="2">
        <v>0</v>
      </c>
      <c r="AM9" s="2">
        <v>0</v>
      </c>
      <c r="AN9" s="2">
        <v>0</v>
      </c>
      <c r="AO9" s="2">
        <v>0</v>
      </c>
    </row>
    <row r="10" spans="1:41" ht="10.25" x14ac:dyDescent="0.2">
      <c r="A10" t="s">
        <v>103</v>
      </c>
      <c r="B10" t="s">
        <v>41</v>
      </c>
      <c r="C10" t="s">
        <v>53</v>
      </c>
      <c r="D10" t="s">
        <v>43</v>
      </c>
      <c r="E10" t="s">
        <v>44</v>
      </c>
      <c r="F10" t="s">
        <v>45</v>
      </c>
      <c r="G10" s="2">
        <v>0</v>
      </c>
      <c r="H10" s="2">
        <v>0</v>
      </c>
      <c r="I10" s="2">
        <v>0</v>
      </c>
      <c r="J10" s="2">
        <v>0</v>
      </c>
      <c r="K10" s="2">
        <v>0</v>
      </c>
      <c r="L10" s="2">
        <v>0</v>
      </c>
      <c r="M10" s="2">
        <v>0</v>
      </c>
      <c r="N10" s="2">
        <v>0</v>
      </c>
      <c r="O10" s="2">
        <v>0</v>
      </c>
      <c r="P10" s="2">
        <v>0</v>
      </c>
      <c r="Q10" s="2">
        <v>0</v>
      </c>
      <c r="R10" s="2">
        <v>0</v>
      </c>
      <c r="S10" s="2">
        <v>0</v>
      </c>
      <c r="T10" s="2">
        <v>0</v>
      </c>
      <c r="U10" s="2">
        <v>0</v>
      </c>
      <c r="V10" s="2">
        <v>0</v>
      </c>
      <c r="W10" s="2">
        <v>0</v>
      </c>
      <c r="X10" s="2">
        <v>0</v>
      </c>
      <c r="Y10" s="2">
        <v>0</v>
      </c>
      <c r="Z10" s="2">
        <v>0</v>
      </c>
      <c r="AA10" s="2">
        <v>0</v>
      </c>
      <c r="AB10" s="2">
        <v>0</v>
      </c>
      <c r="AC10" s="2">
        <v>0</v>
      </c>
      <c r="AD10" s="2">
        <v>0</v>
      </c>
      <c r="AE10" s="2">
        <v>0</v>
      </c>
      <c r="AF10" s="2">
        <v>0</v>
      </c>
      <c r="AG10" s="2">
        <v>0</v>
      </c>
      <c r="AH10" s="2">
        <v>0</v>
      </c>
      <c r="AI10" s="2">
        <v>0</v>
      </c>
      <c r="AJ10" s="2">
        <v>0</v>
      </c>
      <c r="AK10" s="2">
        <v>0</v>
      </c>
      <c r="AL10" s="2">
        <v>0</v>
      </c>
      <c r="AM10" s="2">
        <v>0</v>
      </c>
      <c r="AN10" s="2">
        <v>0</v>
      </c>
      <c r="AO10" s="2">
        <v>0</v>
      </c>
    </row>
    <row r="11" spans="1:41" ht="10.25" x14ac:dyDescent="0.2">
      <c r="A11" t="s">
        <v>103</v>
      </c>
      <c r="B11" t="s">
        <v>41</v>
      </c>
      <c r="C11" t="s">
        <v>54</v>
      </c>
      <c r="D11" t="s">
        <v>43</v>
      </c>
      <c r="E11" t="s">
        <v>44</v>
      </c>
      <c r="F11" t="s">
        <v>45</v>
      </c>
      <c r="G11" s="2">
        <v>0</v>
      </c>
      <c r="H11" s="2">
        <v>0</v>
      </c>
      <c r="I11" s="2">
        <v>0</v>
      </c>
      <c r="J11" s="2">
        <v>0</v>
      </c>
      <c r="K11" s="2">
        <v>0</v>
      </c>
      <c r="L11" s="2">
        <v>0</v>
      </c>
      <c r="M11" s="2">
        <v>0</v>
      </c>
      <c r="N11" s="2">
        <v>0</v>
      </c>
      <c r="O11" s="2">
        <v>0</v>
      </c>
      <c r="P11" s="2">
        <v>0</v>
      </c>
      <c r="Q11" s="2">
        <v>0</v>
      </c>
      <c r="R11" s="2">
        <v>0</v>
      </c>
      <c r="S11" s="2">
        <v>0</v>
      </c>
      <c r="T11" s="2">
        <v>0</v>
      </c>
      <c r="U11" s="2">
        <v>0</v>
      </c>
      <c r="V11" s="2">
        <v>0</v>
      </c>
      <c r="W11" s="2">
        <v>0</v>
      </c>
      <c r="X11" s="2">
        <v>0</v>
      </c>
      <c r="Y11" s="2">
        <v>0</v>
      </c>
      <c r="Z11" s="2">
        <v>0</v>
      </c>
      <c r="AA11" s="2">
        <v>0</v>
      </c>
      <c r="AB11" s="2">
        <v>0</v>
      </c>
      <c r="AC11" s="2">
        <v>0</v>
      </c>
      <c r="AD11" s="2">
        <v>0</v>
      </c>
      <c r="AE11" s="2">
        <v>0</v>
      </c>
      <c r="AF11" s="2">
        <v>0</v>
      </c>
      <c r="AG11" s="2">
        <v>0</v>
      </c>
      <c r="AH11" s="2">
        <v>0</v>
      </c>
      <c r="AI11" s="2">
        <v>0</v>
      </c>
      <c r="AJ11" s="2">
        <v>0</v>
      </c>
      <c r="AK11" s="2">
        <v>0</v>
      </c>
      <c r="AL11" s="2">
        <v>0</v>
      </c>
      <c r="AM11" s="2">
        <v>0</v>
      </c>
      <c r="AN11" s="2">
        <v>0</v>
      </c>
      <c r="AO11" s="2">
        <v>0</v>
      </c>
    </row>
    <row r="12" spans="1:41" ht="10.25" x14ac:dyDescent="0.2">
      <c r="A12" t="s">
        <v>103</v>
      </c>
      <c r="B12" t="s">
        <v>41</v>
      </c>
      <c r="C12" t="s">
        <v>55</v>
      </c>
      <c r="D12" t="s">
        <v>56</v>
      </c>
      <c r="E12" t="s">
        <v>44</v>
      </c>
      <c r="F12" t="s">
        <v>45</v>
      </c>
      <c r="G12" s="2">
        <v>0</v>
      </c>
      <c r="H12" s="2">
        <v>0</v>
      </c>
      <c r="I12" s="2">
        <v>0</v>
      </c>
      <c r="J12" s="2">
        <v>0</v>
      </c>
      <c r="K12" s="2">
        <v>0</v>
      </c>
      <c r="L12" s="2">
        <v>0</v>
      </c>
      <c r="M12" s="2">
        <v>0</v>
      </c>
      <c r="N12" s="2">
        <v>0</v>
      </c>
      <c r="O12" s="2">
        <v>0</v>
      </c>
      <c r="P12" s="2">
        <v>0</v>
      </c>
      <c r="Q12" s="2">
        <v>0</v>
      </c>
      <c r="R12" s="2">
        <v>0</v>
      </c>
      <c r="S12" s="2">
        <v>0</v>
      </c>
      <c r="T12" s="2">
        <v>0</v>
      </c>
      <c r="U12" s="2">
        <v>0</v>
      </c>
      <c r="V12" s="2">
        <v>0</v>
      </c>
      <c r="W12" s="2">
        <v>0</v>
      </c>
      <c r="X12" s="2">
        <v>0</v>
      </c>
      <c r="Y12" s="2">
        <v>0</v>
      </c>
      <c r="Z12" s="2">
        <v>0</v>
      </c>
      <c r="AA12" s="2">
        <v>0</v>
      </c>
      <c r="AB12" s="2">
        <v>0</v>
      </c>
      <c r="AC12" s="2">
        <v>0</v>
      </c>
      <c r="AD12" s="2">
        <v>0</v>
      </c>
      <c r="AE12" s="2">
        <v>0</v>
      </c>
      <c r="AF12" s="2">
        <v>0</v>
      </c>
      <c r="AG12" s="2">
        <v>0</v>
      </c>
      <c r="AH12" s="2">
        <v>0</v>
      </c>
      <c r="AI12" s="2">
        <v>0</v>
      </c>
      <c r="AJ12" s="2">
        <v>0</v>
      </c>
      <c r="AK12" s="2">
        <v>0</v>
      </c>
      <c r="AL12" s="2">
        <v>0</v>
      </c>
      <c r="AM12" s="2">
        <v>0</v>
      </c>
      <c r="AN12" s="2">
        <v>0</v>
      </c>
      <c r="AO12" s="2">
        <v>0</v>
      </c>
    </row>
    <row r="13" spans="1:41" ht="10.25" x14ac:dyDescent="0.2">
      <c r="A13" t="s">
        <v>103</v>
      </c>
      <c r="B13" t="s">
        <v>41</v>
      </c>
      <c r="C13" t="s">
        <v>57</v>
      </c>
      <c r="D13" t="s">
        <v>43</v>
      </c>
      <c r="E13" t="s">
        <v>44</v>
      </c>
      <c r="F13" t="s">
        <v>45</v>
      </c>
      <c r="G13" s="2">
        <v>0</v>
      </c>
      <c r="H13" s="2">
        <v>0</v>
      </c>
      <c r="I13" s="2">
        <v>0</v>
      </c>
      <c r="J13" s="2">
        <v>0</v>
      </c>
      <c r="K13" s="2">
        <v>0</v>
      </c>
      <c r="L13" s="2">
        <v>0</v>
      </c>
      <c r="M13" s="2">
        <v>0</v>
      </c>
      <c r="N13" s="2">
        <v>0</v>
      </c>
      <c r="O13" s="2">
        <v>0</v>
      </c>
      <c r="P13" s="2">
        <v>0</v>
      </c>
      <c r="Q13" s="2">
        <v>0</v>
      </c>
      <c r="R13" s="2">
        <v>0</v>
      </c>
      <c r="S13" s="2">
        <v>0</v>
      </c>
      <c r="T13" s="2">
        <v>0</v>
      </c>
      <c r="U13" s="2">
        <v>0</v>
      </c>
      <c r="V13" s="2">
        <v>0</v>
      </c>
      <c r="W13" s="2">
        <v>0</v>
      </c>
      <c r="X13" s="2">
        <v>0</v>
      </c>
      <c r="Y13" s="2">
        <v>0</v>
      </c>
      <c r="Z13" s="2">
        <v>0</v>
      </c>
      <c r="AA13" s="2">
        <v>0</v>
      </c>
      <c r="AB13" s="2">
        <v>0</v>
      </c>
      <c r="AC13" s="2">
        <v>0</v>
      </c>
      <c r="AD13" s="2">
        <v>0</v>
      </c>
      <c r="AE13" s="2">
        <v>0</v>
      </c>
      <c r="AF13" s="2">
        <v>0</v>
      </c>
      <c r="AG13" s="2">
        <v>0</v>
      </c>
      <c r="AH13" s="2">
        <v>0</v>
      </c>
      <c r="AI13" s="2">
        <v>0</v>
      </c>
      <c r="AJ13" s="2">
        <v>0</v>
      </c>
      <c r="AK13" s="2">
        <v>0</v>
      </c>
      <c r="AL13" s="2">
        <v>0</v>
      </c>
      <c r="AM13" s="2">
        <v>0</v>
      </c>
      <c r="AN13" s="2">
        <v>0</v>
      </c>
      <c r="AO13" s="2">
        <v>0</v>
      </c>
    </row>
    <row r="14" spans="1:41" ht="10.25" x14ac:dyDescent="0.2">
      <c r="A14" t="s">
        <v>103</v>
      </c>
      <c r="B14" t="s">
        <v>41</v>
      </c>
      <c r="C14" t="s">
        <v>58</v>
      </c>
      <c r="D14" t="s">
        <v>43</v>
      </c>
      <c r="E14" t="s">
        <v>44</v>
      </c>
      <c r="F14" t="s">
        <v>45</v>
      </c>
      <c r="G14" s="2">
        <v>0</v>
      </c>
      <c r="H14" s="2">
        <v>0</v>
      </c>
      <c r="I14" s="2">
        <v>0</v>
      </c>
      <c r="J14" s="2">
        <v>0</v>
      </c>
      <c r="K14" s="2">
        <v>0</v>
      </c>
      <c r="L14" s="2">
        <v>0</v>
      </c>
      <c r="M14" s="2">
        <v>0</v>
      </c>
      <c r="N14" s="2">
        <v>0</v>
      </c>
      <c r="O14" s="2">
        <v>0</v>
      </c>
      <c r="P14" s="2">
        <v>0</v>
      </c>
      <c r="Q14" s="2">
        <v>0</v>
      </c>
      <c r="R14" s="2">
        <v>0</v>
      </c>
      <c r="S14" s="2">
        <v>0</v>
      </c>
      <c r="T14" s="2">
        <v>0</v>
      </c>
      <c r="U14" s="2">
        <v>0</v>
      </c>
      <c r="V14" s="2">
        <v>0</v>
      </c>
      <c r="W14" s="2">
        <v>0</v>
      </c>
      <c r="X14" s="2">
        <v>0</v>
      </c>
      <c r="Y14" s="2">
        <v>0</v>
      </c>
      <c r="Z14" s="2">
        <v>0</v>
      </c>
      <c r="AA14" s="2">
        <v>0</v>
      </c>
      <c r="AB14" s="2">
        <v>0</v>
      </c>
      <c r="AC14" s="2">
        <v>0</v>
      </c>
      <c r="AD14" s="2">
        <v>0</v>
      </c>
      <c r="AE14" s="2">
        <v>0</v>
      </c>
      <c r="AF14" s="2">
        <v>0</v>
      </c>
      <c r="AG14" s="2">
        <v>0</v>
      </c>
      <c r="AH14" s="2">
        <v>0</v>
      </c>
      <c r="AI14" s="2">
        <v>0</v>
      </c>
      <c r="AJ14" s="2">
        <v>0</v>
      </c>
      <c r="AK14" s="2">
        <v>0</v>
      </c>
      <c r="AL14" s="2">
        <v>0</v>
      </c>
      <c r="AM14" s="2">
        <v>0</v>
      </c>
      <c r="AN14" s="2">
        <v>0</v>
      </c>
      <c r="AO14" s="2">
        <v>0</v>
      </c>
    </row>
    <row r="15" spans="1:41" ht="10.25" x14ac:dyDescent="0.2">
      <c r="A15" t="s">
        <v>103</v>
      </c>
      <c r="B15" t="s">
        <v>41</v>
      </c>
      <c r="C15" t="s">
        <v>59</v>
      </c>
      <c r="D15" t="s">
        <v>43</v>
      </c>
      <c r="E15" t="s">
        <v>44</v>
      </c>
      <c r="F15" t="s">
        <v>45</v>
      </c>
      <c r="G15" s="2">
        <v>0</v>
      </c>
      <c r="H15" s="2">
        <v>0</v>
      </c>
      <c r="I15" s="2">
        <v>0</v>
      </c>
      <c r="J15" s="2">
        <v>0</v>
      </c>
      <c r="K15" s="2">
        <v>0</v>
      </c>
      <c r="L15" s="2">
        <v>0</v>
      </c>
      <c r="M15" s="2">
        <v>0</v>
      </c>
      <c r="N15" s="2">
        <v>0</v>
      </c>
      <c r="O15" s="2">
        <v>0</v>
      </c>
      <c r="P15" s="2">
        <v>0</v>
      </c>
      <c r="Q15" s="2">
        <v>0</v>
      </c>
      <c r="R15" s="2">
        <v>0</v>
      </c>
      <c r="S15" s="2">
        <v>0</v>
      </c>
      <c r="T15" s="2">
        <v>0</v>
      </c>
      <c r="U15" s="2">
        <v>0</v>
      </c>
      <c r="V15" s="2">
        <v>0</v>
      </c>
      <c r="W15" s="2">
        <v>0</v>
      </c>
      <c r="X15" s="2">
        <v>0</v>
      </c>
      <c r="Y15" s="2">
        <v>0</v>
      </c>
      <c r="Z15" s="2">
        <v>0</v>
      </c>
      <c r="AA15" s="2">
        <v>0</v>
      </c>
      <c r="AB15" s="2">
        <v>0</v>
      </c>
      <c r="AC15" s="2">
        <v>0</v>
      </c>
      <c r="AD15" s="2">
        <v>0</v>
      </c>
      <c r="AE15" s="2">
        <v>0</v>
      </c>
      <c r="AF15" s="2">
        <v>0</v>
      </c>
      <c r="AG15" s="2">
        <v>0</v>
      </c>
      <c r="AH15" s="2">
        <v>0</v>
      </c>
      <c r="AI15" s="2">
        <v>0</v>
      </c>
      <c r="AJ15" s="2">
        <v>0</v>
      </c>
      <c r="AK15" s="2">
        <v>0</v>
      </c>
      <c r="AL15" s="2">
        <v>0</v>
      </c>
      <c r="AM15" s="2">
        <v>0</v>
      </c>
      <c r="AN15" s="2">
        <v>0</v>
      </c>
      <c r="AO15" s="2">
        <v>0</v>
      </c>
    </row>
    <row r="16" spans="1:41" ht="10.25" x14ac:dyDescent="0.2">
      <c r="A16" t="s">
        <v>103</v>
      </c>
      <c r="B16" t="s">
        <v>41</v>
      </c>
      <c r="C16" t="s">
        <v>60</v>
      </c>
      <c r="D16" t="s">
        <v>43</v>
      </c>
      <c r="E16" t="s">
        <v>44</v>
      </c>
      <c r="F16" t="s">
        <v>45</v>
      </c>
      <c r="G16" s="2">
        <v>0</v>
      </c>
      <c r="H16" s="2">
        <v>0</v>
      </c>
      <c r="I16" s="2">
        <v>0</v>
      </c>
      <c r="J16" s="2">
        <v>0</v>
      </c>
      <c r="K16" s="2">
        <v>0</v>
      </c>
      <c r="L16" s="2">
        <v>0</v>
      </c>
      <c r="M16" s="2">
        <v>0</v>
      </c>
      <c r="N16" s="2">
        <v>0</v>
      </c>
      <c r="O16" s="2">
        <v>0</v>
      </c>
      <c r="P16" s="2">
        <v>0</v>
      </c>
      <c r="Q16" s="2">
        <v>0</v>
      </c>
      <c r="R16" s="2">
        <v>0</v>
      </c>
      <c r="S16" s="2">
        <v>0</v>
      </c>
      <c r="T16" s="2">
        <v>0</v>
      </c>
      <c r="U16" s="2">
        <v>0</v>
      </c>
      <c r="V16" s="2">
        <v>0</v>
      </c>
      <c r="W16" s="2">
        <v>0</v>
      </c>
      <c r="X16" s="2">
        <v>0</v>
      </c>
      <c r="Y16" s="2">
        <v>0</v>
      </c>
      <c r="Z16" s="2">
        <v>0</v>
      </c>
      <c r="AA16" s="2">
        <v>0</v>
      </c>
      <c r="AB16" s="2">
        <v>0</v>
      </c>
      <c r="AC16" s="2">
        <v>0</v>
      </c>
      <c r="AD16" s="2">
        <v>0</v>
      </c>
      <c r="AE16" s="2">
        <v>0</v>
      </c>
      <c r="AF16" s="2">
        <v>0</v>
      </c>
      <c r="AG16" s="2">
        <v>0</v>
      </c>
      <c r="AH16" s="2">
        <v>0</v>
      </c>
      <c r="AI16" s="2">
        <v>0</v>
      </c>
      <c r="AJ16" s="2">
        <v>0</v>
      </c>
      <c r="AK16" s="2">
        <v>0</v>
      </c>
      <c r="AL16" s="2">
        <v>0</v>
      </c>
      <c r="AM16" s="2">
        <v>0</v>
      </c>
      <c r="AN16" s="2">
        <v>0</v>
      </c>
      <c r="AO16" s="2">
        <v>0</v>
      </c>
    </row>
    <row r="17" spans="1:41" ht="10.25" x14ac:dyDescent="0.2">
      <c r="A17" t="s">
        <v>103</v>
      </c>
      <c r="B17" t="s">
        <v>41</v>
      </c>
      <c r="C17" t="s">
        <v>61</v>
      </c>
      <c r="D17" t="s">
        <v>43</v>
      </c>
      <c r="E17" t="s">
        <v>44</v>
      </c>
      <c r="F17" t="s">
        <v>45</v>
      </c>
      <c r="G17" s="2">
        <v>0</v>
      </c>
      <c r="H17" s="2">
        <v>0</v>
      </c>
      <c r="I17" s="2">
        <v>0</v>
      </c>
      <c r="J17" s="2">
        <v>0</v>
      </c>
      <c r="K17" s="2">
        <v>0</v>
      </c>
      <c r="L17" s="2">
        <v>0</v>
      </c>
      <c r="M17" s="2">
        <v>0</v>
      </c>
      <c r="N17" s="2">
        <v>0</v>
      </c>
      <c r="O17" s="2">
        <v>0</v>
      </c>
      <c r="P17" s="2">
        <v>0</v>
      </c>
      <c r="Q17" s="2">
        <v>0</v>
      </c>
      <c r="R17" s="2">
        <v>0</v>
      </c>
      <c r="S17" s="2">
        <v>0</v>
      </c>
      <c r="T17" s="2">
        <v>0</v>
      </c>
      <c r="U17" s="2">
        <v>0</v>
      </c>
      <c r="V17" s="2">
        <v>0</v>
      </c>
      <c r="W17" s="2">
        <v>0</v>
      </c>
      <c r="X17" s="2">
        <v>0</v>
      </c>
      <c r="Y17" s="2">
        <v>0</v>
      </c>
      <c r="Z17" s="2">
        <v>0</v>
      </c>
      <c r="AA17" s="2">
        <v>0</v>
      </c>
      <c r="AB17" s="2">
        <v>0</v>
      </c>
      <c r="AC17" s="2">
        <v>0</v>
      </c>
      <c r="AD17" s="2">
        <v>0</v>
      </c>
      <c r="AE17" s="2">
        <v>0</v>
      </c>
      <c r="AF17" s="2">
        <v>0</v>
      </c>
      <c r="AG17" s="2">
        <v>0</v>
      </c>
      <c r="AH17" s="2">
        <v>0</v>
      </c>
      <c r="AI17" s="2">
        <v>0</v>
      </c>
      <c r="AJ17" s="2">
        <v>0</v>
      </c>
      <c r="AK17" s="2">
        <v>0</v>
      </c>
      <c r="AL17" s="2">
        <v>0</v>
      </c>
      <c r="AM17" s="2">
        <v>0</v>
      </c>
      <c r="AN17" s="2">
        <v>0</v>
      </c>
      <c r="AO17" s="2">
        <v>0</v>
      </c>
    </row>
    <row r="18" spans="1:41" ht="10.25" x14ac:dyDescent="0.2">
      <c r="A18" t="s">
        <v>103</v>
      </c>
      <c r="B18" t="s">
        <v>41</v>
      </c>
      <c r="C18" t="s">
        <v>62</v>
      </c>
      <c r="D18" t="s">
        <v>43</v>
      </c>
      <c r="E18" t="s">
        <v>44</v>
      </c>
      <c r="F18" t="s">
        <v>45</v>
      </c>
      <c r="G18" s="2">
        <v>0</v>
      </c>
      <c r="H18" s="2">
        <v>0</v>
      </c>
      <c r="I18" s="2">
        <v>0</v>
      </c>
      <c r="J18" s="2">
        <v>0</v>
      </c>
      <c r="K18" s="2">
        <v>0</v>
      </c>
      <c r="L18" s="2">
        <v>0</v>
      </c>
      <c r="M18" s="2">
        <v>0</v>
      </c>
      <c r="N18" s="2">
        <v>0</v>
      </c>
      <c r="O18" s="2">
        <v>0</v>
      </c>
      <c r="P18" s="2">
        <v>0</v>
      </c>
      <c r="Q18" s="2">
        <v>0</v>
      </c>
      <c r="R18" s="2">
        <v>0</v>
      </c>
      <c r="S18" s="2">
        <v>0</v>
      </c>
      <c r="T18" s="2">
        <v>0</v>
      </c>
      <c r="U18" s="2">
        <v>0</v>
      </c>
      <c r="V18" s="2">
        <v>0</v>
      </c>
      <c r="W18" s="2">
        <v>0</v>
      </c>
      <c r="X18" s="2">
        <v>0</v>
      </c>
      <c r="Y18" s="2">
        <v>0</v>
      </c>
      <c r="Z18" s="2">
        <v>0</v>
      </c>
      <c r="AA18" s="2">
        <v>0</v>
      </c>
      <c r="AB18" s="2">
        <v>0</v>
      </c>
      <c r="AC18" s="2">
        <v>0</v>
      </c>
      <c r="AD18" s="2">
        <v>0</v>
      </c>
      <c r="AE18" s="2">
        <v>0</v>
      </c>
      <c r="AF18" s="2">
        <v>0</v>
      </c>
      <c r="AG18" s="2">
        <v>0</v>
      </c>
      <c r="AH18" s="2">
        <v>0</v>
      </c>
      <c r="AI18" s="2">
        <v>0</v>
      </c>
      <c r="AJ18" s="2">
        <v>0</v>
      </c>
      <c r="AK18" s="2">
        <v>0</v>
      </c>
      <c r="AL18" s="2">
        <v>0</v>
      </c>
      <c r="AM18" s="2">
        <v>0</v>
      </c>
      <c r="AN18" s="2">
        <v>0</v>
      </c>
      <c r="AO18" s="2">
        <v>0</v>
      </c>
    </row>
    <row r="19" spans="1:41" ht="10.25" x14ac:dyDescent="0.2">
      <c r="A19" t="s">
        <v>103</v>
      </c>
      <c r="B19" t="s">
        <v>63</v>
      </c>
      <c r="C19" t="s">
        <v>64</v>
      </c>
      <c r="D19" t="s">
        <v>56</v>
      </c>
      <c r="E19" t="s">
        <v>44</v>
      </c>
      <c r="F19" t="s">
        <v>45</v>
      </c>
      <c r="G19" s="2">
        <v>6282.4558143655904</v>
      </c>
      <c r="H19" s="2">
        <v>6282.3740844766699</v>
      </c>
      <c r="I19" s="2">
        <v>5858.0805860356804</v>
      </c>
      <c r="J19" s="2">
        <v>5507.6288767056003</v>
      </c>
      <c r="K19" s="2">
        <v>5271.9707865910004</v>
      </c>
      <c r="L19" s="2">
        <v>0</v>
      </c>
      <c r="M19" s="2">
        <v>0</v>
      </c>
      <c r="N19" s="2">
        <v>0</v>
      </c>
      <c r="O19" s="2">
        <v>0</v>
      </c>
      <c r="P19" s="2">
        <v>0</v>
      </c>
      <c r="Q19" s="2">
        <v>0</v>
      </c>
      <c r="R19" s="2">
        <v>0</v>
      </c>
      <c r="S19" s="2">
        <v>0</v>
      </c>
      <c r="T19" s="2">
        <v>0</v>
      </c>
      <c r="U19" s="2">
        <v>0</v>
      </c>
      <c r="V19" s="2">
        <v>0</v>
      </c>
      <c r="W19" s="2">
        <v>0</v>
      </c>
      <c r="X19" s="2">
        <v>0</v>
      </c>
      <c r="Y19" s="2">
        <v>0</v>
      </c>
      <c r="Z19" s="2">
        <v>0</v>
      </c>
      <c r="AA19" s="2">
        <v>0</v>
      </c>
      <c r="AB19" s="2">
        <v>0</v>
      </c>
      <c r="AC19" s="2">
        <v>0</v>
      </c>
      <c r="AD19" s="2">
        <v>0</v>
      </c>
      <c r="AE19" s="2">
        <v>0</v>
      </c>
      <c r="AF19" s="2">
        <v>0</v>
      </c>
      <c r="AG19" s="2">
        <v>0</v>
      </c>
      <c r="AH19" s="2">
        <v>0</v>
      </c>
      <c r="AI19" s="2">
        <v>0</v>
      </c>
      <c r="AJ19" s="2">
        <v>0</v>
      </c>
      <c r="AK19" s="2">
        <v>0</v>
      </c>
      <c r="AL19" s="2">
        <v>0</v>
      </c>
      <c r="AM19" s="2">
        <v>0</v>
      </c>
      <c r="AN19" s="2">
        <v>0</v>
      </c>
      <c r="AO19" s="2">
        <v>0</v>
      </c>
    </row>
    <row r="20" spans="1:41" ht="10.25" x14ac:dyDescent="0.2">
      <c r="A20" t="s">
        <v>103</v>
      </c>
      <c r="B20" t="s">
        <v>63</v>
      </c>
      <c r="C20" t="s">
        <v>65</v>
      </c>
      <c r="D20" t="s">
        <v>56</v>
      </c>
      <c r="E20" t="s">
        <v>44</v>
      </c>
      <c r="F20" t="s">
        <v>45</v>
      </c>
      <c r="G20" s="2">
        <v>0.25561033561825802</v>
      </c>
      <c r="H20" s="2">
        <v>0.25690754503011698</v>
      </c>
      <c r="I20" s="2">
        <v>112.499997481704</v>
      </c>
      <c r="J20" s="2">
        <v>112.500001937151</v>
      </c>
      <c r="K20" s="2">
        <v>22.499999117106199</v>
      </c>
      <c r="L20" s="2">
        <v>0</v>
      </c>
      <c r="M20" s="2">
        <v>0</v>
      </c>
      <c r="N20" s="2">
        <v>0</v>
      </c>
      <c r="O20" s="2">
        <v>0</v>
      </c>
      <c r="P20" s="2">
        <v>0</v>
      </c>
      <c r="Q20" s="2">
        <v>0</v>
      </c>
      <c r="R20" s="2">
        <v>0</v>
      </c>
      <c r="S20" s="2">
        <v>0</v>
      </c>
      <c r="T20" s="2">
        <v>0</v>
      </c>
      <c r="U20" s="2">
        <v>0</v>
      </c>
      <c r="V20" s="2">
        <v>0</v>
      </c>
      <c r="W20" s="2">
        <v>0</v>
      </c>
      <c r="X20" s="2">
        <v>0</v>
      </c>
      <c r="Y20" s="2">
        <v>0</v>
      </c>
      <c r="Z20" s="2">
        <v>0</v>
      </c>
      <c r="AA20" s="2">
        <v>0</v>
      </c>
      <c r="AB20" s="2">
        <v>0</v>
      </c>
      <c r="AC20" s="2">
        <v>0</v>
      </c>
      <c r="AD20" s="2">
        <v>0</v>
      </c>
      <c r="AE20" s="2">
        <v>0</v>
      </c>
      <c r="AF20" s="2">
        <v>0</v>
      </c>
      <c r="AG20" s="2">
        <v>0</v>
      </c>
      <c r="AH20" s="2">
        <v>0</v>
      </c>
      <c r="AI20" s="2">
        <v>0</v>
      </c>
      <c r="AJ20" s="2">
        <v>0</v>
      </c>
      <c r="AK20" s="2">
        <v>0</v>
      </c>
      <c r="AL20" s="2">
        <v>0</v>
      </c>
      <c r="AM20" s="2">
        <v>0</v>
      </c>
      <c r="AN20" s="2">
        <v>0</v>
      </c>
      <c r="AO20" s="2">
        <v>0</v>
      </c>
    </row>
    <row r="21" spans="1:41" ht="10.25" x14ac:dyDescent="0.2">
      <c r="A21" t="s">
        <v>103</v>
      </c>
      <c r="B21" t="s">
        <v>63</v>
      </c>
      <c r="C21" t="s">
        <v>66</v>
      </c>
      <c r="D21" t="s">
        <v>56</v>
      </c>
      <c r="E21" t="s">
        <v>44</v>
      </c>
      <c r="F21" t="s">
        <v>45</v>
      </c>
      <c r="G21" s="2">
        <v>2024.2168873804601</v>
      </c>
      <c r="H21" s="2">
        <v>2024.18939628778</v>
      </c>
      <c r="I21" s="2">
        <v>1887.6286842734601</v>
      </c>
      <c r="J21" s="2">
        <v>1781.5670573846401</v>
      </c>
      <c r="K21" s="2">
        <v>1720.4157335744201</v>
      </c>
      <c r="L21" s="2">
        <v>0</v>
      </c>
      <c r="M21" s="2">
        <v>0</v>
      </c>
      <c r="N21" s="2">
        <v>0</v>
      </c>
      <c r="O21" s="2">
        <v>0</v>
      </c>
      <c r="P21" s="2">
        <v>0</v>
      </c>
      <c r="Q21" s="2">
        <v>0</v>
      </c>
      <c r="R21" s="2">
        <v>0</v>
      </c>
      <c r="S21" s="2">
        <v>0</v>
      </c>
      <c r="T21" s="2">
        <v>0</v>
      </c>
      <c r="U21" s="2">
        <v>0</v>
      </c>
      <c r="V21" s="2">
        <v>0</v>
      </c>
      <c r="W21" s="2">
        <v>0</v>
      </c>
      <c r="X21" s="2">
        <v>0</v>
      </c>
      <c r="Y21" s="2">
        <v>0</v>
      </c>
      <c r="Z21" s="2">
        <v>0</v>
      </c>
      <c r="AA21" s="2">
        <v>0</v>
      </c>
      <c r="AB21" s="2">
        <v>0</v>
      </c>
      <c r="AC21" s="2">
        <v>0</v>
      </c>
      <c r="AD21" s="2">
        <v>0</v>
      </c>
      <c r="AE21" s="2">
        <v>0</v>
      </c>
      <c r="AF21" s="2">
        <v>0</v>
      </c>
      <c r="AG21" s="2">
        <v>0</v>
      </c>
      <c r="AH21" s="2">
        <v>0</v>
      </c>
      <c r="AI21" s="2">
        <v>0</v>
      </c>
      <c r="AJ21" s="2">
        <v>0</v>
      </c>
      <c r="AK21" s="2">
        <v>0</v>
      </c>
      <c r="AL21" s="2">
        <v>0</v>
      </c>
      <c r="AM21" s="2">
        <v>0</v>
      </c>
      <c r="AN21" s="2">
        <v>0</v>
      </c>
      <c r="AO21" s="2">
        <v>0</v>
      </c>
    </row>
    <row r="22" spans="1:41" ht="10.25" x14ac:dyDescent="0.2">
      <c r="A22" t="s">
        <v>103</v>
      </c>
      <c r="B22" t="s">
        <v>63</v>
      </c>
      <c r="C22" t="s">
        <v>67</v>
      </c>
      <c r="D22" t="s">
        <v>56</v>
      </c>
      <c r="E22" t="s">
        <v>44</v>
      </c>
      <c r="F22" t="s">
        <v>45</v>
      </c>
      <c r="G22" s="2">
        <v>757.11562063964095</v>
      </c>
      <c r="H22" s="2">
        <v>757.10554745467402</v>
      </c>
      <c r="I22" s="2">
        <v>717.84545922232803</v>
      </c>
      <c r="J22" s="2">
        <v>679.31755548669003</v>
      </c>
      <c r="K22" s="2">
        <v>659.22773128701397</v>
      </c>
      <c r="L22" s="2">
        <v>0</v>
      </c>
      <c r="M22" s="2">
        <v>0</v>
      </c>
      <c r="N22" s="2">
        <v>0</v>
      </c>
      <c r="O22" s="2">
        <v>0</v>
      </c>
      <c r="P22" s="2">
        <v>0</v>
      </c>
      <c r="Q22" s="2">
        <v>0</v>
      </c>
      <c r="R22" s="2">
        <v>0</v>
      </c>
      <c r="S22" s="2">
        <v>0</v>
      </c>
      <c r="T22" s="2">
        <v>0</v>
      </c>
      <c r="U22" s="2">
        <v>0</v>
      </c>
      <c r="V22" s="2">
        <v>0</v>
      </c>
      <c r="W22" s="2">
        <v>0</v>
      </c>
      <c r="X22" s="2">
        <v>0</v>
      </c>
      <c r="Y22" s="2">
        <v>0</v>
      </c>
      <c r="Z22" s="2">
        <v>0</v>
      </c>
      <c r="AA22" s="2">
        <v>0</v>
      </c>
      <c r="AB22" s="2">
        <v>0</v>
      </c>
      <c r="AC22" s="2">
        <v>0</v>
      </c>
      <c r="AD22" s="2">
        <v>0</v>
      </c>
      <c r="AE22" s="2">
        <v>0</v>
      </c>
      <c r="AF22" s="2">
        <v>0</v>
      </c>
      <c r="AG22" s="2">
        <v>0</v>
      </c>
      <c r="AH22" s="2">
        <v>0</v>
      </c>
      <c r="AI22" s="2">
        <v>0</v>
      </c>
      <c r="AJ22" s="2">
        <v>0</v>
      </c>
      <c r="AK22" s="2">
        <v>0</v>
      </c>
      <c r="AL22" s="2">
        <v>0</v>
      </c>
      <c r="AM22" s="2">
        <v>0</v>
      </c>
      <c r="AN22" s="2">
        <v>0</v>
      </c>
      <c r="AO22" s="2">
        <v>0</v>
      </c>
    </row>
    <row r="23" spans="1:41" ht="10.25" x14ac:dyDescent="0.2">
      <c r="A23" t="s">
        <v>103</v>
      </c>
      <c r="B23" t="s">
        <v>63</v>
      </c>
      <c r="C23" t="s">
        <v>68</v>
      </c>
      <c r="D23" t="s">
        <v>56</v>
      </c>
      <c r="E23" t="s">
        <v>44</v>
      </c>
      <c r="F23" t="s">
        <v>45</v>
      </c>
      <c r="G23" s="2">
        <v>1376.29496772587</v>
      </c>
      <c r="H23" s="2">
        <v>1376.2947216779</v>
      </c>
      <c r="I23" s="2">
        <v>1317.70162815042</v>
      </c>
      <c r="J23" s="2">
        <v>1241.5905966181299</v>
      </c>
      <c r="K23" s="2">
        <v>1192.25344336219</v>
      </c>
      <c r="L23" s="2">
        <v>0</v>
      </c>
      <c r="M23" s="2">
        <v>0</v>
      </c>
      <c r="N23" s="2">
        <v>0</v>
      </c>
      <c r="O23" s="2">
        <v>0</v>
      </c>
      <c r="P23" s="2">
        <v>0</v>
      </c>
      <c r="Q23" s="2">
        <v>0</v>
      </c>
      <c r="R23" s="2">
        <v>0</v>
      </c>
      <c r="S23" s="2">
        <v>0</v>
      </c>
      <c r="T23" s="2">
        <v>0</v>
      </c>
      <c r="U23" s="2">
        <v>0</v>
      </c>
      <c r="V23" s="2">
        <v>0</v>
      </c>
      <c r="W23" s="2">
        <v>0</v>
      </c>
      <c r="X23" s="2">
        <v>0</v>
      </c>
      <c r="Y23" s="2">
        <v>0</v>
      </c>
      <c r="Z23" s="2">
        <v>0</v>
      </c>
      <c r="AA23" s="2">
        <v>0</v>
      </c>
      <c r="AB23" s="2">
        <v>0</v>
      </c>
      <c r="AC23" s="2">
        <v>0</v>
      </c>
      <c r="AD23" s="2">
        <v>0</v>
      </c>
      <c r="AE23" s="2">
        <v>0</v>
      </c>
      <c r="AF23" s="2">
        <v>0</v>
      </c>
      <c r="AG23" s="2">
        <v>0</v>
      </c>
      <c r="AH23" s="2">
        <v>0</v>
      </c>
      <c r="AI23" s="2">
        <v>0</v>
      </c>
      <c r="AJ23" s="2">
        <v>0</v>
      </c>
      <c r="AK23" s="2">
        <v>0</v>
      </c>
      <c r="AL23" s="2">
        <v>0</v>
      </c>
      <c r="AM23" s="2">
        <v>0</v>
      </c>
      <c r="AN23" s="2">
        <v>0</v>
      </c>
      <c r="AO23" s="2">
        <v>0</v>
      </c>
    </row>
    <row r="24" spans="1:41" ht="10.25" x14ac:dyDescent="0.2">
      <c r="A24" t="s">
        <v>103</v>
      </c>
      <c r="B24" t="s">
        <v>63</v>
      </c>
      <c r="C24" t="s">
        <v>69</v>
      </c>
      <c r="D24" t="s">
        <v>56</v>
      </c>
      <c r="E24" t="s">
        <v>44</v>
      </c>
      <c r="F24" t="s">
        <v>45</v>
      </c>
      <c r="G24" s="2">
        <v>1427.3643673677</v>
      </c>
      <c r="H24" s="2">
        <v>1427.16511237808</v>
      </c>
      <c r="I24" s="2">
        <v>1327.3304028995301</v>
      </c>
      <c r="J24" s="2">
        <v>1237.9728263504801</v>
      </c>
      <c r="K24" s="2">
        <v>1175.7919122465</v>
      </c>
      <c r="L24" s="2">
        <v>0</v>
      </c>
      <c r="M24" s="2">
        <v>0</v>
      </c>
      <c r="N24" s="2">
        <v>0</v>
      </c>
      <c r="O24" s="2">
        <v>0</v>
      </c>
      <c r="P24" s="2">
        <v>0</v>
      </c>
      <c r="Q24" s="2">
        <v>0</v>
      </c>
      <c r="R24" s="2">
        <v>0</v>
      </c>
      <c r="S24" s="2">
        <v>0</v>
      </c>
      <c r="T24" s="2">
        <v>0</v>
      </c>
      <c r="U24" s="2">
        <v>0</v>
      </c>
      <c r="V24" s="2">
        <v>0</v>
      </c>
      <c r="W24" s="2">
        <v>0</v>
      </c>
      <c r="X24" s="2">
        <v>0</v>
      </c>
      <c r="Y24" s="2">
        <v>0</v>
      </c>
      <c r="Z24" s="2">
        <v>0</v>
      </c>
      <c r="AA24" s="2">
        <v>0</v>
      </c>
      <c r="AB24" s="2">
        <v>0</v>
      </c>
      <c r="AC24" s="2">
        <v>0</v>
      </c>
      <c r="AD24" s="2">
        <v>0</v>
      </c>
      <c r="AE24" s="2">
        <v>0</v>
      </c>
      <c r="AF24" s="2">
        <v>0</v>
      </c>
      <c r="AG24" s="2">
        <v>0</v>
      </c>
      <c r="AH24" s="2">
        <v>0</v>
      </c>
      <c r="AI24" s="2">
        <v>0</v>
      </c>
      <c r="AJ24" s="2">
        <v>0</v>
      </c>
      <c r="AK24" s="2">
        <v>0</v>
      </c>
      <c r="AL24" s="2">
        <v>0</v>
      </c>
      <c r="AM24" s="2">
        <v>0</v>
      </c>
      <c r="AN24" s="2">
        <v>0</v>
      </c>
      <c r="AO24" s="2">
        <v>0</v>
      </c>
    </row>
    <row r="25" spans="1:41" ht="10.25" x14ac:dyDescent="0.2">
      <c r="A25" t="s">
        <v>103</v>
      </c>
      <c r="B25" t="s">
        <v>63</v>
      </c>
      <c r="C25" t="s">
        <v>70</v>
      </c>
      <c r="D25" t="s">
        <v>56</v>
      </c>
      <c r="E25" t="s">
        <v>44</v>
      </c>
      <c r="F25" t="s">
        <v>45</v>
      </c>
      <c r="G25" s="2">
        <v>5043.6158453683602</v>
      </c>
      <c r="H25" s="2">
        <v>6117.2426606427098</v>
      </c>
      <c r="I25" s="2">
        <v>5894.28492951929</v>
      </c>
      <c r="J25" s="2">
        <v>5808.8867748753401</v>
      </c>
      <c r="K25" s="2">
        <v>5758.6353244535903</v>
      </c>
      <c r="L25" s="2">
        <v>53432.2711658271</v>
      </c>
      <c r="M25" s="2">
        <v>60168.196443894703</v>
      </c>
      <c r="N25" s="2">
        <v>63669.757656364702</v>
      </c>
      <c r="O25" s="2">
        <v>62850.276995394401</v>
      </c>
      <c r="P25" s="2">
        <v>62417.960409721403</v>
      </c>
      <c r="Q25" s="2">
        <v>3045.8799812720899</v>
      </c>
      <c r="R25" s="2">
        <v>3315.4829391131002</v>
      </c>
      <c r="S25" s="2">
        <v>3662.7247128271301</v>
      </c>
      <c r="T25" s="2">
        <v>3615.3091523546</v>
      </c>
      <c r="U25" s="2">
        <v>3587.3230347149702</v>
      </c>
      <c r="V25" s="2">
        <v>10476712.934108499</v>
      </c>
      <c r="W25" s="2">
        <v>11190061.973789001</v>
      </c>
      <c r="X25" s="2">
        <v>12758007.669573899</v>
      </c>
      <c r="Y25" s="2">
        <v>12588763.942611501</v>
      </c>
      <c r="Z25" s="2">
        <v>12483565.9081336</v>
      </c>
      <c r="AA25" s="2">
        <v>48491.8342260059</v>
      </c>
      <c r="AB25" s="2">
        <v>54454.500287764902</v>
      </c>
      <c r="AC25" s="2">
        <v>57762.521785477198</v>
      </c>
      <c r="AD25" s="2">
        <v>57020.005078373499</v>
      </c>
      <c r="AE25" s="2">
        <v>56605.571704318703</v>
      </c>
      <c r="AF25" s="2">
        <v>2767.07175379821</v>
      </c>
      <c r="AG25" s="2">
        <v>3013.5825142210001</v>
      </c>
      <c r="AH25" s="2">
        <v>3330.57649289645</v>
      </c>
      <c r="AI25" s="2">
        <v>3286.3449011336802</v>
      </c>
      <c r="AJ25" s="2">
        <v>3260.10652011601</v>
      </c>
      <c r="AK25" s="2">
        <v>7510801.5254410198</v>
      </c>
      <c r="AL25" s="2">
        <v>8143931.8424652601</v>
      </c>
      <c r="AM25" s="2">
        <v>9160328.6754075307</v>
      </c>
      <c r="AN25" s="2">
        <v>9023208.9596678</v>
      </c>
      <c r="AO25" s="2">
        <v>8934290.2891609706</v>
      </c>
    </row>
    <row r="26" spans="1:41" ht="10.25" x14ac:dyDescent="0.2">
      <c r="A26" t="s">
        <v>103</v>
      </c>
      <c r="B26" t="s">
        <v>63</v>
      </c>
      <c r="C26" t="s">
        <v>71</v>
      </c>
      <c r="D26" t="s">
        <v>56</v>
      </c>
      <c r="E26" t="s">
        <v>44</v>
      </c>
      <c r="F26" t="s">
        <v>45</v>
      </c>
      <c r="G26" s="2">
        <v>1910.4453885206001</v>
      </c>
      <c r="H26" s="2">
        <v>2306.6121098645999</v>
      </c>
      <c r="I26" s="2">
        <v>2233.5032357468299</v>
      </c>
      <c r="J26" s="2">
        <v>2200.7930068425899</v>
      </c>
      <c r="K26" s="2">
        <v>2181.2687435335101</v>
      </c>
      <c r="L26" s="2">
        <v>25908.1956082705</v>
      </c>
      <c r="M26" s="2">
        <v>28967.855596673799</v>
      </c>
      <c r="N26" s="2">
        <v>30880.345122417701</v>
      </c>
      <c r="O26" s="2">
        <v>30475.300654028099</v>
      </c>
      <c r="P26" s="2">
        <v>30255.665350858599</v>
      </c>
      <c r="Q26" s="2">
        <v>1440.7281795968699</v>
      </c>
      <c r="R26" s="2">
        <v>1554.90918316743</v>
      </c>
      <c r="S26" s="2">
        <v>1731.5571895847199</v>
      </c>
      <c r="T26" s="2">
        <v>1708.59341966848</v>
      </c>
      <c r="U26" s="2">
        <v>1694.5860742233799</v>
      </c>
      <c r="V26" s="2">
        <v>3868341.6443171902</v>
      </c>
      <c r="W26" s="2">
        <v>4089694.1931453198</v>
      </c>
      <c r="X26" s="2">
        <v>4714731.5095070004</v>
      </c>
      <c r="Y26" s="2">
        <v>4650588.7655881001</v>
      </c>
      <c r="Z26" s="2">
        <v>4609623.3992165904</v>
      </c>
      <c r="AA26" s="2">
        <v>23536.230751503001</v>
      </c>
      <c r="AB26" s="2">
        <v>26244.2808766251</v>
      </c>
      <c r="AC26" s="2">
        <v>28031.117754287599</v>
      </c>
      <c r="AD26" s="2">
        <v>27663.5592799638</v>
      </c>
      <c r="AE26" s="2">
        <v>27454.3128715069</v>
      </c>
      <c r="AF26" s="2">
        <v>1299.82327393738</v>
      </c>
      <c r="AG26" s="2">
        <v>1403.55474118439</v>
      </c>
      <c r="AH26" s="2">
        <v>1562.31747252995</v>
      </c>
      <c r="AI26" s="2">
        <v>1541.03159983407</v>
      </c>
      <c r="AJ26" s="2">
        <v>1527.9513542961499</v>
      </c>
      <c r="AK26" s="2">
        <v>2682554.4524689498</v>
      </c>
      <c r="AL26" s="2">
        <v>2881015.69953926</v>
      </c>
      <c r="AM26" s="2">
        <v>3268637.51848668</v>
      </c>
      <c r="AN26" s="2">
        <v>3218385.6255311999</v>
      </c>
      <c r="AO26" s="2">
        <v>3184446.5456616301</v>
      </c>
    </row>
    <row r="27" spans="1:41" ht="10.25" x14ac:dyDescent="0.2">
      <c r="A27" t="s">
        <v>103</v>
      </c>
      <c r="B27" t="s">
        <v>63</v>
      </c>
      <c r="C27" t="s">
        <v>72</v>
      </c>
      <c r="D27" t="s">
        <v>56</v>
      </c>
      <c r="E27" t="s">
        <v>44</v>
      </c>
      <c r="F27" t="s">
        <v>45</v>
      </c>
      <c r="G27" s="2">
        <v>1090.24157827713</v>
      </c>
      <c r="H27" s="2">
        <v>1328.38406799168</v>
      </c>
      <c r="I27" s="2">
        <v>1279.9919271563399</v>
      </c>
      <c r="J27" s="2">
        <v>1262.37183768212</v>
      </c>
      <c r="K27" s="2">
        <v>1252.95336351384</v>
      </c>
      <c r="L27" s="2">
        <v>13214.694483994001</v>
      </c>
      <c r="M27" s="2">
        <v>15075.217061302401</v>
      </c>
      <c r="N27" s="2">
        <v>15827.632304238199</v>
      </c>
      <c r="O27" s="2">
        <v>15635.846271824101</v>
      </c>
      <c r="P27" s="2">
        <v>15547.422773177699</v>
      </c>
      <c r="Q27" s="2">
        <v>709.75309512686397</v>
      </c>
      <c r="R27" s="2">
        <v>786.32094747770304</v>
      </c>
      <c r="S27" s="2">
        <v>858.71225208736701</v>
      </c>
      <c r="T27" s="2">
        <v>848.31936158551298</v>
      </c>
      <c r="U27" s="2">
        <v>842.86399409166199</v>
      </c>
      <c r="V27" s="2">
        <v>2435353.6747065498</v>
      </c>
      <c r="W27" s="2">
        <v>2659784.70049683</v>
      </c>
      <c r="X27" s="2">
        <v>2975508.75535142</v>
      </c>
      <c r="Y27" s="2">
        <v>2940008.32575665</v>
      </c>
      <c r="Z27" s="2">
        <v>2920964.3351081801</v>
      </c>
      <c r="AA27" s="2">
        <v>11775.7661485111</v>
      </c>
      <c r="AB27" s="2">
        <v>13399.950362172</v>
      </c>
      <c r="AC27" s="2">
        <v>14107.5169057567</v>
      </c>
      <c r="AD27" s="2">
        <v>13934.856020879</v>
      </c>
      <c r="AE27" s="2">
        <v>13848.0811148426</v>
      </c>
      <c r="AF27" s="2">
        <v>612.80988480208202</v>
      </c>
      <c r="AG27" s="2">
        <v>677.19069205557003</v>
      </c>
      <c r="AH27" s="2">
        <v>742.53142245247705</v>
      </c>
      <c r="AI27" s="2">
        <v>733.22129995803698</v>
      </c>
      <c r="AJ27" s="2">
        <v>727.97702688598702</v>
      </c>
      <c r="AK27" s="2">
        <v>1629312.5643893301</v>
      </c>
      <c r="AL27" s="2">
        <v>1790938.0086366499</v>
      </c>
      <c r="AM27" s="2">
        <v>1994889.6956475901</v>
      </c>
      <c r="AN27" s="2">
        <v>1967729.53920041</v>
      </c>
      <c r="AO27" s="2">
        <v>1949977.58497562</v>
      </c>
    </row>
    <row r="28" spans="1:41" ht="10.25" x14ac:dyDescent="0.2">
      <c r="A28" t="s">
        <v>103</v>
      </c>
      <c r="B28" t="s">
        <v>63</v>
      </c>
      <c r="C28" t="s">
        <v>73</v>
      </c>
      <c r="D28" t="s">
        <v>56</v>
      </c>
      <c r="E28" t="s">
        <v>44</v>
      </c>
      <c r="F28" t="s">
        <v>45</v>
      </c>
      <c r="G28" s="2">
        <v>5116.5345028767197</v>
      </c>
      <c r="H28" s="2">
        <v>4047.6014592217098</v>
      </c>
      <c r="I28" s="2">
        <v>3696.0195313077402</v>
      </c>
      <c r="J28" s="2">
        <v>3641.9428545124802</v>
      </c>
      <c r="K28" s="2">
        <v>3608.6821699105199</v>
      </c>
      <c r="L28" s="2">
        <v>27761.927578918901</v>
      </c>
      <c r="M28" s="2">
        <v>20600.999308579001</v>
      </c>
      <c r="N28" s="2">
        <v>20341.063021808899</v>
      </c>
      <c r="O28" s="2">
        <v>20037.818290337898</v>
      </c>
      <c r="P28" s="2">
        <v>19236.666107952598</v>
      </c>
      <c r="Q28" s="2">
        <v>4121.8734823479599</v>
      </c>
      <c r="R28" s="2">
        <v>2967.9018537509501</v>
      </c>
      <c r="S28" s="2">
        <v>3234.6505126766901</v>
      </c>
      <c r="T28" s="2">
        <v>3341.4025377612602</v>
      </c>
      <c r="U28" s="2">
        <v>2876.4994788151198</v>
      </c>
      <c r="V28" s="2">
        <v>3768734.6364625599</v>
      </c>
      <c r="W28" s="2">
        <v>2685154.3075693799</v>
      </c>
      <c r="X28" s="2">
        <v>2828958.8504018802</v>
      </c>
      <c r="Y28" s="2">
        <v>2793156.3329772898</v>
      </c>
      <c r="Z28" s="2">
        <v>2771569.9524622001</v>
      </c>
      <c r="AA28" s="2">
        <v>24883.656742695701</v>
      </c>
      <c r="AB28" s="2">
        <v>18407.495852116499</v>
      </c>
      <c r="AC28" s="2">
        <v>18208.405913338102</v>
      </c>
      <c r="AD28" s="2">
        <v>17933.517356976899</v>
      </c>
      <c r="AE28" s="2">
        <v>17204.7983477712</v>
      </c>
      <c r="AF28" s="2">
        <v>3603.8978857092602</v>
      </c>
      <c r="AG28" s="2">
        <v>2571.0269956376401</v>
      </c>
      <c r="AH28" s="2">
        <v>2805.6283660419299</v>
      </c>
      <c r="AI28" s="2">
        <v>2896.88747469895</v>
      </c>
      <c r="AJ28" s="2">
        <v>2491.72149230167</v>
      </c>
      <c r="AK28" s="2">
        <v>2531479.0631533498</v>
      </c>
      <c r="AL28" s="2">
        <v>1802102.8883129</v>
      </c>
      <c r="AM28" s="2">
        <v>1889185.20751286</v>
      </c>
      <c r="AN28" s="2">
        <v>1862170.5382995601</v>
      </c>
      <c r="AO28" s="2">
        <v>1842329.7458686801</v>
      </c>
    </row>
    <row r="29" spans="1:41" ht="10.25" x14ac:dyDescent="0.2">
      <c r="A29" t="s">
        <v>103</v>
      </c>
      <c r="B29" t="s">
        <v>63</v>
      </c>
      <c r="C29" t="s">
        <v>74</v>
      </c>
      <c r="D29" t="s">
        <v>56</v>
      </c>
      <c r="E29" t="s">
        <v>44</v>
      </c>
      <c r="F29" t="s">
        <v>45</v>
      </c>
      <c r="G29" s="2">
        <v>3762.37018781091</v>
      </c>
      <c r="H29" s="2">
        <v>3071.81327604438</v>
      </c>
      <c r="I29" s="2">
        <v>3157.63915835854</v>
      </c>
      <c r="J29" s="2">
        <v>3108.6974538808299</v>
      </c>
      <c r="K29" s="2">
        <v>3076.47421857272</v>
      </c>
      <c r="L29" s="2">
        <v>26697.695282185701</v>
      </c>
      <c r="M29" s="2">
        <v>20258.644340986601</v>
      </c>
      <c r="N29" s="2">
        <v>22683.024198524799</v>
      </c>
      <c r="O29" s="2">
        <v>22323.750785618799</v>
      </c>
      <c r="P29" s="2">
        <v>21402.305047518799</v>
      </c>
      <c r="Q29" s="2">
        <v>3995.3962446744599</v>
      </c>
      <c r="R29" s="2">
        <v>2934.0320662218101</v>
      </c>
      <c r="S29" s="2">
        <v>3641.4653731120102</v>
      </c>
      <c r="T29" s="2">
        <v>3758.2836892679902</v>
      </c>
      <c r="U29" s="2">
        <v>3229.09515042664</v>
      </c>
      <c r="V29" s="2">
        <v>2841553.7662246102</v>
      </c>
      <c r="W29" s="2">
        <v>2030550.4037902199</v>
      </c>
      <c r="X29" s="2">
        <v>2449337.0884580598</v>
      </c>
      <c r="Y29" s="2">
        <v>2415369.4029500801</v>
      </c>
      <c r="Z29" s="2">
        <v>2391654.5461125202</v>
      </c>
      <c r="AA29" s="2">
        <v>24182.397588121399</v>
      </c>
      <c r="AB29" s="2">
        <v>18319.891843455502</v>
      </c>
      <c r="AC29" s="2">
        <v>20543.687789115102</v>
      </c>
      <c r="AD29" s="2">
        <v>20216.5897035485</v>
      </c>
      <c r="AE29" s="2">
        <v>19372.879862579201</v>
      </c>
      <c r="AF29" s="2">
        <v>3625.0647864136999</v>
      </c>
      <c r="AG29" s="2">
        <v>2662.9422747548801</v>
      </c>
      <c r="AH29" s="2">
        <v>3303.1319274860898</v>
      </c>
      <c r="AI29" s="2">
        <v>3407.8414979343902</v>
      </c>
      <c r="AJ29" s="2">
        <v>2927.2304121361499</v>
      </c>
      <c r="AK29" s="2">
        <v>2039962.4069701999</v>
      </c>
      <c r="AL29" s="2">
        <v>1477700.9407760401</v>
      </c>
      <c r="AM29" s="2">
        <v>1755697.24171098</v>
      </c>
      <c r="AN29" s="2">
        <v>1728347.39067744</v>
      </c>
      <c r="AO29" s="2">
        <v>1708231.8815435199</v>
      </c>
    </row>
    <row r="30" spans="1:41" x14ac:dyDescent="0.2">
      <c r="A30" t="s">
        <v>103</v>
      </c>
      <c r="B30" t="s">
        <v>63</v>
      </c>
      <c r="C30" t="s">
        <v>75</v>
      </c>
      <c r="D30" t="s">
        <v>43</v>
      </c>
      <c r="E30" t="s">
        <v>44</v>
      </c>
      <c r="F30" t="s">
        <v>45</v>
      </c>
      <c r="G30" s="2">
        <v>1498.81344953552</v>
      </c>
      <c r="H30" s="2">
        <v>1610.7388848401599</v>
      </c>
      <c r="I30" s="2">
        <v>1569.79494284466</v>
      </c>
      <c r="J30" s="2">
        <v>1543.39434503391</v>
      </c>
      <c r="K30" s="2">
        <v>1434.6374805457899</v>
      </c>
      <c r="L30" s="2">
        <v>16646.168066438298</v>
      </c>
      <c r="M30" s="2">
        <v>17323.3595632873</v>
      </c>
      <c r="N30" s="2">
        <v>17570.495125826401</v>
      </c>
      <c r="O30" s="2">
        <v>17287.530020292801</v>
      </c>
      <c r="P30" s="2">
        <v>16096.93903118</v>
      </c>
      <c r="Q30" s="2">
        <v>954.08241813699703</v>
      </c>
      <c r="R30" s="2">
        <v>978.18802877585404</v>
      </c>
      <c r="S30" s="2">
        <v>1008.66524328361</v>
      </c>
      <c r="T30" s="2">
        <v>991.77814345131605</v>
      </c>
      <c r="U30" s="2">
        <v>921.07364999572701</v>
      </c>
      <c r="V30" s="2">
        <v>2876475.7911055102</v>
      </c>
      <c r="W30" s="2">
        <v>2914632.5972807398</v>
      </c>
      <c r="X30" s="2">
        <v>3062675.3556730701</v>
      </c>
      <c r="Y30" s="2">
        <v>3009732.67886949</v>
      </c>
      <c r="Z30" s="2">
        <v>2788117.1036894298</v>
      </c>
      <c r="AA30" s="2">
        <v>15430.369359780099</v>
      </c>
      <c r="AB30" s="2">
        <v>16040.894372750099</v>
      </c>
      <c r="AC30" s="2">
        <v>16269.779670644601</v>
      </c>
      <c r="AD30" s="2">
        <v>16007.6673547514</v>
      </c>
      <c r="AE30" s="2">
        <v>14904.885711479899</v>
      </c>
      <c r="AF30" s="2">
        <v>851.51846402057004</v>
      </c>
      <c r="AG30" s="2">
        <v>872.65823084779504</v>
      </c>
      <c r="AH30" s="2">
        <v>899.70042980380799</v>
      </c>
      <c r="AI30" s="2">
        <v>884.37391020276095</v>
      </c>
      <c r="AJ30" s="2">
        <v>820.61360270448495</v>
      </c>
      <c r="AK30" s="2">
        <v>1774070.1035413099</v>
      </c>
      <c r="AL30" s="2">
        <v>1800160.9844846099</v>
      </c>
      <c r="AM30" s="2">
        <v>1885267.7941769999</v>
      </c>
      <c r="AN30" s="2">
        <v>1851262.31442541</v>
      </c>
      <c r="AO30" s="2">
        <v>1719133.67070287</v>
      </c>
    </row>
    <row r="31" spans="1:41" x14ac:dyDescent="0.2">
      <c r="A31" t="s">
        <v>103</v>
      </c>
      <c r="B31" t="s">
        <v>63</v>
      </c>
      <c r="C31" t="s">
        <v>76</v>
      </c>
      <c r="D31" t="s">
        <v>43</v>
      </c>
      <c r="E31" t="s">
        <v>44</v>
      </c>
      <c r="F31" t="s">
        <v>45</v>
      </c>
      <c r="G31" s="2">
        <v>309.46499892696698</v>
      </c>
      <c r="H31" s="2">
        <v>328.93467611446999</v>
      </c>
      <c r="I31" s="2">
        <v>321.61057308316202</v>
      </c>
      <c r="J31" s="2">
        <v>316.79809632524803</v>
      </c>
      <c r="K31" s="2">
        <v>293.79339760169398</v>
      </c>
      <c r="L31" s="2">
        <v>4369.6666454076803</v>
      </c>
      <c r="M31" s="2">
        <v>4530.0820140838596</v>
      </c>
      <c r="N31" s="2">
        <v>4570.4800882339496</v>
      </c>
      <c r="O31" s="2">
        <v>4505.4244395494497</v>
      </c>
      <c r="P31" s="2">
        <v>4185.8504077196103</v>
      </c>
      <c r="Q31" s="2">
        <v>242.90158771164701</v>
      </c>
      <c r="R31" s="2">
        <v>248.98585184104701</v>
      </c>
      <c r="S31" s="2">
        <v>254.34951636381399</v>
      </c>
      <c r="T31" s="2">
        <v>250.63806436769701</v>
      </c>
      <c r="U31" s="2">
        <v>232.554440168664</v>
      </c>
      <c r="V31" s="2">
        <v>592249.99687957799</v>
      </c>
      <c r="W31" s="2">
        <v>602530.42528533901</v>
      </c>
      <c r="X31" s="2">
        <v>625297.63888549805</v>
      </c>
      <c r="Y31" s="2">
        <v>615665.61101532006</v>
      </c>
      <c r="Z31" s="2">
        <v>569187.75672149705</v>
      </c>
      <c r="AA31" s="2">
        <v>3980.7507303357102</v>
      </c>
      <c r="AB31" s="2">
        <v>4122.4887714981996</v>
      </c>
      <c r="AC31" s="2">
        <v>4157.7888851463804</v>
      </c>
      <c r="AD31" s="2">
        <v>4097.4684605002403</v>
      </c>
      <c r="AE31" s="2">
        <v>3800.4102441668501</v>
      </c>
      <c r="AF31" s="2">
        <v>213.20768762007401</v>
      </c>
      <c r="AG31" s="2">
        <v>219.04667048156301</v>
      </c>
      <c r="AH31" s="2">
        <v>223.912121541798</v>
      </c>
      <c r="AI31" s="2">
        <v>220.540028803051</v>
      </c>
      <c r="AJ31" s="2">
        <v>204.14319512247999</v>
      </c>
      <c r="AK31" s="2">
        <v>367067.08467197401</v>
      </c>
      <c r="AL31" s="2">
        <v>376100.42146873497</v>
      </c>
      <c r="AM31" s="2">
        <v>390633.27291583997</v>
      </c>
      <c r="AN31" s="2">
        <v>384501.85091495502</v>
      </c>
      <c r="AO31" s="2">
        <v>356217.61780357402</v>
      </c>
    </row>
    <row r="32" spans="1:41" x14ac:dyDescent="0.2">
      <c r="A32" t="s">
        <v>103</v>
      </c>
      <c r="B32" t="s">
        <v>63</v>
      </c>
      <c r="C32" t="s">
        <v>77</v>
      </c>
      <c r="D32" t="s">
        <v>43</v>
      </c>
      <c r="E32" t="s">
        <v>44</v>
      </c>
      <c r="F32" t="s">
        <v>45</v>
      </c>
      <c r="G32" s="2">
        <v>151.30805388838101</v>
      </c>
      <c r="H32" s="2">
        <v>161.416583288461</v>
      </c>
      <c r="I32" s="2">
        <v>157.93745944742099</v>
      </c>
      <c r="J32" s="2">
        <v>155.810170489363</v>
      </c>
      <c r="K32" s="2">
        <v>149.92869355343299</v>
      </c>
      <c r="L32" s="2">
        <v>1999.4660013914099</v>
      </c>
      <c r="M32" s="2">
        <v>2098.7691585123498</v>
      </c>
      <c r="N32" s="2">
        <v>2103.1212076991801</v>
      </c>
      <c r="O32" s="2">
        <v>2076.0962228775002</v>
      </c>
      <c r="P32" s="2">
        <v>2000.2057176083299</v>
      </c>
      <c r="Q32" s="2">
        <v>103.914990869351</v>
      </c>
      <c r="R32" s="2">
        <v>108.211448972113</v>
      </c>
      <c r="S32" s="2">
        <v>109.391289997846</v>
      </c>
      <c r="T32" s="2">
        <v>107.997354459018</v>
      </c>
      <c r="U32" s="2">
        <v>103.99135344289201</v>
      </c>
      <c r="V32" s="2">
        <v>315009.34529209102</v>
      </c>
      <c r="W32" s="2">
        <v>328294.08053398097</v>
      </c>
      <c r="X32" s="2">
        <v>334160.59885120398</v>
      </c>
      <c r="Y32" s="2">
        <v>329465.84164333303</v>
      </c>
      <c r="Z32" s="2">
        <v>317239.46698188799</v>
      </c>
      <c r="AA32" s="2">
        <v>1743.3162693008801</v>
      </c>
      <c r="AB32" s="2">
        <v>1826.5788689702699</v>
      </c>
      <c r="AC32" s="2">
        <v>1829.5686515569701</v>
      </c>
      <c r="AD32" s="2">
        <v>1805.56806436181</v>
      </c>
      <c r="AE32" s="2">
        <v>1736.4468464553399</v>
      </c>
      <c r="AF32" s="2">
        <v>83.834120087791206</v>
      </c>
      <c r="AG32" s="2">
        <v>87.156846095342203</v>
      </c>
      <c r="AH32" s="2">
        <v>88.148610288742901</v>
      </c>
      <c r="AI32" s="2">
        <v>87.001440403517293</v>
      </c>
      <c r="AJ32" s="2">
        <v>83.551623647566899</v>
      </c>
      <c r="AK32" s="2">
        <v>170574.93411415801</v>
      </c>
      <c r="AL32" s="2">
        <v>177199.33714413599</v>
      </c>
      <c r="AM32" s="2">
        <v>180485.925373793</v>
      </c>
      <c r="AN32" s="2">
        <v>177772.41574060899</v>
      </c>
      <c r="AO32" s="2">
        <v>170747.22671175</v>
      </c>
    </row>
    <row r="33" spans="1:41" x14ac:dyDescent="0.2">
      <c r="A33" t="s">
        <v>103</v>
      </c>
      <c r="B33" t="s">
        <v>63</v>
      </c>
      <c r="C33" t="s">
        <v>78</v>
      </c>
      <c r="D33" t="s">
        <v>43</v>
      </c>
      <c r="E33" t="s">
        <v>44</v>
      </c>
      <c r="F33" t="s">
        <v>45</v>
      </c>
      <c r="G33" s="2">
        <v>759.98833775334106</v>
      </c>
      <c r="H33" s="2">
        <v>683.93846601806604</v>
      </c>
      <c r="I33" s="2">
        <v>656.02821084111895</v>
      </c>
      <c r="J33" s="2">
        <v>645.287236018106</v>
      </c>
      <c r="K33" s="2">
        <v>615.89992685802304</v>
      </c>
      <c r="L33" s="2">
        <v>4323.3234628140899</v>
      </c>
      <c r="M33" s="2">
        <v>3812.8513225615002</v>
      </c>
      <c r="N33" s="2">
        <v>3761.5471137314998</v>
      </c>
      <c r="O33" s="2">
        <v>3695.5462948381901</v>
      </c>
      <c r="P33" s="2">
        <v>3411.6449248045701</v>
      </c>
      <c r="Q33" s="2">
        <v>690.204390292987</v>
      </c>
      <c r="R33" s="2">
        <v>603.25225923769199</v>
      </c>
      <c r="S33" s="2">
        <v>638.40631397440995</v>
      </c>
      <c r="T33" s="2">
        <v>655.70391325280104</v>
      </c>
      <c r="U33" s="2">
        <v>548.17726357467495</v>
      </c>
      <c r="V33" s="2">
        <v>542268.38473987603</v>
      </c>
      <c r="W33" s="2">
        <v>468887.10386848397</v>
      </c>
      <c r="X33" s="2">
        <v>473570.77200985001</v>
      </c>
      <c r="Y33" s="2">
        <v>465396.18501472502</v>
      </c>
      <c r="Z33" s="2">
        <v>444344.95584964799</v>
      </c>
      <c r="AA33" s="2">
        <v>3861.3403833955499</v>
      </c>
      <c r="AB33" s="2">
        <v>3402.9935077875898</v>
      </c>
      <c r="AC33" s="2">
        <v>3355.1770597621799</v>
      </c>
      <c r="AD33" s="2">
        <v>3295.5298897028001</v>
      </c>
      <c r="AE33" s="2">
        <v>3037.7752097621601</v>
      </c>
      <c r="AF33" s="2">
        <v>579.94314419478201</v>
      </c>
      <c r="AG33" s="2">
        <v>504.33398833870899</v>
      </c>
      <c r="AH33" s="2">
        <v>533.25090767629399</v>
      </c>
      <c r="AI33" s="2">
        <v>547.40535123832501</v>
      </c>
      <c r="AJ33" s="2">
        <v>456.28169224597502</v>
      </c>
      <c r="AK33" s="2">
        <v>312781.058462143</v>
      </c>
      <c r="AL33" s="2">
        <v>267793.64752864803</v>
      </c>
      <c r="AM33" s="2">
        <v>269785.45684337599</v>
      </c>
      <c r="AN33" s="2">
        <v>264705.84239578201</v>
      </c>
      <c r="AO33" s="2">
        <v>251921.78081703201</v>
      </c>
    </row>
    <row r="34" spans="1:41" x14ac:dyDescent="0.2">
      <c r="A34" t="s">
        <v>103</v>
      </c>
      <c r="B34" t="s">
        <v>63</v>
      </c>
      <c r="C34" t="s">
        <v>79</v>
      </c>
      <c r="D34" t="s">
        <v>43</v>
      </c>
      <c r="E34" t="s">
        <v>44</v>
      </c>
      <c r="F34" t="s">
        <v>45</v>
      </c>
      <c r="G34" s="2">
        <v>1088.82320232131</v>
      </c>
      <c r="H34" s="2">
        <v>999.67227011360205</v>
      </c>
      <c r="I34" s="2">
        <v>986.52148738689698</v>
      </c>
      <c r="J34" s="2">
        <v>972.96037322841596</v>
      </c>
      <c r="K34" s="2">
        <v>915.77738612331405</v>
      </c>
      <c r="L34" s="2">
        <v>8034.5529684089097</v>
      </c>
      <c r="M34" s="2">
        <v>7292.7111011408297</v>
      </c>
      <c r="N34" s="2">
        <v>7307.9558655135297</v>
      </c>
      <c r="O34" s="2">
        <v>7195.3482553679496</v>
      </c>
      <c r="P34" s="2">
        <v>6550.3605204168698</v>
      </c>
      <c r="Q34" s="2">
        <v>1328.3255614864199</v>
      </c>
      <c r="R34" s="2">
        <v>1199.33338475251</v>
      </c>
      <c r="S34" s="2">
        <v>1282.0217215720299</v>
      </c>
      <c r="T34" s="2">
        <v>1319.45067606727</v>
      </c>
      <c r="U34" s="2">
        <v>1089.7070525404999</v>
      </c>
      <c r="V34" s="2">
        <v>702044.24287301302</v>
      </c>
      <c r="W34" s="2">
        <v>621488.76976472104</v>
      </c>
      <c r="X34" s="2">
        <v>634126.92426925898</v>
      </c>
      <c r="Y34" s="2">
        <v>624638.22375184298</v>
      </c>
      <c r="Z34" s="2">
        <v>583727.88902431703</v>
      </c>
      <c r="AA34" s="2">
        <v>7422.7054294180098</v>
      </c>
      <c r="AB34" s="2">
        <v>6741.6133332680902</v>
      </c>
      <c r="AC34" s="2">
        <v>6750.7558684879896</v>
      </c>
      <c r="AD34" s="2">
        <v>6645.5673279427001</v>
      </c>
      <c r="AE34" s="2">
        <v>6047.4693119181302</v>
      </c>
      <c r="AF34" s="2">
        <v>1160.4307814193901</v>
      </c>
      <c r="AG34" s="2">
        <v>1043.8829935817</v>
      </c>
      <c r="AH34" s="2">
        <v>1114.8223296485401</v>
      </c>
      <c r="AI34" s="2">
        <v>1146.53318803711</v>
      </c>
      <c r="AJ34" s="2">
        <v>944.937598032295</v>
      </c>
      <c r="AK34" s="2">
        <v>422577.59101033199</v>
      </c>
      <c r="AL34" s="2">
        <v>370277.11060070997</v>
      </c>
      <c r="AM34" s="2">
        <v>376283.70688009303</v>
      </c>
      <c r="AN34" s="2">
        <v>369811.97246205801</v>
      </c>
      <c r="AO34" s="2">
        <v>345505.97191250301</v>
      </c>
    </row>
    <row r="35" spans="1:41" x14ac:dyDescent="0.2">
      <c r="A35" t="s">
        <v>103</v>
      </c>
      <c r="B35" t="s">
        <v>63</v>
      </c>
      <c r="C35" t="s">
        <v>80</v>
      </c>
      <c r="D35" t="s">
        <v>56</v>
      </c>
      <c r="E35" t="s">
        <v>44</v>
      </c>
      <c r="F35" t="s">
        <v>45</v>
      </c>
      <c r="G35" s="2">
        <v>11.9302677446976</v>
      </c>
      <c r="H35" s="2">
        <v>11.928746368037499</v>
      </c>
      <c r="I35" s="2">
        <v>137.50000232551201</v>
      </c>
      <c r="J35" s="2">
        <v>137.49999985704201</v>
      </c>
      <c r="K35" s="2">
        <v>27.4999994566897</v>
      </c>
      <c r="L35" s="2">
        <v>194.534931723028</v>
      </c>
      <c r="M35" s="2">
        <v>194.50974445045</v>
      </c>
      <c r="N35" s="2">
        <v>2313.3339223712701</v>
      </c>
      <c r="O35" s="2">
        <v>2313.9896331578502</v>
      </c>
      <c r="P35" s="2">
        <v>463.04286674037598</v>
      </c>
      <c r="Q35" s="2">
        <v>34.921712024137399</v>
      </c>
      <c r="R35" s="2">
        <v>34.917350250296302</v>
      </c>
      <c r="S35" s="2">
        <v>398.13542159088001</v>
      </c>
      <c r="T35" s="2">
        <v>397.98293865099498</v>
      </c>
      <c r="U35" s="2">
        <v>79.511216028593495</v>
      </c>
      <c r="V35" s="2">
        <v>35376.652659893</v>
      </c>
      <c r="W35" s="2">
        <v>35371.0125231743</v>
      </c>
      <c r="X35" s="2">
        <v>1459594.42494297</v>
      </c>
      <c r="Y35" s="2">
        <v>1459177.671175</v>
      </c>
      <c r="Z35" s="2">
        <v>291457.01748585701</v>
      </c>
      <c r="AA35" s="2">
        <v>181.61798305809501</v>
      </c>
      <c r="AB35" s="2">
        <v>181.59427346661701</v>
      </c>
      <c r="AC35" s="2">
        <v>2082.1704289764202</v>
      </c>
      <c r="AD35" s="2">
        <v>2082.5827114731101</v>
      </c>
      <c r="AE35" s="2">
        <v>416.52197672799201</v>
      </c>
      <c r="AF35" s="2">
        <v>33.183297028765097</v>
      </c>
      <c r="AG35" s="2">
        <v>33.178892869502299</v>
      </c>
      <c r="AH35" s="2">
        <v>355.16038153506798</v>
      </c>
      <c r="AI35" s="2">
        <v>354.877844478935</v>
      </c>
      <c r="AJ35" s="2">
        <v>70.869233534671395</v>
      </c>
      <c r="AK35" s="2">
        <v>30341.006519317601</v>
      </c>
      <c r="AL35" s="2">
        <v>30335.5917673111</v>
      </c>
      <c r="AM35" s="2">
        <v>1021067.10171223</v>
      </c>
      <c r="AN35" s="2">
        <v>1019111.32180023</v>
      </c>
      <c r="AO35" s="2">
        <v>203263.54770875</v>
      </c>
    </row>
    <row r="36" spans="1:41" x14ac:dyDescent="0.2">
      <c r="A36" t="s">
        <v>103</v>
      </c>
      <c r="B36" t="s">
        <v>81</v>
      </c>
      <c r="C36" t="s">
        <v>82</v>
      </c>
      <c r="D36" t="s">
        <v>43</v>
      </c>
      <c r="E36" t="s">
        <v>44</v>
      </c>
      <c r="F36" t="s">
        <v>45</v>
      </c>
      <c r="G36" s="2">
        <v>201.01517037302301</v>
      </c>
      <c r="H36" s="2">
        <v>201.33328942209499</v>
      </c>
      <c r="I36" s="2">
        <v>454.13018144853402</v>
      </c>
      <c r="J36" s="2">
        <v>636.75663460977398</v>
      </c>
      <c r="K36" s="2">
        <v>760.02333030290902</v>
      </c>
      <c r="L36" s="2">
        <v>0</v>
      </c>
      <c r="M36" s="2">
        <v>0</v>
      </c>
      <c r="N36" s="2">
        <v>0</v>
      </c>
      <c r="O36" s="2">
        <v>0</v>
      </c>
      <c r="P36" s="2">
        <v>0</v>
      </c>
      <c r="Q36" s="2">
        <v>0</v>
      </c>
      <c r="R36" s="2">
        <v>0</v>
      </c>
      <c r="S36" s="2">
        <v>0</v>
      </c>
      <c r="T36" s="2">
        <v>0</v>
      </c>
      <c r="U36" s="2">
        <v>0</v>
      </c>
      <c r="V36" s="2">
        <v>0</v>
      </c>
      <c r="W36" s="2">
        <v>0</v>
      </c>
      <c r="X36" s="2">
        <v>0</v>
      </c>
      <c r="Y36" s="2">
        <v>0</v>
      </c>
      <c r="Z36" s="2">
        <v>0</v>
      </c>
      <c r="AA36" s="2">
        <v>0</v>
      </c>
      <c r="AB36" s="2">
        <v>0</v>
      </c>
      <c r="AC36" s="2">
        <v>0</v>
      </c>
      <c r="AD36" s="2">
        <v>0</v>
      </c>
      <c r="AE36" s="2">
        <v>0</v>
      </c>
      <c r="AF36" s="2">
        <v>0</v>
      </c>
      <c r="AG36" s="2">
        <v>0</v>
      </c>
      <c r="AH36" s="2">
        <v>0</v>
      </c>
      <c r="AI36" s="2">
        <v>0</v>
      </c>
      <c r="AJ36" s="2">
        <v>0</v>
      </c>
      <c r="AK36" s="2">
        <v>0</v>
      </c>
      <c r="AL36" s="2">
        <v>0</v>
      </c>
      <c r="AM36" s="2">
        <v>0</v>
      </c>
      <c r="AN36" s="2">
        <v>0</v>
      </c>
      <c r="AO36" s="2">
        <v>0</v>
      </c>
    </row>
    <row r="37" spans="1:41" x14ac:dyDescent="0.2">
      <c r="A37" t="s">
        <v>103</v>
      </c>
      <c r="B37" t="s">
        <v>81</v>
      </c>
      <c r="C37" t="s">
        <v>83</v>
      </c>
      <c r="D37" t="s">
        <v>43</v>
      </c>
      <c r="E37" t="s">
        <v>44</v>
      </c>
      <c r="F37" t="s">
        <v>45</v>
      </c>
      <c r="G37" s="2">
        <v>334.19550611637499</v>
      </c>
      <c r="H37" s="2">
        <v>334.19550611637499</v>
      </c>
      <c r="I37" s="2">
        <v>932.80546174012102</v>
      </c>
      <c r="J37" s="2">
        <v>1410.68866833113</v>
      </c>
      <c r="K37" s="2">
        <v>1805.83888122998</v>
      </c>
      <c r="L37" s="2">
        <v>0</v>
      </c>
      <c r="M37" s="2">
        <v>0</v>
      </c>
      <c r="N37" s="2">
        <v>0</v>
      </c>
      <c r="O37" s="2">
        <v>0</v>
      </c>
      <c r="P37" s="2">
        <v>0</v>
      </c>
      <c r="Q37" s="2">
        <v>0</v>
      </c>
      <c r="R37" s="2">
        <v>0</v>
      </c>
      <c r="S37" s="2">
        <v>0</v>
      </c>
      <c r="T37" s="2">
        <v>0</v>
      </c>
      <c r="U37" s="2">
        <v>0</v>
      </c>
      <c r="V37" s="2">
        <v>0</v>
      </c>
      <c r="W37" s="2">
        <v>0</v>
      </c>
      <c r="X37" s="2">
        <v>0</v>
      </c>
      <c r="Y37" s="2">
        <v>0</v>
      </c>
      <c r="Z37" s="2">
        <v>0</v>
      </c>
      <c r="AA37" s="2">
        <v>0</v>
      </c>
      <c r="AB37" s="2">
        <v>0</v>
      </c>
      <c r="AC37" s="2">
        <v>0</v>
      </c>
      <c r="AD37" s="2">
        <v>0</v>
      </c>
      <c r="AE37" s="2">
        <v>0</v>
      </c>
      <c r="AF37" s="2">
        <v>0</v>
      </c>
      <c r="AG37" s="2">
        <v>0</v>
      </c>
      <c r="AH37" s="2">
        <v>0</v>
      </c>
      <c r="AI37" s="2">
        <v>0</v>
      </c>
      <c r="AJ37" s="2">
        <v>0</v>
      </c>
      <c r="AK37" s="2">
        <v>0</v>
      </c>
      <c r="AL37" s="2">
        <v>0</v>
      </c>
      <c r="AM37" s="2">
        <v>0</v>
      </c>
      <c r="AN37" s="2">
        <v>0</v>
      </c>
      <c r="AO37" s="2">
        <v>0</v>
      </c>
    </row>
    <row r="38" spans="1:41" x14ac:dyDescent="0.2">
      <c r="A38" t="s">
        <v>103</v>
      </c>
      <c r="B38" t="s">
        <v>81</v>
      </c>
      <c r="C38" t="s">
        <v>84</v>
      </c>
      <c r="D38" t="s">
        <v>43</v>
      </c>
      <c r="E38" t="s">
        <v>44</v>
      </c>
      <c r="F38" t="s">
        <v>45</v>
      </c>
      <c r="G38" s="2">
        <v>0</v>
      </c>
      <c r="H38" s="2">
        <v>0</v>
      </c>
      <c r="I38" s="2">
        <v>0</v>
      </c>
      <c r="J38" s="2">
        <v>0</v>
      </c>
      <c r="K38" s="2">
        <v>0</v>
      </c>
      <c r="L38" s="2">
        <v>0</v>
      </c>
      <c r="M38" s="2">
        <v>0</v>
      </c>
      <c r="N38" s="2">
        <v>0</v>
      </c>
      <c r="O38" s="2">
        <v>0</v>
      </c>
      <c r="P38" s="2">
        <v>0</v>
      </c>
      <c r="Q38" s="2">
        <v>0</v>
      </c>
      <c r="R38" s="2">
        <v>0</v>
      </c>
      <c r="S38" s="2">
        <v>0</v>
      </c>
      <c r="T38" s="2">
        <v>0</v>
      </c>
      <c r="U38" s="2">
        <v>0</v>
      </c>
      <c r="V38" s="2">
        <v>0</v>
      </c>
      <c r="W38" s="2">
        <v>0</v>
      </c>
      <c r="X38" s="2">
        <v>0</v>
      </c>
      <c r="Y38" s="2">
        <v>0</v>
      </c>
      <c r="Z38" s="2">
        <v>0</v>
      </c>
      <c r="AA38" s="2">
        <v>0</v>
      </c>
      <c r="AB38" s="2">
        <v>0</v>
      </c>
      <c r="AC38" s="2">
        <v>0</v>
      </c>
      <c r="AD38" s="2">
        <v>0</v>
      </c>
      <c r="AE38" s="2">
        <v>0</v>
      </c>
      <c r="AF38" s="2">
        <v>0</v>
      </c>
      <c r="AG38" s="2">
        <v>0</v>
      </c>
      <c r="AH38" s="2">
        <v>0</v>
      </c>
      <c r="AI38" s="2">
        <v>0</v>
      </c>
      <c r="AJ38" s="2">
        <v>0</v>
      </c>
      <c r="AK38" s="2">
        <v>0</v>
      </c>
      <c r="AL38" s="2">
        <v>0</v>
      </c>
      <c r="AM38" s="2">
        <v>0</v>
      </c>
      <c r="AN38" s="2">
        <v>0</v>
      </c>
      <c r="AO38" s="2">
        <v>0</v>
      </c>
    </row>
    <row r="39" spans="1:41" x14ac:dyDescent="0.2">
      <c r="A39" t="s">
        <v>103</v>
      </c>
      <c r="B39" t="s">
        <v>81</v>
      </c>
      <c r="C39" t="s">
        <v>85</v>
      </c>
      <c r="D39" t="s">
        <v>43</v>
      </c>
      <c r="E39" t="s">
        <v>44</v>
      </c>
      <c r="F39" t="s">
        <v>45</v>
      </c>
      <c r="G39" s="2">
        <v>11.2810071175918</v>
      </c>
      <c r="H39" s="2">
        <v>11.359971878584499</v>
      </c>
      <c r="I39" s="2">
        <v>11.620459659956399</v>
      </c>
      <c r="J39" s="2">
        <v>11.7980110407807</v>
      </c>
      <c r="K39" s="2">
        <v>11.922462401445999</v>
      </c>
      <c r="L39" s="2">
        <v>12.441349819768201</v>
      </c>
      <c r="M39" s="2">
        <v>12.5237204106525</v>
      </c>
      <c r="N39" s="2">
        <v>12.792992862872801</v>
      </c>
      <c r="O39" s="2">
        <v>12.9761553956196</v>
      </c>
      <c r="P39" s="2">
        <v>13.1031127767637</v>
      </c>
      <c r="Q39" s="2">
        <v>0.217409041535575</v>
      </c>
      <c r="R39" s="2">
        <v>0.21913672475784601</v>
      </c>
      <c r="S39" s="2">
        <v>0.22476986447873101</v>
      </c>
      <c r="T39" s="2">
        <v>0.22859948536643099</v>
      </c>
      <c r="U39" s="2">
        <v>0.23113920772448199</v>
      </c>
      <c r="V39" s="2">
        <v>531.58192034065701</v>
      </c>
      <c r="W39" s="2">
        <v>533.71106623113201</v>
      </c>
      <c r="X39" s="2">
        <v>541.197803527117</v>
      </c>
      <c r="Y39" s="2">
        <v>546.37054534256504</v>
      </c>
      <c r="Z39" s="2">
        <v>551.37009452283405</v>
      </c>
      <c r="AA39" s="2">
        <v>9.8184021944180095</v>
      </c>
      <c r="AB39" s="2">
        <v>9.8853283496573603</v>
      </c>
      <c r="AC39" s="2">
        <v>10.1113294824027</v>
      </c>
      <c r="AD39" s="2">
        <v>10.266167871654</v>
      </c>
      <c r="AE39" s="2">
        <v>10.3856411329471</v>
      </c>
      <c r="AF39" s="2">
        <v>0.16047836583311401</v>
      </c>
      <c r="AG39" s="2">
        <v>0.16254133843176499</v>
      </c>
      <c r="AH39" s="2">
        <v>0.16903755815292201</v>
      </c>
      <c r="AI39" s="2">
        <v>0.17341847057105</v>
      </c>
      <c r="AJ39" s="2">
        <v>0.17606105456798099</v>
      </c>
      <c r="AK39" s="2">
        <v>382.17082930356298</v>
      </c>
      <c r="AL39" s="2">
        <v>384.78893937915598</v>
      </c>
      <c r="AM39" s="2">
        <v>393.52067749202303</v>
      </c>
      <c r="AN39" s="2">
        <v>399.485733479261</v>
      </c>
      <c r="AO39" s="2">
        <v>404.61888413131197</v>
      </c>
    </row>
    <row r="40" spans="1:41" x14ac:dyDescent="0.2">
      <c r="A40" t="s">
        <v>103</v>
      </c>
      <c r="B40" t="s">
        <v>81</v>
      </c>
      <c r="C40" t="s">
        <v>86</v>
      </c>
      <c r="D40" t="s">
        <v>43</v>
      </c>
      <c r="E40" t="s">
        <v>44</v>
      </c>
      <c r="F40" t="s">
        <v>45</v>
      </c>
      <c r="G40" s="2">
        <v>1530.7009325172401</v>
      </c>
      <c r="H40" s="2">
        <v>1530.70003940124</v>
      </c>
      <c r="I40" s="2">
        <v>1620.37533574039</v>
      </c>
      <c r="J40" s="2">
        <v>1699.69777390221</v>
      </c>
      <c r="K40" s="2">
        <v>1921.04912294308</v>
      </c>
      <c r="L40" s="2">
        <v>2325.4338416799401</v>
      </c>
      <c r="M40" s="2">
        <v>2325.4324829324601</v>
      </c>
      <c r="N40" s="2">
        <v>2457.83173066564</v>
      </c>
      <c r="O40" s="2">
        <v>2576.1914232764402</v>
      </c>
      <c r="P40" s="2">
        <v>2903.85019844212</v>
      </c>
      <c r="Q40" s="2">
        <v>161.67927276410001</v>
      </c>
      <c r="R40" s="2">
        <v>161.67917671121501</v>
      </c>
      <c r="S40" s="2">
        <v>172.316815072016</v>
      </c>
      <c r="T40" s="2">
        <v>181.55453301761</v>
      </c>
      <c r="U40" s="2">
        <v>206.835381084631</v>
      </c>
      <c r="V40" s="2">
        <v>1354246.5389457899</v>
      </c>
      <c r="W40" s="2">
        <v>1354245.78558886</v>
      </c>
      <c r="X40" s="2">
        <v>1416721.1130383599</v>
      </c>
      <c r="Y40" s="2">
        <v>1483200.5951741301</v>
      </c>
      <c r="Z40" s="2">
        <v>1652387.92122585</v>
      </c>
      <c r="AA40" s="2">
        <v>2164.5297513392302</v>
      </c>
      <c r="AB40" s="2">
        <v>2164.5284352686699</v>
      </c>
      <c r="AC40" s="2">
        <v>2284.60713561787</v>
      </c>
      <c r="AD40" s="2">
        <v>2390.9533980840401</v>
      </c>
      <c r="AE40" s="2">
        <v>2695.3451006019</v>
      </c>
      <c r="AF40" s="2">
        <v>145.889253460438</v>
      </c>
      <c r="AG40" s="2">
        <v>145.88916247394801</v>
      </c>
      <c r="AH40" s="2">
        <v>156.58086952084699</v>
      </c>
      <c r="AI40" s="2">
        <v>165.599939190382</v>
      </c>
      <c r="AJ40" s="2">
        <v>188.71638946800499</v>
      </c>
      <c r="AK40" s="2">
        <v>914459.407518983</v>
      </c>
      <c r="AL40" s="2">
        <v>914458.77098333801</v>
      </c>
      <c r="AM40" s="2">
        <v>971917.82854908705</v>
      </c>
      <c r="AN40" s="2">
        <v>1025701.07538861</v>
      </c>
      <c r="AO40" s="2">
        <v>1138244.1222731499</v>
      </c>
    </row>
    <row r="41" spans="1:41" x14ac:dyDescent="0.2">
      <c r="A41" t="s">
        <v>103</v>
      </c>
      <c r="B41" t="s">
        <v>81</v>
      </c>
      <c r="C41" t="s">
        <v>87</v>
      </c>
      <c r="D41" t="s">
        <v>43</v>
      </c>
      <c r="E41" t="s">
        <v>44</v>
      </c>
      <c r="F41" t="s">
        <v>45</v>
      </c>
      <c r="G41" s="2">
        <v>78.765298297978006</v>
      </c>
      <c r="H41" s="2">
        <v>78.765510337325395</v>
      </c>
      <c r="I41" s="2">
        <v>79.965018382703406</v>
      </c>
      <c r="J41" s="2">
        <v>80.959830935898907</v>
      </c>
      <c r="K41" s="2">
        <v>82.467290872358703</v>
      </c>
      <c r="L41" s="2">
        <v>81.262885962452899</v>
      </c>
      <c r="M41" s="2">
        <v>81.263101842661897</v>
      </c>
      <c r="N41" s="2">
        <v>82.492184287897501</v>
      </c>
      <c r="O41" s="2">
        <v>83.511460463225404</v>
      </c>
      <c r="P41" s="2">
        <v>85.054162615328096</v>
      </c>
      <c r="Q41" s="2">
        <v>1.5912231736292599</v>
      </c>
      <c r="R41" s="2">
        <v>1.5912280309512401</v>
      </c>
      <c r="S41" s="2">
        <v>1.61654687049713</v>
      </c>
      <c r="T41" s="2">
        <v>1.6375638121876399</v>
      </c>
      <c r="U41" s="2">
        <v>1.66987881031582</v>
      </c>
      <c r="V41" s="2">
        <v>3530.3227050201999</v>
      </c>
      <c r="W41" s="2">
        <v>3530.3278961828901</v>
      </c>
      <c r="X41" s="2">
        <v>3576.96920020273</v>
      </c>
      <c r="Y41" s="2">
        <v>3615.51789107686</v>
      </c>
      <c r="Z41" s="2">
        <v>3670.49284356833</v>
      </c>
      <c r="AA41" s="2">
        <v>78.810624771926101</v>
      </c>
      <c r="AB41" s="2">
        <v>78.810824445157806</v>
      </c>
      <c r="AC41" s="2">
        <v>79.996383456018506</v>
      </c>
      <c r="AD41" s="2">
        <v>80.979177170433104</v>
      </c>
      <c r="AE41" s="2">
        <v>82.457000074558906</v>
      </c>
      <c r="AF41" s="2">
        <v>1.53116260610432</v>
      </c>
      <c r="AG41" s="2">
        <v>1.53116705131197</v>
      </c>
      <c r="AH41" s="2">
        <v>1.5554027864900499</v>
      </c>
      <c r="AI41" s="2">
        <v>1.5755119033678999</v>
      </c>
      <c r="AJ41" s="2">
        <v>1.6062081184786601</v>
      </c>
      <c r="AK41" s="2">
        <v>3297.5810245866901</v>
      </c>
      <c r="AL41" s="2">
        <v>3297.5841390679102</v>
      </c>
      <c r="AM41" s="2">
        <v>3338.8356808246999</v>
      </c>
      <c r="AN41" s="2">
        <v>3372.8666103617302</v>
      </c>
      <c r="AO41" s="2">
        <v>3419.7632855628599</v>
      </c>
    </row>
    <row r="42" spans="1:41" x14ac:dyDescent="0.2">
      <c r="A42" t="s">
        <v>103</v>
      </c>
      <c r="B42" t="s">
        <v>81</v>
      </c>
      <c r="C42" t="s">
        <v>88</v>
      </c>
      <c r="D42" t="s">
        <v>43</v>
      </c>
      <c r="E42" t="s">
        <v>44</v>
      </c>
      <c r="F42" t="s">
        <v>89</v>
      </c>
      <c r="G42" s="2">
        <v>40.880372345447498</v>
      </c>
      <c r="H42" s="2">
        <v>40.880372345447498</v>
      </c>
      <c r="I42" s="2">
        <v>40.880372345447498</v>
      </c>
      <c r="J42" s="2">
        <v>40.880372345447498</v>
      </c>
      <c r="K42" s="2">
        <v>40.880372345447498</v>
      </c>
      <c r="L42" s="2">
        <v>0</v>
      </c>
      <c r="M42" s="2">
        <v>0</v>
      </c>
      <c r="N42" s="2">
        <v>0</v>
      </c>
      <c r="O42" s="2">
        <v>0</v>
      </c>
      <c r="P42" s="2">
        <v>0</v>
      </c>
      <c r="Q42" s="2">
        <v>0</v>
      </c>
      <c r="R42" s="2">
        <v>0</v>
      </c>
      <c r="S42" s="2">
        <v>0</v>
      </c>
      <c r="T42" s="2">
        <v>0</v>
      </c>
      <c r="U42" s="2">
        <v>0</v>
      </c>
      <c r="V42" s="2">
        <v>0</v>
      </c>
      <c r="W42" s="2">
        <v>0</v>
      </c>
      <c r="X42" s="2">
        <v>0</v>
      </c>
      <c r="Y42" s="2">
        <v>0</v>
      </c>
      <c r="Z42" s="2">
        <v>0</v>
      </c>
      <c r="AA42" s="2">
        <v>2077.9063663482698</v>
      </c>
      <c r="AB42" s="2">
        <v>2077.9063663482698</v>
      </c>
      <c r="AC42" s="2">
        <v>2077.9063663482698</v>
      </c>
      <c r="AD42" s="2">
        <v>2077.9063663482698</v>
      </c>
      <c r="AE42" s="2">
        <v>2077.9063663482698</v>
      </c>
      <c r="AF42" s="2">
        <v>1468.86485290527</v>
      </c>
      <c r="AG42" s="2">
        <v>1468.86485290527</v>
      </c>
      <c r="AH42" s="2">
        <v>1468.86485290527</v>
      </c>
      <c r="AI42" s="2">
        <v>1468.86485290527</v>
      </c>
      <c r="AJ42" s="2">
        <v>1468.86485290527</v>
      </c>
      <c r="AK42" s="2">
        <v>7165194.5234375</v>
      </c>
      <c r="AL42" s="2">
        <v>7165194.5234375</v>
      </c>
      <c r="AM42" s="2">
        <v>7165194.5234375</v>
      </c>
      <c r="AN42" s="2">
        <v>7165194.5234375</v>
      </c>
      <c r="AO42" s="2">
        <v>7165194.5234375</v>
      </c>
    </row>
    <row r="43" spans="1:41" x14ac:dyDescent="0.2">
      <c r="A43" t="s">
        <v>103</v>
      </c>
      <c r="B43" t="s">
        <v>81</v>
      </c>
      <c r="C43" t="s">
        <v>90</v>
      </c>
      <c r="D43" t="s">
        <v>43</v>
      </c>
      <c r="E43" t="s">
        <v>44</v>
      </c>
      <c r="F43" t="s">
        <v>89</v>
      </c>
      <c r="G43" s="2">
        <v>22.564560532569899</v>
      </c>
      <c r="H43" s="2">
        <v>22.564560532569899</v>
      </c>
      <c r="I43" s="2">
        <v>22.564560532569899</v>
      </c>
      <c r="J43" s="2">
        <v>22.564560532569899</v>
      </c>
      <c r="K43" s="2">
        <v>22.564560532569899</v>
      </c>
      <c r="L43" s="2">
        <v>3857.0860710144002</v>
      </c>
      <c r="M43" s="2">
        <v>6590.9427471160898</v>
      </c>
      <c r="N43" s="2">
        <v>7389.1968841552698</v>
      </c>
      <c r="O43" s="2">
        <v>7337.1029148101798</v>
      </c>
      <c r="P43" s="2">
        <v>8483.8259391784704</v>
      </c>
      <c r="Q43" s="2">
        <v>192.13255310058599</v>
      </c>
      <c r="R43" s="2">
        <v>2265.1828851699802</v>
      </c>
      <c r="S43" s="2">
        <v>2545.76147842407</v>
      </c>
      <c r="T43" s="2">
        <v>2858.6575145721399</v>
      </c>
      <c r="U43" s="2">
        <v>2558.0975551605202</v>
      </c>
      <c r="V43" s="2">
        <v>8581599.84375</v>
      </c>
      <c r="W43" s="2">
        <v>18636803.6953125</v>
      </c>
      <c r="X43" s="2">
        <v>21704761.15625</v>
      </c>
      <c r="Y43" s="2">
        <v>21667867.21875</v>
      </c>
      <c r="Z43" s="2">
        <v>21062584.046875</v>
      </c>
      <c r="AA43" s="2">
        <v>3207.0405836105301</v>
      </c>
      <c r="AB43" s="2">
        <v>5624.3581066131601</v>
      </c>
      <c r="AC43" s="2">
        <v>6347.6061725616501</v>
      </c>
      <c r="AD43" s="2">
        <v>6301.5101737976102</v>
      </c>
      <c r="AE43" s="2">
        <v>7361.1987514495804</v>
      </c>
      <c r="AF43" s="2">
        <v>139.94534492492701</v>
      </c>
      <c r="AG43" s="2">
        <v>1716.1430253982501</v>
      </c>
      <c r="AH43" s="2">
        <v>1930.92736721039</v>
      </c>
      <c r="AI43" s="2">
        <v>2209.4126729965201</v>
      </c>
      <c r="AJ43" s="2">
        <v>1966.7349109649699</v>
      </c>
      <c r="AK43" s="2">
        <v>4854596.2209472703</v>
      </c>
      <c r="AL43" s="2">
        <v>9437146.48828125</v>
      </c>
      <c r="AM43" s="2">
        <v>11145041.6640625</v>
      </c>
      <c r="AN43" s="2">
        <v>11136242.1367188</v>
      </c>
      <c r="AO43" s="2">
        <v>10786647.0039063</v>
      </c>
    </row>
    <row r="44" spans="1:41" x14ac:dyDescent="0.2">
      <c r="A44" t="s">
        <v>103</v>
      </c>
      <c r="B44" t="s">
        <v>81</v>
      </c>
      <c r="C44" t="s">
        <v>91</v>
      </c>
      <c r="D44" t="s">
        <v>43</v>
      </c>
      <c r="E44" t="s">
        <v>44</v>
      </c>
      <c r="F44" t="s">
        <v>45</v>
      </c>
      <c r="G44" s="2">
        <v>4217.4046377745699</v>
      </c>
      <c r="H44" s="2">
        <v>4292.5781378355996</v>
      </c>
      <c r="I44" s="2">
        <v>4556.6216575577901</v>
      </c>
      <c r="J44" s="2">
        <v>4758.8877050876599</v>
      </c>
      <c r="K44" s="2">
        <v>4985.5037599652997</v>
      </c>
      <c r="L44" s="2">
        <v>4526.0158071067599</v>
      </c>
      <c r="M44" s="2">
        <v>4603.0977496650503</v>
      </c>
      <c r="N44" s="2">
        <v>4875.2173266559803</v>
      </c>
      <c r="O44" s="2">
        <v>5085.4151383489398</v>
      </c>
      <c r="P44" s="2">
        <v>5318.9538329914203</v>
      </c>
      <c r="Q44" s="2">
        <v>82.236113270735103</v>
      </c>
      <c r="R44" s="2">
        <v>83.742837024843098</v>
      </c>
      <c r="S44" s="2">
        <v>88.9834623225033</v>
      </c>
      <c r="T44" s="2">
        <v>93.002989214612199</v>
      </c>
      <c r="U44" s="2">
        <v>97.686851757811397</v>
      </c>
      <c r="V44" s="2">
        <v>194121.16185072201</v>
      </c>
      <c r="W44" s="2">
        <v>196881.14193800199</v>
      </c>
      <c r="X44" s="2">
        <v>206283.80154503899</v>
      </c>
      <c r="Y44" s="2">
        <v>214124.847193956</v>
      </c>
      <c r="Z44" s="2">
        <v>222270.009832829</v>
      </c>
      <c r="AA44" s="2">
        <v>3990.5363874305399</v>
      </c>
      <c r="AB44" s="2">
        <v>4062.8750171531301</v>
      </c>
      <c r="AC44" s="2">
        <v>4317.0945266112703</v>
      </c>
      <c r="AD44" s="2">
        <v>4510.9057719856501</v>
      </c>
      <c r="AE44" s="2">
        <v>4730.5995092243002</v>
      </c>
      <c r="AF44" s="2">
        <v>67.126590675903699</v>
      </c>
      <c r="AG44" s="2">
        <v>68.567797175837896</v>
      </c>
      <c r="AH44" s="2">
        <v>73.388080042554094</v>
      </c>
      <c r="AI44" s="2">
        <v>76.976602638373194</v>
      </c>
      <c r="AJ44" s="2">
        <v>81.246434881817507</v>
      </c>
      <c r="AK44" s="2">
        <v>108360.35146711901</v>
      </c>
      <c r="AL44" s="2">
        <v>110666.238140092</v>
      </c>
      <c r="AM44" s="2">
        <v>118212.681638822</v>
      </c>
      <c r="AN44" s="2">
        <v>123935.324422538</v>
      </c>
      <c r="AO44" s="2">
        <v>130238.835861862</v>
      </c>
    </row>
    <row r="45" spans="1:41" x14ac:dyDescent="0.2">
      <c r="A45" t="s">
        <v>103</v>
      </c>
      <c r="B45" t="s">
        <v>81</v>
      </c>
      <c r="C45" t="s">
        <v>92</v>
      </c>
      <c r="D45" t="s">
        <v>43</v>
      </c>
      <c r="E45" t="s">
        <v>44</v>
      </c>
      <c r="F45" t="s">
        <v>45</v>
      </c>
      <c r="G45" s="2">
        <v>730.763096365612</v>
      </c>
      <c r="H45" s="2">
        <v>730.763096365612</v>
      </c>
      <c r="I45" s="2">
        <v>747.92881795670803</v>
      </c>
      <c r="J45" s="2">
        <v>761.55712626408797</v>
      </c>
      <c r="K45" s="2">
        <v>790.84964887332205</v>
      </c>
      <c r="L45" s="2">
        <v>8550.9803651347793</v>
      </c>
      <c r="M45" s="2">
        <v>8550.9803651347793</v>
      </c>
      <c r="N45" s="2">
        <v>8751.8440141901392</v>
      </c>
      <c r="O45" s="2">
        <v>8911.3151852041501</v>
      </c>
      <c r="P45" s="2">
        <v>9254.0796927362699</v>
      </c>
      <c r="Q45" s="2">
        <v>422.52721732156402</v>
      </c>
      <c r="R45" s="2">
        <v>422.52721732156402</v>
      </c>
      <c r="S45" s="2">
        <v>432.45242593437399</v>
      </c>
      <c r="T45" s="2">
        <v>440.33231568988401</v>
      </c>
      <c r="U45" s="2">
        <v>457.26924777682899</v>
      </c>
      <c r="V45" s="2">
        <v>0</v>
      </c>
      <c r="W45" s="2">
        <v>0</v>
      </c>
      <c r="X45" s="2">
        <v>0</v>
      </c>
      <c r="Y45" s="2">
        <v>0</v>
      </c>
      <c r="Z45" s="2">
        <v>0</v>
      </c>
      <c r="AA45" s="2">
        <v>8461.0000265613198</v>
      </c>
      <c r="AB45" s="2">
        <v>8461.0000265613198</v>
      </c>
      <c r="AC45" s="2">
        <v>8658.4589317068494</v>
      </c>
      <c r="AD45" s="2">
        <v>8815.1708189398105</v>
      </c>
      <c r="AE45" s="2">
        <v>9156.4327532202005</v>
      </c>
      <c r="AF45" s="2">
        <v>418.46648014383402</v>
      </c>
      <c r="AG45" s="2">
        <v>418.46648014383402</v>
      </c>
      <c r="AH45" s="2">
        <v>428.56678669899702</v>
      </c>
      <c r="AI45" s="2">
        <v>436.57950199302297</v>
      </c>
      <c r="AJ45" s="2">
        <v>453.46688974555599</v>
      </c>
      <c r="AK45" s="2">
        <v>0</v>
      </c>
      <c r="AL45" s="2">
        <v>0</v>
      </c>
      <c r="AM45" s="2">
        <v>0</v>
      </c>
      <c r="AN45" s="2">
        <v>0</v>
      </c>
      <c r="AO45" s="2">
        <v>0</v>
      </c>
    </row>
    <row r="46" spans="1:41" x14ac:dyDescent="0.2">
      <c r="A46" t="s">
        <v>103</v>
      </c>
      <c r="B46" t="s">
        <v>93</v>
      </c>
      <c r="C46" t="s">
        <v>94</v>
      </c>
      <c r="D46" t="s">
        <v>43</v>
      </c>
      <c r="E46" t="s">
        <v>44</v>
      </c>
      <c r="F46" t="s">
        <v>45</v>
      </c>
      <c r="G46" s="2">
        <v>0</v>
      </c>
      <c r="H46" s="2">
        <v>0</v>
      </c>
      <c r="I46" s="2">
        <v>0</v>
      </c>
      <c r="J46" s="2">
        <v>0</v>
      </c>
      <c r="K46" s="2">
        <v>0</v>
      </c>
      <c r="L46" s="2">
        <v>0</v>
      </c>
      <c r="M46" s="2">
        <v>0</v>
      </c>
      <c r="N46" s="2">
        <v>0</v>
      </c>
      <c r="O46" s="2">
        <v>0</v>
      </c>
      <c r="P46" s="2">
        <v>0</v>
      </c>
      <c r="Q46" s="2">
        <v>0</v>
      </c>
      <c r="R46" s="2">
        <v>0</v>
      </c>
      <c r="S46" s="2">
        <v>0</v>
      </c>
      <c r="T46" s="2">
        <v>0</v>
      </c>
      <c r="U46" s="2">
        <v>0</v>
      </c>
      <c r="V46" s="2">
        <v>0</v>
      </c>
      <c r="W46" s="2">
        <v>0</v>
      </c>
      <c r="X46" s="2">
        <v>0</v>
      </c>
      <c r="Y46" s="2">
        <v>0</v>
      </c>
      <c r="Z46" s="2">
        <v>0</v>
      </c>
      <c r="AA46" s="2">
        <v>0</v>
      </c>
      <c r="AB46" s="2">
        <v>0</v>
      </c>
      <c r="AC46" s="2">
        <v>0</v>
      </c>
      <c r="AD46" s="2">
        <v>0</v>
      </c>
      <c r="AE46" s="2">
        <v>0</v>
      </c>
      <c r="AF46" s="2">
        <v>0</v>
      </c>
      <c r="AG46" s="2">
        <v>0</v>
      </c>
      <c r="AH46" s="2">
        <v>0</v>
      </c>
      <c r="AI46" s="2">
        <v>0</v>
      </c>
      <c r="AJ46" s="2">
        <v>0</v>
      </c>
      <c r="AK46" s="2">
        <v>0</v>
      </c>
      <c r="AL46" s="2">
        <v>0</v>
      </c>
      <c r="AM46" s="2">
        <v>0</v>
      </c>
      <c r="AN46" s="2">
        <v>0</v>
      </c>
      <c r="AO46" s="2">
        <v>0</v>
      </c>
    </row>
    <row r="47" spans="1:41" x14ac:dyDescent="0.2">
      <c r="A47" t="s">
        <v>103</v>
      </c>
      <c r="B47" t="s">
        <v>93</v>
      </c>
      <c r="C47" t="s">
        <v>93</v>
      </c>
      <c r="D47" t="s">
        <v>43</v>
      </c>
      <c r="E47" t="s">
        <v>44</v>
      </c>
      <c r="F47" t="s">
        <v>95</v>
      </c>
      <c r="G47" s="2">
        <v>32</v>
      </c>
      <c r="H47" s="2">
        <v>32</v>
      </c>
      <c r="I47" s="2">
        <v>34.9569434151053</v>
      </c>
      <c r="J47" s="2">
        <v>47.149396395310802</v>
      </c>
      <c r="K47" s="2">
        <v>64.402782890945701</v>
      </c>
      <c r="L47" s="2">
        <v>235.41996383667001</v>
      </c>
      <c r="M47" s="2">
        <v>235.41996383667001</v>
      </c>
      <c r="N47" s="2">
        <v>259.41799219790801</v>
      </c>
      <c r="O47" s="2">
        <v>346.708185501397</v>
      </c>
      <c r="P47" s="2">
        <v>510.15658152103401</v>
      </c>
      <c r="Q47" s="2">
        <v>0</v>
      </c>
      <c r="R47" s="2">
        <v>0</v>
      </c>
      <c r="S47" s="2">
        <v>0</v>
      </c>
      <c r="T47" s="2">
        <v>0</v>
      </c>
      <c r="U47" s="2">
        <v>0</v>
      </c>
      <c r="V47" s="2">
        <v>0</v>
      </c>
      <c r="W47" s="2">
        <v>0</v>
      </c>
      <c r="X47" s="2">
        <v>0</v>
      </c>
      <c r="Y47" s="2">
        <v>0</v>
      </c>
      <c r="Z47" s="2">
        <v>0</v>
      </c>
      <c r="AA47" s="2">
        <v>173.225316047668</v>
      </c>
      <c r="AB47" s="2">
        <v>173.225316047668</v>
      </c>
      <c r="AC47" s="2">
        <v>193.835896020755</v>
      </c>
      <c r="AD47" s="2">
        <v>269.36714676767599</v>
      </c>
      <c r="AE47" s="2">
        <v>405.69806101918198</v>
      </c>
      <c r="AF47" s="2">
        <v>0</v>
      </c>
      <c r="AG47" s="2">
        <v>0</v>
      </c>
      <c r="AH47" s="2">
        <v>0</v>
      </c>
      <c r="AI47" s="2">
        <v>0</v>
      </c>
      <c r="AJ47" s="2">
        <v>0</v>
      </c>
      <c r="AK47" s="2">
        <v>0</v>
      </c>
      <c r="AL47" s="2">
        <v>0</v>
      </c>
      <c r="AM47" s="2">
        <v>0</v>
      </c>
      <c r="AN47" s="2">
        <v>0</v>
      </c>
      <c r="AO47" s="2">
        <v>0</v>
      </c>
    </row>
    <row r="48" spans="1:41" x14ac:dyDescent="0.2">
      <c r="A48" t="s">
        <v>103</v>
      </c>
      <c r="B48" t="s">
        <v>96</v>
      </c>
      <c r="C48" t="s">
        <v>97</v>
      </c>
      <c r="D48" t="s">
        <v>56</v>
      </c>
      <c r="E48" t="s">
        <v>44</v>
      </c>
      <c r="F48" t="s">
        <v>45</v>
      </c>
      <c r="G48" s="2">
        <v>0</v>
      </c>
      <c r="H48" s="2">
        <v>0</v>
      </c>
      <c r="I48" s="2">
        <v>0</v>
      </c>
      <c r="J48" s="2">
        <v>0</v>
      </c>
      <c r="K48" s="2">
        <v>0</v>
      </c>
      <c r="L48" s="2">
        <v>86666.235641479507</v>
      </c>
      <c r="M48" s="2">
        <v>85991.915863037095</v>
      </c>
      <c r="N48" s="2">
        <v>87413.501434326201</v>
      </c>
      <c r="O48" s="2">
        <v>87413.501434326201</v>
      </c>
      <c r="P48" s="2">
        <v>87413.501434326201</v>
      </c>
      <c r="Q48" s="2">
        <v>18439.626452445998</v>
      </c>
      <c r="R48" s="2">
        <v>18296.1529426575</v>
      </c>
      <c r="S48" s="2">
        <v>18598.619174957301</v>
      </c>
      <c r="T48" s="2">
        <v>18598.619174957301</v>
      </c>
      <c r="U48" s="2">
        <v>18598.619174957301</v>
      </c>
      <c r="V48" s="2">
        <v>2397150.9973144499</v>
      </c>
      <c r="W48" s="2">
        <v>2378499.765625</v>
      </c>
      <c r="X48" s="2">
        <v>2417820.2988281301</v>
      </c>
      <c r="Y48" s="2">
        <v>2417820.2988281301</v>
      </c>
      <c r="Z48" s="2">
        <v>2417820.2988281301</v>
      </c>
      <c r="AA48" s="2">
        <v>86431.183511733994</v>
      </c>
      <c r="AB48" s="2">
        <v>85685.375701904297</v>
      </c>
      <c r="AC48" s="2">
        <v>87019.082733154297</v>
      </c>
      <c r="AD48" s="2">
        <v>87019.082733154297</v>
      </c>
      <c r="AE48" s="2">
        <v>87019.082733154297</v>
      </c>
      <c r="AF48" s="2">
        <v>18398.212923049901</v>
      </c>
      <c r="AG48" s="2">
        <v>18323.5435829163</v>
      </c>
      <c r="AH48" s="2">
        <v>18609.242359161399</v>
      </c>
      <c r="AI48" s="2">
        <v>18609.242359161399</v>
      </c>
      <c r="AJ48" s="2">
        <v>18609.242359161399</v>
      </c>
      <c r="AK48" s="2">
        <v>2383631.80932617</v>
      </c>
      <c r="AL48" s="2">
        <v>2379352.07421875</v>
      </c>
      <c r="AM48" s="2">
        <v>2413326.5996093801</v>
      </c>
      <c r="AN48" s="2">
        <v>2413326.5996093801</v>
      </c>
      <c r="AO48" s="2">
        <v>2413326.5996093801</v>
      </c>
    </row>
    <row r="49" spans="1:41" x14ac:dyDescent="0.2">
      <c r="A49" t="s">
        <v>103</v>
      </c>
      <c r="B49" t="s">
        <v>96</v>
      </c>
      <c r="C49" t="s">
        <v>98</v>
      </c>
      <c r="D49" t="s">
        <v>56</v>
      </c>
      <c r="E49" t="s">
        <v>44</v>
      </c>
      <c r="F49" t="s">
        <v>45</v>
      </c>
      <c r="G49" s="2">
        <v>0</v>
      </c>
      <c r="H49" s="2">
        <v>0</v>
      </c>
      <c r="I49" s="2">
        <v>0</v>
      </c>
      <c r="J49" s="2">
        <v>0</v>
      </c>
      <c r="K49" s="2">
        <v>0</v>
      </c>
      <c r="L49" s="2">
        <v>6704.9434249401102</v>
      </c>
      <c r="M49" s="2">
        <v>2659.70410728455</v>
      </c>
      <c r="N49" s="2">
        <v>24329.1183714867</v>
      </c>
      <c r="O49" s="2">
        <v>24329.1183714867</v>
      </c>
      <c r="P49" s="2">
        <v>22871.281505584699</v>
      </c>
      <c r="Q49" s="2">
        <v>968.90922713279701</v>
      </c>
      <c r="R49" s="2">
        <v>326.25264136213798</v>
      </c>
      <c r="S49" s="2">
        <v>2180.6062791347499</v>
      </c>
      <c r="T49" s="2">
        <v>2180.6062791347499</v>
      </c>
      <c r="U49" s="2">
        <v>2003.0290415287</v>
      </c>
      <c r="V49" s="2">
        <v>179145.243492126</v>
      </c>
      <c r="W49" s="2">
        <v>7625.2256505489304</v>
      </c>
      <c r="X49" s="2">
        <v>143506.73912429801</v>
      </c>
      <c r="Y49" s="2">
        <v>143506.73912429801</v>
      </c>
      <c r="Z49" s="2">
        <v>135051.181442261</v>
      </c>
      <c r="AA49" s="2">
        <v>6547.02874040604</v>
      </c>
      <c r="AB49" s="2">
        <v>2615.6615729927998</v>
      </c>
      <c r="AC49" s="2">
        <v>24166.117240428899</v>
      </c>
      <c r="AD49" s="2">
        <v>24166.117240428899</v>
      </c>
      <c r="AE49" s="2">
        <v>22759.632947444901</v>
      </c>
      <c r="AF49" s="2">
        <v>875.23989534378097</v>
      </c>
      <c r="AG49" s="2">
        <v>300.86211209930502</v>
      </c>
      <c r="AH49" s="2">
        <v>2090.8494157791101</v>
      </c>
      <c r="AI49" s="2">
        <v>2090.8494157791101</v>
      </c>
      <c r="AJ49" s="2">
        <v>1917.9921133518201</v>
      </c>
      <c r="AK49" s="2">
        <v>141165.56523895299</v>
      </c>
      <c r="AL49" s="2">
        <v>4838.1439751386597</v>
      </c>
      <c r="AM49" s="2">
        <v>132110.72402954099</v>
      </c>
      <c r="AN49" s="2">
        <v>132110.72402954099</v>
      </c>
      <c r="AO49" s="2">
        <v>127383.999198914</v>
      </c>
    </row>
    <row r="50" spans="1:41" x14ac:dyDescent="0.2">
      <c r="A50" t="s">
        <v>103</v>
      </c>
      <c r="B50" t="s">
        <v>96</v>
      </c>
      <c r="C50" t="s">
        <v>99</v>
      </c>
      <c r="D50" t="s">
        <v>56</v>
      </c>
      <c r="E50" t="s">
        <v>44</v>
      </c>
      <c r="F50" t="s">
        <v>45</v>
      </c>
      <c r="G50" s="2">
        <v>0</v>
      </c>
      <c r="H50" s="2">
        <v>0</v>
      </c>
      <c r="I50" s="2">
        <v>0</v>
      </c>
      <c r="J50" s="2">
        <v>0</v>
      </c>
      <c r="K50" s="2">
        <v>0</v>
      </c>
      <c r="L50" s="2">
        <v>2153558.28759766</v>
      </c>
      <c r="M50" s="2">
        <v>1270540.9212646501</v>
      </c>
      <c r="N50" s="2">
        <v>2456538.0607910198</v>
      </c>
      <c r="O50" s="2">
        <v>2394497.8094787602</v>
      </c>
      <c r="P50" s="2">
        <v>6179427.4895982696</v>
      </c>
      <c r="Q50" s="2">
        <v>104607.831695557</v>
      </c>
      <c r="R50" s="2">
        <v>40645.740570068403</v>
      </c>
      <c r="S50" s="2">
        <v>32552.913894653298</v>
      </c>
      <c r="T50" s="2">
        <v>66505.748428344697</v>
      </c>
      <c r="U50" s="2">
        <v>51406.022232532501</v>
      </c>
      <c r="V50" s="2">
        <v>4258591.5234375</v>
      </c>
      <c r="W50" s="2">
        <v>413260.77832031302</v>
      </c>
      <c r="X50" s="2">
        <v>641798.80004882801</v>
      </c>
      <c r="Y50" s="2">
        <v>1791293.48828125</v>
      </c>
      <c r="Z50" s="2">
        <v>752042.29520034802</v>
      </c>
      <c r="AA50" s="2">
        <v>2153558.28759766</v>
      </c>
      <c r="AB50" s="2">
        <v>1270540.9212646501</v>
      </c>
      <c r="AC50" s="2">
        <v>2456538.0607910198</v>
      </c>
      <c r="AD50" s="2">
        <v>2394497.8094787602</v>
      </c>
      <c r="AE50" s="2">
        <v>6179427.4895982696</v>
      </c>
      <c r="AF50" s="2">
        <v>104607.831695557</v>
      </c>
      <c r="AG50" s="2">
        <v>40645.740570068403</v>
      </c>
      <c r="AH50" s="2">
        <v>32552.913894653298</v>
      </c>
      <c r="AI50" s="2">
        <v>66505.748428344697</v>
      </c>
      <c r="AJ50" s="2">
        <v>51406.022232532501</v>
      </c>
      <c r="AK50" s="2">
        <v>4258591.5234375</v>
      </c>
      <c r="AL50" s="2">
        <v>413260.77832031302</v>
      </c>
      <c r="AM50" s="2">
        <v>641798.80004882801</v>
      </c>
      <c r="AN50" s="2">
        <v>1791293.48828125</v>
      </c>
      <c r="AO50" s="2">
        <v>752042.29520034802</v>
      </c>
    </row>
  </sheetData>
  <sortState ref="A2:AO50">
    <sortCondition ref="A1"/>
  </sortState>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0935C3-4F13-46DB-BF55-F01D552B5763}">
  <dimension ref="A3:P10"/>
  <sheetViews>
    <sheetView workbookViewId="0">
      <selection activeCell="F31" sqref="F31"/>
    </sheetView>
  </sheetViews>
  <sheetFormatPr defaultRowHeight="10" x14ac:dyDescent="0.2"/>
  <cols>
    <col min="1" max="1" width="29" bestFit="1" customWidth="1"/>
    <col min="2" max="2" width="25.6640625" bestFit="1" customWidth="1"/>
    <col min="3" max="3" width="32" bestFit="1" customWidth="1"/>
    <col min="4" max="6" width="29" bestFit="1" customWidth="1"/>
    <col min="7" max="7" width="28.44140625" bestFit="1" customWidth="1"/>
    <col min="8" max="8" width="34.6640625" bestFit="1" customWidth="1"/>
    <col min="9" max="11" width="31.6640625" bestFit="1" customWidth="1"/>
    <col min="12" max="12" width="28.44140625" bestFit="1" customWidth="1"/>
    <col min="13" max="13" width="34.6640625" bestFit="1" customWidth="1"/>
    <col min="14" max="25" width="31.6640625" bestFit="1" customWidth="1"/>
  </cols>
  <sheetData>
    <row r="3" spans="1:16" x14ac:dyDescent="0.2">
      <c r="A3" s="3" t="s">
        <v>116</v>
      </c>
      <c r="B3" t="s">
        <v>118</v>
      </c>
      <c r="C3" t="s">
        <v>119</v>
      </c>
      <c r="D3" t="s">
        <v>120</v>
      </c>
      <c r="E3" t="s">
        <v>121</v>
      </c>
      <c r="F3" t="s">
        <v>122</v>
      </c>
      <c r="G3" t="s">
        <v>123</v>
      </c>
      <c r="H3" t="s">
        <v>124</v>
      </c>
      <c r="I3" t="s">
        <v>125</v>
      </c>
      <c r="J3" t="s">
        <v>126</v>
      </c>
      <c r="K3" t="s">
        <v>127</v>
      </c>
      <c r="L3" t="s">
        <v>128</v>
      </c>
      <c r="M3" t="s">
        <v>129</v>
      </c>
      <c r="N3" t="s">
        <v>130</v>
      </c>
      <c r="O3" t="s">
        <v>131</v>
      </c>
      <c r="P3" t="s">
        <v>132</v>
      </c>
    </row>
    <row r="4" spans="1:16" x14ac:dyDescent="0.2">
      <c r="A4" s="4" t="s">
        <v>102</v>
      </c>
      <c r="B4">
        <v>41960715.600807309</v>
      </c>
      <c r="C4">
        <v>42084393.723674543</v>
      </c>
      <c r="D4">
        <v>42015541.018685788</v>
      </c>
      <c r="E4">
        <v>41950882.302528359</v>
      </c>
      <c r="F4">
        <v>41585920.022791483</v>
      </c>
      <c r="G4">
        <v>195585975.75596973</v>
      </c>
      <c r="H4">
        <v>249782870.0599913</v>
      </c>
      <c r="I4">
        <v>270908960.28660649</v>
      </c>
      <c r="J4">
        <v>281323558.14930749</v>
      </c>
      <c r="K4">
        <v>331228358.45442367</v>
      </c>
      <c r="L4">
        <v>13083896.4637134</v>
      </c>
      <c r="M4">
        <v>14843750.822966702</v>
      </c>
      <c r="N4">
        <v>17073741.104062349</v>
      </c>
      <c r="O4">
        <v>18604962.324162439</v>
      </c>
      <c r="P4">
        <v>29272770.848525397</v>
      </c>
    </row>
    <row r="5" spans="1:16" x14ac:dyDescent="0.2">
      <c r="A5" s="5" t="s">
        <v>41</v>
      </c>
      <c r="B5">
        <v>7788105.7084899591</v>
      </c>
      <c r="C5">
        <v>8338484.5457747309</v>
      </c>
      <c r="D5">
        <v>8598163.5048209615</v>
      </c>
      <c r="E5">
        <v>8758065.5622335747</v>
      </c>
      <c r="F5">
        <v>9658865.1323864423</v>
      </c>
      <c r="G5">
        <v>73120902.692915827</v>
      </c>
      <c r="H5">
        <v>120102478.77331859</v>
      </c>
      <c r="I5">
        <v>122673050.01038933</v>
      </c>
      <c r="J5">
        <v>130605565.65083186</v>
      </c>
      <c r="K5">
        <v>156284075.77549812</v>
      </c>
      <c r="L5">
        <v>2509665.4296263964</v>
      </c>
      <c r="M5">
        <v>4131962.5673439056</v>
      </c>
      <c r="N5">
        <v>4453680.6992599051</v>
      </c>
      <c r="O5">
        <v>5029055.6633511353</v>
      </c>
      <c r="P5">
        <v>7594014.315164824</v>
      </c>
    </row>
    <row r="6" spans="1:16" x14ac:dyDescent="0.2">
      <c r="A6" s="5" t="s">
        <v>63</v>
      </c>
      <c r="B6">
        <v>5503924.980291592</v>
      </c>
      <c r="C6">
        <v>5432955.4801130807</v>
      </c>
      <c r="D6">
        <v>5157202.3079198189</v>
      </c>
      <c r="E6">
        <v>4942817.024127828</v>
      </c>
      <c r="F6">
        <v>3548743.6808095113</v>
      </c>
      <c r="G6">
        <v>30010972.93387622</v>
      </c>
      <c r="H6">
        <v>39584774.964882538</v>
      </c>
      <c r="I6">
        <v>37917917.062081508</v>
      </c>
      <c r="J6">
        <v>36815256.23635301</v>
      </c>
      <c r="K6">
        <v>27360634.467312921</v>
      </c>
      <c r="L6">
        <v>2073898.463523464</v>
      </c>
      <c r="M6">
        <v>2609637.9523958168</v>
      </c>
      <c r="N6">
        <v>2545072.6334578432</v>
      </c>
      <c r="O6">
        <v>2506834.7248769314</v>
      </c>
      <c r="P6">
        <v>1786751.8330539055</v>
      </c>
    </row>
    <row r="7" spans="1:16" x14ac:dyDescent="0.2">
      <c r="A7" s="5" t="s">
        <v>81</v>
      </c>
      <c r="B7">
        <v>27361467.786531035</v>
      </c>
      <c r="C7">
        <v>26882058.365739923</v>
      </c>
      <c r="D7">
        <v>26898132.669015378</v>
      </c>
      <c r="E7">
        <v>26952615.943246655</v>
      </c>
      <c r="F7">
        <v>27445889.769999437</v>
      </c>
      <c r="G7">
        <v>43369025.076080702</v>
      </c>
      <c r="H7">
        <v>45682828.306823775</v>
      </c>
      <c r="I7">
        <v>46166070.259518087</v>
      </c>
      <c r="J7">
        <v>46724249.076622061</v>
      </c>
      <c r="K7">
        <v>48529034.642636582</v>
      </c>
      <c r="L7">
        <v>5247431.9942301381</v>
      </c>
      <c r="M7">
        <v>5697901.4115361813</v>
      </c>
      <c r="N7">
        <v>5946942.7578544226</v>
      </c>
      <c r="O7">
        <v>6194555.7835339224</v>
      </c>
      <c r="P7">
        <v>7091088.9791778214</v>
      </c>
    </row>
    <row r="8" spans="1:16" x14ac:dyDescent="0.2">
      <c r="A8" s="5" t="s">
        <v>93</v>
      </c>
      <c r="B8">
        <v>1307217.1254947199</v>
      </c>
      <c r="C8">
        <v>1430895.3320468101</v>
      </c>
      <c r="D8">
        <v>1362042.53692963</v>
      </c>
      <c r="E8">
        <v>1297383.7729203</v>
      </c>
      <c r="F8">
        <v>932421.43959609105</v>
      </c>
      <c r="G8">
        <v>6288578.4837513929</v>
      </c>
      <c r="H8">
        <v>7835601.9452476222</v>
      </c>
      <c r="I8">
        <v>7562097.5508656697</v>
      </c>
      <c r="J8">
        <v>7226368.3572331769</v>
      </c>
      <c r="K8">
        <v>5451390.7162646046</v>
      </c>
      <c r="L8">
        <v>1857.73252975941</v>
      </c>
      <c r="M8">
        <v>2167.1141759920902</v>
      </c>
      <c r="N8">
        <v>2102.0489248949998</v>
      </c>
      <c r="O8">
        <v>1875.92574159987</v>
      </c>
      <c r="P8">
        <v>1574.07113839872</v>
      </c>
    </row>
    <row r="9" spans="1:16" x14ac:dyDescent="0.2">
      <c r="A9" s="5" t="s">
        <v>96</v>
      </c>
      <c r="B9">
        <v>0</v>
      </c>
      <c r="C9">
        <v>0</v>
      </c>
      <c r="D9">
        <v>0</v>
      </c>
      <c r="E9">
        <v>0</v>
      </c>
      <c r="F9">
        <v>0</v>
      </c>
      <c r="G9">
        <v>42796496.569345601</v>
      </c>
      <c r="H9">
        <v>36577186.069718756</v>
      </c>
      <c r="I9">
        <v>56589825.403751865</v>
      </c>
      <c r="J9">
        <v>59952118.828267381</v>
      </c>
      <c r="K9">
        <v>93603222.852711469</v>
      </c>
      <c r="L9">
        <v>3251042.8438036428</v>
      </c>
      <c r="M9">
        <v>2402081.7775148069</v>
      </c>
      <c r="N9">
        <v>4125942.9645652808</v>
      </c>
      <c r="O9">
        <v>4872640.226658849</v>
      </c>
      <c r="P9">
        <v>12799341.649990451</v>
      </c>
    </row>
    <row r="10" spans="1:16" x14ac:dyDescent="0.2">
      <c r="A10" s="4" t="s">
        <v>117</v>
      </c>
      <c r="B10">
        <v>41960715.600807309</v>
      </c>
      <c r="C10">
        <v>42084393.723674543</v>
      </c>
      <c r="D10">
        <v>42015541.018685788</v>
      </c>
      <c r="E10">
        <v>41950882.302528359</v>
      </c>
      <c r="F10">
        <v>41585920.022791483</v>
      </c>
      <c r="G10">
        <v>195585975.75596973</v>
      </c>
      <c r="H10">
        <v>249782870.0599913</v>
      </c>
      <c r="I10">
        <v>270908960.28660649</v>
      </c>
      <c r="J10">
        <v>281323558.14930749</v>
      </c>
      <c r="K10">
        <v>331228358.45442367</v>
      </c>
      <c r="L10">
        <v>13083896.4637134</v>
      </c>
      <c r="M10">
        <v>14843750.822966702</v>
      </c>
      <c r="N10">
        <v>17073741.104062349</v>
      </c>
      <c r="O10">
        <v>18604962.324162439</v>
      </c>
      <c r="P10">
        <v>29272770.848525397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AE7F4A-FA42-462E-BBFC-584F4A794464}">
  <dimension ref="A1:AO50"/>
  <sheetViews>
    <sheetView workbookViewId="0">
      <selection activeCell="A2" sqref="A2"/>
    </sheetView>
  </sheetViews>
  <sheetFormatPr defaultRowHeight="10" x14ac:dyDescent="0.2"/>
  <cols>
    <col min="1" max="1" width="25.109375" bestFit="1" customWidth="1"/>
    <col min="2" max="2" width="10.6640625" bestFit="1" customWidth="1"/>
    <col min="3" max="3" width="38.33203125" bestFit="1" customWidth="1"/>
    <col min="4" max="4" width="20" bestFit="1" customWidth="1"/>
    <col min="5" max="5" width="11.44140625" bestFit="1" customWidth="1"/>
    <col min="6" max="6" width="8.109375" bestFit="1" customWidth="1"/>
    <col min="7" max="7" width="18.44140625" bestFit="1" customWidth="1"/>
    <col min="8" max="8" width="24.6640625" bestFit="1" customWidth="1"/>
    <col min="9" max="11" width="21.6640625" bestFit="1" customWidth="1"/>
    <col min="12" max="12" width="21.44140625" bestFit="1" customWidth="1"/>
    <col min="13" max="13" width="27.44140625" bestFit="1" customWidth="1"/>
    <col min="14" max="16" width="24.44140625" bestFit="1" customWidth="1"/>
    <col min="17" max="17" width="21.44140625" bestFit="1" customWidth="1"/>
    <col min="18" max="18" width="27.44140625" bestFit="1" customWidth="1"/>
    <col min="19" max="21" width="24.44140625" bestFit="1" customWidth="1"/>
    <col min="22" max="22" width="21.44140625" bestFit="1" customWidth="1"/>
    <col min="23" max="23" width="27.44140625" bestFit="1" customWidth="1"/>
    <col min="24" max="26" width="24.44140625" bestFit="1" customWidth="1"/>
    <col min="27" max="27" width="21.109375" bestFit="1" customWidth="1"/>
    <col min="28" max="28" width="27.44140625" bestFit="1" customWidth="1"/>
    <col min="29" max="31" width="24.44140625" bestFit="1" customWidth="1"/>
    <col min="32" max="32" width="21.109375" bestFit="1" customWidth="1"/>
    <col min="33" max="33" width="27.44140625" bestFit="1" customWidth="1"/>
    <col min="34" max="36" width="24.44140625" bestFit="1" customWidth="1"/>
    <col min="37" max="37" width="21.109375" bestFit="1" customWidth="1"/>
    <col min="38" max="38" width="27.44140625" bestFit="1" customWidth="1"/>
    <col min="39" max="41" width="24.44140625" bestFit="1" customWidth="1"/>
  </cols>
  <sheetData>
    <row r="1" spans="1:41" ht="10.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row>
    <row r="2" spans="1:41" ht="10.25" x14ac:dyDescent="0.2">
      <c r="A2" t="s">
        <v>102</v>
      </c>
      <c r="B2" t="s">
        <v>41</v>
      </c>
      <c r="C2" t="s">
        <v>42</v>
      </c>
      <c r="D2" t="s">
        <v>43</v>
      </c>
      <c r="E2" t="s">
        <v>44</v>
      </c>
      <c r="F2" t="s">
        <v>45</v>
      </c>
      <c r="G2" s="2">
        <v>913171.08697511896</v>
      </c>
      <c r="H2" s="2">
        <v>273979.44856525899</v>
      </c>
      <c r="I2" s="2">
        <v>204991.90778403901</v>
      </c>
      <c r="J2" s="2">
        <v>181499.19851325001</v>
      </c>
      <c r="K2" s="2">
        <v>90420.515550428303</v>
      </c>
      <c r="L2" s="2">
        <v>3471934.9753257898</v>
      </c>
      <c r="M2" s="2">
        <v>1002370.53644747</v>
      </c>
      <c r="N2" s="2">
        <v>751795.49829210294</v>
      </c>
      <c r="O2" s="2">
        <v>673911.63517935795</v>
      </c>
      <c r="P2" s="2">
        <v>336035.33339389297</v>
      </c>
      <c r="Q2" s="2">
        <v>724196.17431153602</v>
      </c>
      <c r="R2" s="2">
        <v>241870.43349569399</v>
      </c>
      <c r="S2" s="2">
        <v>181425.66513528299</v>
      </c>
      <c r="T2" s="2">
        <v>161533.787000624</v>
      </c>
      <c r="U2" s="2">
        <v>79855.362637098093</v>
      </c>
      <c r="V2" s="2">
        <v>31191634.4843565</v>
      </c>
      <c r="W2" s="2">
        <v>10380379.327651</v>
      </c>
      <c r="X2" s="2">
        <v>7795837.3915093997</v>
      </c>
      <c r="Y2" s="2">
        <v>6707033.4770959998</v>
      </c>
      <c r="Z2" s="2">
        <v>3723653.8569978802</v>
      </c>
      <c r="AA2" s="2">
        <v>2133678.1908180802</v>
      </c>
      <c r="AB2" s="2">
        <v>562884.130779439</v>
      </c>
      <c r="AC2" s="2">
        <v>418783.60225402901</v>
      </c>
      <c r="AD2" s="2">
        <v>370630.059487016</v>
      </c>
      <c r="AE2" s="2">
        <v>188871.88418491301</v>
      </c>
      <c r="AF2" s="2">
        <v>330500.49790592201</v>
      </c>
      <c r="AG2" s="2">
        <v>106080.849705974</v>
      </c>
      <c r="AH2" s="2">
        <v>77351.3235259793</v>
      </c>
      <c r="AI2" s="2">
        <v>69504.326499574003</v>
      </c>
      <c r="AJ2" s="2">
        <v>36891.098800811</v>
      </c>
      <c r="AK2" s="2">
        <v>9807615.6267910991</v>
      </c>
      <c r="AL2" s="2">
        <v>3193464.9948572302</v>
      </c>
      <c r="AM2" s="2">
        <v>2316313.1709602401</v>
      </c>
      <c r="AN2" s="2">
        <v>1946478.96606977</v>
      </c>
      <c r="AO2" s="2">
        <v>1195076.8977065801</v>
      </c>
    </row>
    <row r="3" spans="1:41" ht="10.25" x14ac:dyDescent="0.2">
      <c r="A3" t="s">
        <v>102</v>
      </c>
      <c r="B3" t="s">
        <v>41</v>
      </c>
      <c r="C3" t="s">
        <v>46</v>
      </c>
      <c r="D3" t="s">
        <v>43</v>
      </c>
      <c r="E3" t="s">
        <v>44</v>
      </c>
      <c r="F3" t="s">
        <v>45</v>
      </c>
      <c r="G3" s="2">
        <v>606256.99861576804</v>
      </c>
      <c r="H3" s="2">
        <v>645739.72193754395</v>
      </c>
      <c r="I3" s="2">
        <v>549115.05678249698</v>
      </c>
      <c r="J3" s="2">
        <v>582729.622968624</v>
      </c>
      <c r="K3" s="2">
        <v>205886.655237375</v>
      </c>
      <c r="L3" s="2">
        <v>12495964.9328207</v>
      </c>
      <c r="M3" s="2">
        <v>17334911.250673201</v>
      </c>
      <c r="N3" s="2">
        <v>14218467.3205979</v>
      </c>
      <c r="O3" s="2">
        <v>16105471.8893985</v>
      </c>
      <c r="P3" s="2">
        <v>5723087.2848596396</v>
      </c>
      <c r="Q3" s="2">
        <v>246810.00457709501</v>
      </c>
      <c r="R3" s="2">
        <v>405366.665609041</v>
      </c>
      <c r="S3" s="2">
        <v>386158.37758262001</v>
      </c>
      <c r="T3" s="2">
        <v>507075.89875987201</v>
      </c>
      <c r="U3" s="2">
        <v>259910.67737445299</v>
      </c>
      <c r="V3" s="2">
        <v>311460776.48800701</v>
      </c>
      <c r="W3" s="2">
        <v>425115588.94996601</v>
      </c>
      <c r="X3" s="2">
        <v>430393367.65068901</v>
      </c>
      <c r="Y3" s="2">
        <v>501555122.62304503</v>
      </c>
      <c r="Z3" s="2">
        <v>144436559.56960601</v>
      </c>
      <c r="AA3" s="2">
        <v>8569757.2729326598</v>
      </c>
      <c r="AB3" s="2">
        <v>11860664.4519837</v>
      </c>
      <c r="AC3" s="2">
        <v>9773556.6475959308</v>
      </c>
      <c r="AD3" s="2">
        <v>10909727.901351901</v>
      </c>
      <c r="AE3" s="2">
        <v>4121689.0697999899</v>
      </c>
      <c r="AF3" s="2">
        <v>146756.105157196</v>
      </c>
      <c r="AG3" s="2">
        <v>226703.93209367301</v>
      </c>
      <c r="AH3" s="2">
        <v>213246.00871701201</v>
      </c>
      <c r="AI3" s="2">
        <v>274341.65028641798</v>
      </c>
      <c r="AJ3" s="2">
        <v>171951.61369039101</v>
      </c>
      <c r="AK3" s="2">
        <v>99392486.588741302</v>
      </c>
      <c r="AL3" s="2">
        <v>124171727.98284</v>
      </c>
      <c r="AM3" s="2">
        <v>123823105.11876699</v>
      </c>
      <c r="AN3" s="2">
        <v>141166520.19934201</v>
      </c>
      <c r="AO3" s="2">
        <v>36279546.713793203</v>
      </c>
    </row>
    <row r="4" spans="1:41" ht="10.25" x14ac:dyDescent="0.2">
      <c r="A4" t="s">
        <v>102</v>
      </c>
      <c r="B4" t="s">
        <v>41</v>
      </c>
      <c r="C4" t="s">
        <v>47</v>
      </c>
      <c r="D4" t="s">
        <v>43</v>
      </c>
      <c r="E4" t="s">
        <v>44</v>
      </c>
      <c r="F4" t="s">
        <v>45</v>
      </c>
      <c r="G4" s="2">
        <v>673852.36635207897</v>
      </c>
      <c r="H4" s="2">
        <v>756819.60814856796</v>
      </c>
      <c r="I4" s="2">
        <v>674634.89421402104</v>
      </c>
      <c r="J4" s="2">
        <v>646729.33878009801</v>
      </c>
      <c r="K4" s="2">
        <v>650030.076612334</v>
      </c>
      <c r="L4" s="2">
        <v>13260916.504394701</v>
      </c>
      <c r="M4" s="2">
        <v>17960183.747369699</v>
      </c>
      <c r="N4" s="2">
        <v>15782634.472766699</v>
      </c>
      <c r="O4" s="2">
        <v>15086633.437754899</v>
      </c>
      <c r="P4" s="2">
        <v>15255349.991009099</v>
      </c>
      <c r="Q4" s="2">
        <v>264197.33210356103</v>
      </c>
      <c r="R4" s="2">
        <v>412775.36728119198</v>
      </c>
      <c r="S4" s="2">
        <v>427208.31496064097</v>
      </c>
      <c r="T4" s="2">
        <v>488008.55141918198</v>
      </c>
      <c r="U4" s="2">
        <v>761854.18136209203</v>
      </c>
      <c r="V4" s="2">
        <v>557822778.33967304</v>
      </c>
      <c r="W4" s="2">
        <v>678848142.22907305</v>
      </c>
      <c r="X4" s="2">
        <v>658084077.04992199</v>
      </c>
      <c r="Y4" s="2">
        <v>598445211.27279305</v>
      </c>
      <c r="Z4" s="2">
        <v>566995859.95028198</v>
      </c>
      <c r="AA4" s="2">
        <v>9061771.7077579591</v>
      </c>
      <c r="AB4" s="2">
        <v>12369253.0939625</v>
      </c>
      <c r="AC4" s="2">
        <v>11041427.877335399</v>
      </c>
      <c r="AD4" s="2">
        <v>10653379.7535202</v>
      </c>
      <c r="AE4" s="2">
        <v>10882956.0092416</v>
      </c>
      <c r="AF4" s="2">
        <v>145947.463023713</v>
      </c>
      <c r="AG4" s="2">
        <v>223285.62536036299</v>
      </c>
      <c r="AH4" s="2">
        <v>237231.27693008701</v>
      </c>
      <c r="AI4" s="2">
        <v>281675.22878861497</v>
      </c>
      <c r="AJ4" s="2">
        <v>490557.65445723</v>
      </c>
      <c r="AK4" s="2">
        <v>171567552.28959501</v>
      </c>
      <c r="AL4" s="2">
        <v>205404510.05449399</v>
      </c>
      <c r="AM4" s="2">
        <v>196467209.498395</v>
      </c>
      <c r="AN4" s="2">
        <v>179300238.785548</v>
      </c>
      <c r="AO4" s="2">
        <v>158698991.88069299</v>
      </c>
    </row>
    <row r="5" spans="1:41" ht="10.25" x14ac:dyDescent="0.2">
      <c r="A5" t="s">
        <v>102</v>
      </c>
      <c r="B5" t="s">
        <v>41</v>
      </c>
      <c r="C5" t="s">
        <v>48</v>
      </c>
      <c r="D5" t="s">
        <v>43</v>
      </c>
      <c r="E5" t="s">
        <v>44</v>
      </c>
      <c r="F5" t="s">
        <v>45</v>
      </c>
      <c r="G5" s="2">
        <v>516435.81904962601</v>
      </c>
      <c r="H5" s="2">
        <v>655774.78441531502</v>
      </c>
      <c r="I5" s="2">
        <v>690279.55698616104</v>
      </c>
      <c r="J5" s="2">
        <v>647370.51172583702</v>
      </c>
      <c r="K5" s="2">
        <v>698311.14470702701</v>
      </c>
      <c r="L5" s="2">
        <v>18060937.746831302</v>
      </c>
      <c r="M5" s="2">
        <v>32544498.468123201</v>
      </c>
      <c r="N5" s="2">
        <v>32232993.2616354</v>
      </c>
      <c r="O5" s="2">
        <v>32694975.982979599</v>
      </c>
      <c r="P5" s="2">
        <v>37234944.582656503</v>
      </c>
      <c r="Q5" s="2">
        <v>244380.50556806201</v>
      </c>
      <c r="R5" s="2">
        <v>503420.59265809698</v>
      </c>
      <c r="S5" s="2">
        <v>596326.31518639205</v>
      </c>
      <c r="T5" s="2">
        <v>633913.54759582796</v>
      </c>
      <c r="U5" s="2">
        <v>997637.91674052901</v>
      </c>
      <c r="V5" s="2">
        <v>347629200.88378799</v>
      </c>
      <c r="W5" s="2">
        <v>624199286.74540806</v>
      </c>
      <c r="X5" s="2">
        <v>805625625.49000895</v>
      </c>
      <c r="Y5" s="2">
        <v>757876562.01534903</v>
      </c>
      <c r="Z5" s="2">
        <v>1094906826.7269101</v>
      </c>
      <c r="AA5" s="2">
        <v>12283464.1889598</v>
      </c>
      <c r="AB5" s="2">
        <v>22101060.517937198</v>
      </c>
      <c r="AC5" s="2">
        <v>21975105.518757701</v>
      </c>
      <c r="AD5" s="2">
        <v>22406047.0277513</v>
      </c>
      <c r="AE5" s="2">
        <v>25177579.240917601</v>
      </c>
      <c r="AF5" s="2">
        <v>138253.614102236</v>
      </c>
      <c r="AG5" s="2">
        <v>267855.07340333902</v>
      </c>
      <c r="AH5" s="2">
        <v>313635.85198183899</v>
      </c>
      <c r="AI5" s="2">
        <v>339865.547819008</v>
      </c>
      <c r="AJ5" s="2">
        <v>531042.57153097098</v>
      </c>
      <c r="AK5" s="2">
        <v>103129140.04011101</v>
      </c>
      <c r="AL5" s="2">
        <v>187455060.462383</v>
      </c>
      <c r="AM5" s="2">
        <v>240692133.11232299</v>
      </c>
      <c r="AN5" s="2">
        <v>227085858.91856799</v>
      </c>
      <c r="AO5" s="2">
        <v>328991527.06415302</v>
      </c>
    </row>
    <row r="6" spans="1:41" ht="10.25" x14ac:dyDescent="0.2">
      <c r="A6" t="s">
        <v>102</v>
      </c>
      <c r="B6" t="s">
        <v>41</v>
      </c>
      <c r="C6" t="s">
        <v>49</v>
      </c>
      <c r="D6" t="s">
        <v>43</v>
      </c>
      <c r="E6" t="s">
        <v>44</v>
      </c>
      <c r="F6" t="s">
        <v>45</v>
      </c>
      <c r="G6" s="2">
        <v>533769.36186630395</v>
      </c>
      <c r="H6" s="2">
        <v>696168.89982295805</v>
      </c>
      <c r="I6" s="2">
        <v>749616.30858157796</v>
      </c>
      <c r="J6" s="2">
        <v>699957.71459357603</v>
      </c>
      <c r="K6" s="2">
        <v>886221.70977611805</v>
      </c>
      <c r="L6" s="2">
        <v>12540840.9178531</v>
      </c>
      <c r="M6" s="2">
        <v>22279081.293159202</v>
      </c>
      <c r="N6" s="2">
        <v>22581418.176827502</v>
      </c>
      <c r="O6" s="2">
        <v>23428204.590380698</v>
      </c>
      <c r="P6" s="2">
        <v>30777595.283288602</v>
      </c>
      <c r="Q6" s="2">
        <v>205132.791356526</v>
      </c>
      <c r="R6" s="2">
        <v>383289.35370454699</v>
      </c>
      <c r="S6" s="2">
        <v>478391.105193828</v>
      </c>
      <c r="T6" s="2">
        <v>527361.21685595298</v>
      </c>
      <c r="U6" s="2">
        <v>1082565.8780777899</v>
      </c>
      <c r="V6" s="2">
        <v>430402008.08719897</v>
      </c>
      <c r="W6" s="2">
        <v>738801272.58667803</v>
      </c>
      <c r="X6" s="2">
        <v>910135231.23140299</v>
      </c>
      <c r="Y6" s="2">
        <v>858453115.93074703</v>
      </c>
      <c r="Z6" s="2">
        <v>1401266568.2924199</v>
      </c>
      <c r="AA6" s="2">
        <v>8350559.7726921001</v>
      </c>
      <c r="AB6" s="2">
        <v>14960852.4272823</v>
      </c>
      <c r="AC6" s="2">
        <v>15301134.5891633</v>
      </c>
      <c r="AD6" s="2">
        <v>15980936.471308701</v>
      </c>
      <c r="AE6" s="2">
        <v>20981652.586281002</v>
      </c>
      <c r="AF6" s="2">
        <v>108871.954550464</v>
      </c>
      <c r="AG6" s="2">
        <v>190009.356528976</v>
      </c>
      <c r="AH6" s="2">
        <v>239266.049227034</v>
      </c>
      <c r="AI6" s="2">
        <v>269719.209964465</v>
      </c>
      <c r="AJ6" s="2">
        <v>565642.81953548698</v>
      </c>
      <c r="AK6" s="2">
        <v>121266974.454267</v>
      </c>
      <c r="AL6" s="2">
        <v>201755201.15685901</v>
      </c>
      <c r="AM6" s="2">
        <v>252929348.66845199</v>
      </c>
      <c r="AN6" s="2">
        <v>239860753.47781199</v>
      </c>
      <c r="AO6" s="2">
        <v>403551409.40498102</v>
      </c>
    </row>
    <row r="7" spans="1:41" ht="10.25" x14ac:dyDescent="0.2">
      <c r="A7" t="s">
        <v>102</v>
      </c>
      <c r="B7" t="s">
        <v>41</v>
      </c>
      <c r="C7" t="s">
        <v>50</v>
      </c>
      <c r="D7" t="s">
        <v>43</v>
      </c>
      <c r="E7" t="s">
        <v>44</v>
      </c>
      <c r="F7" t="s">
        <v>45</v>
      </c>
      <c r="G7" s="2">
        <v>509373.78583890398</v>
      </c>
      <c r="H7" s="2">
        <v>593686.35313009704</v>
      </c>
      <c r="I7" s="2">
        <v>670261.65187963599</v>
      </c>
      <c r="J7" s="2">
        <v>771975.68011263199</v>
      </c>
      <c r="K7" s="2">
        <v>836980.17727768002</v>
      </c>
      <c r="L7" s="2">
        <v>3590518.2925958098</v>
      </c>
      <c r="M7" s="2">
        <v>4528888.5631747497</v>
      </c>
      <c r="N7" s="2">
        <v>5135334.8002050295</v>
      </c>
      <c r="O7" s="2">
        <v>6041201.3154247897</v>
      </c>
      <c r="P7" s="2">
        <v>7262788.3602871997</v>
      </c>
      <c r="Q7" s="2">
        <v>185878.59929554601</v>
      </c>
      <c r="R7" s="2">
        <v>242125.31961820601</v>
      </c>
      <c r="S7" s="2">
        <v>208508.461614639</v>
      </c>
      <c r="T7" s="2">
        <v>394484.45511926198</v>
      </c>
      <c r="U7" s="2">
        <v>862471.39372971095</v>
      </c>
      <c r="V7" s="2">
        <v>59126756.512610801</v>
      </c>
      <c r="W7" s="2">
        <v>76659658.388813406</v>
      </c>
      <c r="X7" s="2">
        <v>86555784.012746796</v>
      </c>
      <c r="Y7" s="2">
        <v>102557473.290379</v>
      </c>
      <c r="Z7" s="2">
        <v>125319308.43803599</v>
      </c>
      <c r="AA7" s="2">
        <v>2240697.4379615602</v>
      </c>
      <c r="AB7" s="2">
        <v>2803074.7368657799</v>
      </c>
      <c r="AC7" s="2">
        <v>3144571.5245223599</v>
      </c>
      <c r="AD7" s="2">
        <v>3685982.7265144</v>
      </c>
      <c r="AE7" s="2">
        <v>4465745.8071563505</v>
      </c>
      <c r="AF7" s="2">
        <v>68980.000593278804</v>
      </c>
      <c r="AG7" s="2">
        <v>92271.079992365194</v>
      </c>
      <c r="AH7" s="2">
        <v>78177.434708189598</v>
      </c>
      <c r="AI7" s="2">
        <v>152881.07498727701</v>
      </c>
      <c r="AJ7" s="2">
        <v>353340.31093242799</v>
      </c>
      <c r="AK7" s="2">
        <v>14708656.437966499</v>
      </c>
      <c r="AL7" s="2">
        <v>19468236.212870501</v>
      </c>
      <c r="AM7" s="2">
        <v>22158498.190914001</v>
      </c>
      <c r="AN7" s="2">
        <v>26493279.015654501</v>
      </c>
      <c r="AO7" s="2">
        <v>32551426.042059101</v>
      </c>
    </row>
    <row r="8" spans="1:41" ht="10.25" x14ac:dyDescent="0.2">
      <c r="A8" t="s">
        <v>102</v>
      </c>
      <c r="B8" t="s">
        <v>41</v>
      </c>
      <c r="C8" t="s">
        <v>51</v>
      </c>
      <c r="D8" t="s">
        <v>43</v>
      </c>
      <c r="E8" t="s">
        <v>44</v>
      </c>
      <c r="F8" t="s">
        <v>45</v>
      </c>
      <c r="G8" s="2">
        <v>9177.1715458929593</v>
      </c>
      <c r="H8" s="2">
        <v>9280.4135289351507</v>
      </c>
      <c r="I8" s="2">
        <v>10027.7172291637</v>
      </c>
      <c r="J8" s="2">
        <v>10129.159801190501</v>
      </c>
      <c r="K8" s="2">
        <v>9822.9085712505803</v>
      </c>
      <c r="L8" s="2">
        <v>3634431.6031200201</v>
      </c>
      <c r="M8" s="2">
        <v>11568484.597681601</v>
      </c>
      <c r="N8" s="2">
        <v>15083356.3169656</v>
      </c>
      <c r="O8" s="2">
        <v>16440776.4125902</v>
      </c>
      <c r="P8" s="2">
        <v>19456659.722552001</v>
      </c>
      <c r="Q8" s="2">
        <v>117310.436193763</v>
      </c>
      <c r="R8" s="2">
        <v>406305.56346747</v>
      </c>
      <c r="S8" s="2">
        <v>523520.47125585203</v>
      </c>
      <c r="T8" s="2">
        <v>566016.76380433002</v>
      </c>
      <c r="U8" s="2">
        <v>697932.56524294405</v>
      </c>
      <c r="V8" s="2">
        <v>58438730.685321003</v>
      </c>
      <c r="W8" s="2">
        <v>67954592.708151698</v>
      </c>
      <c r="X8" s="2">
        <v>91399501.911766097</v>
      </c>
      <c r="Y8" s="2">
        <v>94589160.0983807</v>
      </c>
      <c r="Z8" s="2">
        <v>89159560.709148005</v>
      </c>
      <c r="AA8" s="2">
        <v>2186659.1551184999</v>
      </c>
      <c r="AB8" s="2">
        <v>7581529.4215617999</v>
      </c>
      <c r="AC8" s="2">
        <v>9746905.7892285902</v>
      </c>
      <c r="AD8" s="2">
        <v>10563283.230308199</v>
      </c>
      <c r="AE8" s="2">
        <v>12048045.3899487</v>
      </c>
      <c r="AF8" s="2">
        <v>54211.869496043801</v>
      </c>
      <c r="AG8" s="2">
        <v>190978.079447233</v>
      </c>
      <c r="AH8" s="2">
        <v>246814.400654817</v>
      </c>
      <c r="AI8" s="2">
        <v>265876.08245476498</v>
      </c>
      <c r="AJ8" s="2">
        <v>332695.79796335503</v>
      </c>
      <c r="AK8" s="2">
        <v>21325354.3197999</v>
      </c>
      <c r="AL8" s="2">
        <v>25185659.2300644</v>
      </c>
      <c r="AM8" s="2">
        <v>36383586.9186019</v>
      </c>
      <c r="AN8" s="2">
        <v>37528767.430230901</v>
      </c>
      <c r="AO8" s="2">
        <v>34976704.1322335</v>
      </c>
    </row>
    <row r="9" spans="1:41" ht="10.25" x14ac:dyDescent="0.2">
      <c r="A9" t="s">
        <v>102</v>
      </c>
      <c r="B9" t="s">
        <v>41</v>
      </c>
      <c r="C9" t="s">
        <v>52</v>
      </c>
      <c r="D9" t="s">
        <v>43</v>
      </c>
      <c r="E9" t="s">
        <v>44</v>
      </c>
      <c r="F9" t="s">
        <v>45</v>
      </c>
      <c r="G9" s="2">
        <v>475131.04024846602</v>
      </c>
      <c r="H9" s="2">
        <v>573491.37503403495</v>
      </c>
      <c r="I9" s="2">
        <v>549986.74101001804</v>
      </c>
      <c r="J9" s="2">
        <v>536769.38054048701</v>
      </c>
      <c r="K9" s="2">
        <v>624159.48506672401</v>
      </c>
      <c r="L9" s="2">
        <v>5325132.6459174901</v>
      </c>
      <c r="M9" s="2">
        <v>8378630.9111505402</v>
      </c>
      <c r="N9" s="2">
        <v>8239725.4757034797</v>
      </c>
      <c r="O9" s="2">
        <v>8345330.3378893202</v>
      </c>
      <c r="P9" s="2">
        <v>9939595.7140905708</v>
      </c>
      <c r="Q9" s="2">
        <v>237720.59389438</v>
      </c>
      <c r="R9" s="2">
        <v>420635.35456801503</v>
      </c>
      <c r="S9" s="2">
        <v>459609.54204305698</v>
      </c>
      <c r="T9" s="2">
        <v>475641.98351678997</v>
      </c>
      <c r="U9" s="2">
        <v>705198.14271383698</v>
      </c>
      <c r="V9" s="2">
        <v>40484206.989298999</v>
      </c>
      <c r="W9" s="2">
        <v>68830952.264837801</v>
      </c>
      <c r="X9" s="2">
        <v>81168729.513058603</v>
      </c>
      <c r="Y9" s="2">
        <v>92297227.986842394</v>
      </c>
      <c r="Z9" s="2">
        <v>133343793.421746</v>
      </c>
      <c r="AA9" s="2">
        <v>3326008.75918036</v>
      </c>
      <c r="AB9" s="2">
        <v>5257455.4699103199</v>
      </c>
      <c r="AC9" s="2">
        <v>5207247.8341025896</v>
      </c>
      <c r="AD9" s="2">
        <v>5296592.6227763901</v>
      </c>
      <c r="AE9" s="2">
        <v>6489430.1652855203</v>
      </c>
      <c r="AF9" s="2">
        <v>118742.22749673099</v>
      </c>
      <c r="AG9" s="2">
        <v>192929.201012762</v>
      </c>
      <c r="AH9" s="2">
        <v>212058.20737505</v>
      </c>
      <c r="AI9" s="2">
        <v>221915.555753094</v>
      </c>
      <c r="AJ9" s="2">
        <v>375189.67887368298</v>
      </c>
      <c r="AK9" s="2">
        <v>12789353.2873972</v>
      </c>
      <c r="AL9" s="2">
        <v>21767681.596953399</v>
      </c>
      <c r="AM9" s="2">
        <v>25278465.0774877</v>
      </c>
      <c r="AN9" s="2">
        <v>28645940.419047002</v>
      </c>
      <c r="AO9" s="2">
        <v>40069047.248585403</v>
      </c>
    </row>
    <row r="10" spans="1:41" ht="10.25" x14ac:dyDescent="0.2">
      <c r="A10" t="s">
        <v>102</v>
      </c>
      <c r="B10" t="s">
        <v>41</v>
      </c>
      <c r="C10" t="s">
        <v>53</v>
      </c>
      <c r="D10" t="s">
        <v>43</v>
      </c>
      <c r="E10" t="s">
        <v>44</v>
      </c>
      <c r="F10" t="s">
        <v>45</v>
      </c>
      <c r="G10" s="2">
        <v>1448009.0948637901</v>
      </c>
      <c r="H10" s="2">
        <v>1484314.1747012699</v>
      </c>
      <c r="I10" s="2">
        <v>1459023.2474561001</v>
      </c>
      <c r="J10" s="2">
        <v>1496309.24767561</v>
      </c>
      <c r="K10" s="2">
        <v>1260986.0428057299</v>
      </c>
      <c r="L10" s="2">
        <v>13899184.543627299</v>
      </c>
      <c r="M10" s="2">
        <v>15515168.8232513</v>
      </c>
      <c r="N10" s="2">
        <v>14916851.3736207</v>
      </c>
      <c r="O10" s="2">
        <v>15639695.239949601</v>
      </c>
      <c r="P10" s="2">
        <v>12714070.3961669</v>
      </c>
      <c r="Q10" s="2">
        <v>499732.29047848098</v>
      </c>
      <c r="R10" s="2">
        <v>532064.17088681902</v>
      </c>
      <c r="S10" s="2">
        <v>423067.12818783202</v>
      </c>
      <c r="T10" s="2">
        <v>531204.91266542498</v>
      </c>
      <c r="U10" s="2">
        <v>719488.34198940406</v>
      </c>
      <c r="V10" s="2">
        <v>49154241.434985101</v>
      </c>
      <c r="W10" s="2">
        <v>56536723.924002297</v>
      </c>
      <c r="X10" s="2">
        <v>57496514.3726281</v>
      </c>
      <c r="Y10" s="2">
        <v>63465274.442306899</v>
      </c>
      <c r="Z10" s="2">
        <v>58754575.500979602</v>
      </c>
      <c r="AA10" s="2">
        <v>8168301.3427567603</v>
      </c>
      <c r="AB10" s="2">
        <v>9134019.6702545807</v>
      </c>
      <c r="AC10" s="2">
        <v>8805624.8114739396</v>
      </c>
      <c r="AD10" s="2">
        <v>9309553.1504141297</v>
      </c>
      <c r="AE10" s="2">
        <v>7498407.7701299703</v>
      </c>
      <c r="AF10" s="2">
        <v>238605.17656376999</v>
      </c>
      <c r="AG10" s="2">
        <v>258702.52094405601</v>
      </c>
      <c r="AH10" s="2">
        <v>204701.52596107699</v>
      </c>
      <c r="AI10" s="2">
        <v>253278.01667777699</v>
      </c>
      <c r="AJ10" s="2">
        <v>328956.91820798401</v>
      </c>
      <c r="AK10" s="2">
        <v>15284391.504993301</v>
      </c>
      <c r="AL10" s="2">
        <v>17714618.743872099</v>
      </c>
      <c r="AM10" s="2">
        <v>18244465.2205594</v>
      </c>
      <c r="AN10" s="2">
        <v>19907619.635549799</v>
      </c>
      <c r="AO10" s="2">
        <v>17914954.889231399</v>
      </c>
    </row>
    <row r="11" spans="1:41" ht="10.25" x14ac:dyDescent="0.2">
      <c r="A11" t="s">
        <v>102</v>
      </c>
      <c r="B11" t="s">
        <v>41</v>
      </c>
      <c r="C11" t="s">
        <v>54</v>
      </c>
      <c r="D11" t="s">
        <v>43</v>
      </c>
      <c r="E11" t="s">
        <v>44</v>
      </c>
      <c r="F11" t="s">
        <v>45</v>
      </c>
      <c r="G11" s="2">
        <v>1629109.1914236101</v>
      </c>
      <c r="H11" s="2">
        <v>1985723.2667296301</v>
      </c>
      <c r="I11" s="2">
        <v>2250387.7661980898</v>
      </c>
      <c r="J11" s="2">
        <v>2356178.0135334199</v>
      </c>
      <c r="K11" s="2">
        <v>2918635.0809292202</v>
      </c>
      <c r="L11" s="2">
        <v>13764767.7305103</v>
      </c>
      <c r="M11" s="2">
        <v>19139004.770702198</v>
      </c>
      <c r="N11" s="2">
        <v>21490887.7827737</v>
      </c>
      <c r="O11" s="2">
        <v>22980734.898184899</v>
      </c>
      <c r="P11" s="2">
        <v>28039928.427984402</v>
      </c>
      <c r="Q11" s="2">
        <v>1406904.0802999299</v>
      </c>
      <c r="R11" s="2">
        <v>1976767.9451385201</v>
      </c>
      <c r="S11" s="2">
        <v>2055298.3838905001</v>
      </c>
      <c r="T11" s="2">
        <v>2341431.9961125101</v>
      </c>
      <c r="U11" s="2">
        <v>3462044.61702121</v>
      </c>
      <c r="V11" s="2">
        <v>40790756.0644091</v>
      </c>
      <c r="W11" s="2">
        <v>72539267.239823699</v>
      </c>
      <c r="X11" s="2">
        <v>81727011.911424905</v>
      </c>
      <c r="Y11" s="2">
        <v>85889665.587550506</v>
      </c>
      <c r="Z11" s="2">
        <v>103897216.403771</v>
      </c>
      <c r="AA11" s="2">
        <v>8481577.8268483505</v>
      </c>
      <c r="AB11" s="2">
        <v>11439253.9856393</v>
      </c>
      <c r="AC11" s="2">
        <v>12789010.583411301</v>
      </c>
      <c r="AD11" s="2">
        <v>13659310.5003372</v>
      </c>
      <c r="AE11" s="2">
        <v>16478287.734783901</v>
      </c>
      <c r="AF11" s="2">
        <v>743489.12309571402</v>
      </c>
      <c r="AG11" s="2">
        <v>1051536.3549826299</v>
      </c>
      <c r="AH11" s="2">
        <v>1090667.46274013</v>
      </c>
      <c r="AI11" s="2">
        <v>1227968.9486924601</v>
      </c>
      <c r="AJ11" s="2">
        <v>1756132.53054202</v>
      </c>
      <c r="AK11" s="2">
        <v>14918738.917138301</v>
      </c>
      <c r="AL11" s="2">
        <v>26731681.6718507</v>
      </c>
      <c r="AM11" s="2">
        <v>29831310.456319101</v>
      </c>
      <c r="AN11" s="2">
        <v>31320331.179416802</v>
      </c>
      <c r="AO11" s="2">
        <v>38091921.496377401</v>
      </c>
    </row>
    <row r="12" spans="1:41" ht="10.25" x14ac:dyDescent="0.2">
      <c r="A12" t="s">
        <v>102</v>
      </c>
      <c r="B12" t="s">
        <v>41</v>
      </c>
      <c r="C12" t="s">
        <v>55</v>
      </c>
      <c r="D12" t="s">
        <v>56</v>
      </c>
      <c r="E12" t="s">
        <v>44</v>
      </c>
      <c r="F12" t="s">
        <v>45</v>
      </c>
      <c r="G12" s="2">
        <v>3675.6673333091499</v>
      </c>
      <c r="H12" s="2">
        <v>3544.77863473551</v>
      </c>
      <c r="I12" s="2">
        <v>2796.5043123631899</v>
      </c>
      <c r="J12" s="2">
        <v>2826.1843892292</v>
      </c>
      <c r="K12" s="2">
        <v>2570.9078355591</v>
      </c>
      <c r="L12" s="2">
        <v>1114564.4891854101</v>
      </c>
      <c r="M12" s="2">
        <v>4124845.9196914099</v>
      </c>
      <c r="N12" s="2">
        <v>4278960.9194207499</v>
      </c>
      <c r="O12" s="2">
        <v>4685219.3342190199</v>
      </c>
      <c r="P12" s="2">
        <v>6705173.1457408397</v>
      </c>
      <c r="Q12" s="2">
        <v>51694.5612803162</v>
      </c>
      <c r="R12" s="2">
        <v>217601.94069256401</v>
      </c>
      <c r="S12" s="2">
        <v>204042.75050835501</v>
      </c>
      <c r="T12" s="2">
        <v>218063.57955600001</v>
      </c>
      <c r="U12" s="2">
        <v>337904.37394993199</v>
      </c>
      <c r="V12" s="2">
        <v>23665243.255727999</v>
      </c>
      <c r="W12" s="2">
        <v>23535001.237327099</v>
      </c>
      <c r="X12" s="2">
        <v>17957900.421314899</v>
      </c>
      <c r="Y12" s="2">
        <v>18440696.0631807</v>
      </c>
      <c r="Z12" s="2">
        <v>16005455.9549958</v>
      </c>
      <c r="AA12" s="2">
        <v>-83782.490157273904</v>
      </c>
      <c r="AB12" s="2">
        <v>2746739.3860310102</v>
      </c>
      <c r="AC12" s="2">
        <v>2788443.3148673</v>
      </c>
      <c r="AD12" s="2">
        <v>3029381.1228817101</v>
      </c>
      <c r="AE12" s="2">
        <v>4194187.0147432801</v>
      </c>
      <c r="AF12" s="2">
        <v>29565.866257769401</v>
      </c>
      <c r="AG12" s="2">
        <v>123765.12043163901</v>
      </c>
      <c r="AH12" s="2">
        <v>105779.652458431</v>
      </c>
      <c r="AI12" s="2">
        <v>111698.77064877401</v>
      </c>
      <c r="AJ12" s="2">
        <v>186245.43712090401</v>
      </c>
      <c r="AK12" s="2">
        <v>11831016.0686765</v>
      </c>
      <c r="AL12" s="2">
        <v>11674587.927811399</v>
      </c>
      <c r="AM12" s="2">
        <v>8209225.1642547399</v>
      </c>
      <c r="AN12" s="2">
        <v>8380738.6794672599</v>
      </c>
      <c r="AO12" s="2">
        <v>6884199.4866144303</v>
      </c>
    </row>
    <row r="13" spans="1:41" ht="10.25" x14ac:dyDescent="0.2">
      <c r="A13" t="s">
        <v>102</v>
      </c>
      <c r="B13" t="s">
        <v>41</v>
      </c>
      <c r="C13" t="s">
        <v>57</v>
      </c>
      <c r="D13" t="s">
        <v>43</v>
      </c>
      <c r="E13" t="s">
        <v>44</v>
      </c>
      <c r="F13" t="s">
        <v>45</v>
      </c>
      <c r="G13" s="2">
        <v>0</v>
      </c>
      <c r="H13" s="2">
        <v>0</v>
      </c>
      <c r="I13" s="2">
        <v>0</v>
      </c>
      <c r="J13" s="2">
        <v>0</v>
      </c>
      <c r="K13" s="2">
        <v>0</v>
      </c>
      <c r="L13" s="2">
        <v>884663.87974803196</v>
      </c>
      <c r="M13" s="2">
        <v>5198100.90254643</v>
      </c>
      <c r="N13" s="2">
        <v>5962759.4057216002</v>
      </c>
      <c r="O13" s="2">
        <v>6210773.7224977203</v>
      </c>
      <c r="P13" s="2">
        <v>7642822.8344699396</v>
      </c>
      <c r="Q13" s="2">
        <v>231107.76164153899</v>
      </c>
      <c r="R13" s="2">
        <v>1463376.65370467</v>
      </c>
      <c r="S13" s="2">
        <v>1683503.2682936301</v>
      </c>
      <c r="T13" s="2">
        <v>1751572.00397064</v>
      </c>
      <c r="U13" s="2">
        <v>2128354.5488013299</v>
      </c>
      <c r="V13" s="2">
        <v>135342512.45169199</v>
      </c>
      <c r="W13" s="2">
        <v>795244455.17171896</v>
      </c>
      <c r="X13" s="2">
        <v>912227642.52106297</v>
      </c>
      <c r="Y13" s="2">
        <v>950170727.023839</v>
      </c>
      <c r="Z13" s="2">
        <v>1169256339.9802799</v>
      </c>
      <c r="AA13" s="2">
        <v>634351.50352560205</v>
      </c>
      <c r="AB13" s="2">
        <v>3345254.4587236601</v>
      </c>
      <c r="AC13" s="2">
        <v>3782718.07948014</v>
      </c>
      <c r="AD13" s="2">
        <v>3921402.5842207498</v>
      </c>
      <c r="AE13" s="2">
        <v>4748803.6762481099</v>
      </c>
      <c r="AF13" s="2">
        <v>126877.24712635401</v>
      </c>
      <c r="AG13" s="2">
        <v>741036.91835356003</v>
      </c>
      <c r="AH13" s="2">
        <v>856697.75089731405</v>
      </c>
      <c r="AI13" s="2">
        <v>877811.82649142097</v>
      </c>
      <c r="AJ13" s="2">
        <v>1086295.4400605599</v>
      </c>
      <c r="AK13" s="2">
        <v>49681038.568964303</v>
      </c>
      <c r="AL13" s="2">
        <v>272262783.12551099</v>
      </c>
      <c r="AM13" s="2">
        <v>312110910.53498399</v>
      </c>
      <c r="AN13" s="2">
        <v>318429253.67183</v>
      </c>
      <c r="AO13" s="2">
        <v>392082073.47669601</v>
      </c>
    </row>
    <row r="14" spans="1:41" ht="10.25" x14ac:dyDescent="0.2">
      <c r="A14" t="s">
        <v>102</v>
      </c>
      <c r="B14" t="s">
        <v>41</v>
      </c>
      <c r="C14" t="s">
        <v>58</v>
      </c>
      <c r="D14" t="s">
        <v>43</v>
      </c>
      <c r="E14" t="s">
        <v>44</v>
      </c>
      <c r="F14" t="s">
        <v>45</v>
      </c>
      <c r="G14" s="2">
        <v>167887.02782409301</v>
      </c>
      <c r="H14" s="2">
        <v>256911.47562869999</v>
      </c>
      <c r="I14" s="2">
        <v>303035.480641175</v>
      </c>
      <c r="J14" s="2">
        <v>316569.762336071</v>
      </c>
      <c r="K14" s="2">
        <v>539232.32934572198</v>
      </c>
      <c r="L14" s="2">
        <v>6372265.3598155696</v>
      </c>
      <c r="M14" s="2">
        <v>14428986.6831572</v>
      </c>
      <c r="N14" s="2">
        <v>15682473.1624001</v>
      </c>
      <c r="O14" s="2">
        <v>18167780.057847802</v>
      </c>
      <c r="P14" s="2">
        <v>32778622.0019149</v>
      </c>
      <c r="Q14" s="2">
        <v>116549.53213422401</v>
      </c>
      <c r="R14" s="2">
        <v>321495.97959617799</v>
      </c>
      <c r="S14" s="2">
        <v>424824.48237137898</v>
      </c>
      <c r="T14" s="2">
        <v>488837.33347052499</v>
      </c>
      <c r="U14" s="2">
        <v>1061285.7076787299</v>
      </c>
      <c r="V14" s="2">
        <v>295420539.876248</v>
      </c>
      <c r="W14" s="2">
        <v>721433086.80808699</v>
      </c>
      <c r="X14" s="2">
        <v>1020920079.83687</v>
      </c>
      <c r="Y14" s="2">
        <v>1058626897.60979</v>
      </c>
      <c r="Z14" s="2">
        <v>2065034906.94783</v>
      </c>
      <c r="AA14" s="2">
        <v>4269760.2475242903</v>
      </c>
      <c r="AB14" s="2">
        <v>9510257.6356098894</v>
      </c>
      <c r="AC14" s="2">
        <v>10094942.6304984</v>
      </c>
      <c r="AD14" s="2">
        <v>11868735.0147471</v>
      </c>
      <c r="AE14" s="2">
        <v>20419645.2921394</v>
      </c>
      <c r="AF14" s="2">
        <v>54695.938569534002</v>
      </c>
      <c r="AG14" s="2">
        <v>149215.58757791499</v>
      </c>
      <c r="AH14" s="2">
        <v>197552.24224455401</v>
      </c>
      <c r="AI14" s="2">
        <v>232513.51006451101</v>
      </c>
      <c r="AJ14" s="2">
        <v>496087.24855664303</v>
      </c>
      <c r="AK14" s="2">
        <v>90567888.829613805</v>
      </c>
      <c r="AL14" s="2">
        <v>209640992.14068601</v>
      </c>
      <c r="AM14" s="2">
        <v>296313322.37372798</v>
      </c>
      <c r="AN14" s="2">
        <v>316540729.04680002</v>
      </c>
      <c r="AO14" s="2">
        <v>609492613.60185206</v>
      </c>
    </row>
    <row r="15" spans="1:41" ht="10.25" x14ac:dyDescent="0.2">
      <c r="A15" t="s">
        <v>102</v>
      </c>
      <c r="B15" t="s">
        <v>41</v>
      </c>
      <c r="C15" t="s">
        <v>59</v>
      </c>
      <c r="D15" t="s">
        <v>43</v>
      </c>
      <c r="E15" t="s">
        <v>44</v>
      </c>
      <c r="F15" t="s">
        <v>45</v>
      </c>
      <c r="G15" s="2">
        <v>29627.1226364994</v>
      </c>
      <c r="H15" s="2">
        <v>45337.319973893798</v>
      </c>
      <c r="I15" s="2">
        <v>53476.841401727797</v>
      </c>
      <c r="J15" s="2">
        <v>55865.245910516103</v>
      </c>
      <c r="K15" s="2">
        <v>95158.644252112703</v>
      </c>
      <c r="L15" s="2">
        <v>815177.36164149898</v>
      </c>
      <c r="M15" s="2">
        <v>1765232.07703631</v>
      </c>
      <c r="N15" s="2">
        <v>2029970.61263411</v>
      </c>
      <c r="O15" s="2">
        <v>2401250.0125177498</v>
      </c>
      <c r="P15" s="2">
        <v>4107319.1613028599</v>
      </c>
      <c r="Q15" s="2">
        <v>20690.521449360898</v>
      </c>
      <c r="R15" s="2">
        <v>52576.430369964801</v>
      </c>
      <c r="S15" s="2">
        <v>69688.697283153</v>
      </c>
      <c r="T15" s="2">
        <v>80691.225810873395</v>
      </c>
      <c r="U15" s="2">
        <v>173737.475079881</v>
      </c>
      <c r="V15" s="2">
        <v>52133034.1088119</v>
      </c>
      <c r="W15" s="2">
        <v>127311717.899455</v>
      </c>
      <c r="X15" s="2">
        <v>180162329.021081</v>
      </c>
      <c r="Y15" s="2">
        <v>186816478.932255</v>
      </c>
      <c r="Z15" s="2">
        <v>364417910.30634397</v>
      </c>
      <c r="AA15" s="2">
        <v>544955.24652957404</v>
      </c>
      <c r="AB15" s="2">
        <v>1158197.18829616</v>
      </c>
      <c r="AC15" s="2">
        <v>1307366.63119825</v>
      </c>
      <c r="AD15" s="2">
        <v>1568129.70648561</v>
      </c>
      <c r="AE15" s="2">
        <v>2563358.79580459</v>
      </c>
      <c r="AF15" s="2">
        <v>9752.2670759912598</v>
      </c>
      <c r="AG15" s="2">
        <v>24531.769791811301</v>
      </c>
      <c r="AH15" s="2">
        <v>32555.855913709202</v>
      </c>
      <c r="AI15" s="2">
        <v>38541.284739554299</v>
      </c>
      <c r="AJ15" s="2">
        <v>81508.564647939595</v>
      </c>
      <c r="AK15" s="2">
        <v>15982567.802196899</v>
      </c>
      <c r="AL15" s="2">
        <v>36995468.7373337</v>
      </c>
      <c r="AM15" s="2">
        <v>52290575.4563585</v>
      </c>
      <c r="AN15" s="2">
        <v>55860119.721212998</v>
      </c>
      <c r="AO15" s="2">
        <v>107557518.745617</v>
      </c>
    </row>
    <row r="16" spans="1:41" ht="10.25" x14ac:dyDescent="0.2">
      <c r="A16" t="s">
        <v>102</v>
      </c>
      <c r="B16" t="s">
        <v>41</v>
      </c>
      <c r="C16" t="s">
        <v>60</v>
      </c>
      <c r="D16" t="s">
        <v>43</v>
      </c>
      <c r="E16" t="s">
        <v>44</v>
      </c>
      <c r="F16" t="s">
        <v>45</v>
      </c>
      <c r="G16" s="2">
        <v>102808.532408313</v>
      </c>
      <c r="H16" s="2">
        <v>171551.557276607</v>
      </c>
      <c r="I16" s="2">
        <v>229832.28587081999</v>
      </c>
      <c r="J16" s="2">
        <v>225088.01790872001</v>
      </c>
      <c r="K16" s="2">
        <v>609803.70687843405</v>
      </c>
      <c r="L16" s="2">
        <v>1921234.3611016001</v>
      </c>
      <c r="M16" s="2">
        <v>4173931.6959178802</v>
      </c>
      <c r="N16" s="2">
        <v>5860045.9587568799</v>
      </c>
      <c r="O16" s="2">
        <v>6395815.2344249003</v>
      </c>
      <c r="P16" s="2">
        <v>18656418.357430901</v>
      </c>
      <c r="Q16" s="2">
        <v>46883.671015252003</v>
      </c>
      <c r="R16" s="2">
        <v>116916.98089942</v>
      </c>
      <c r="S16" s="2">
        <v>195422.07752820101</v>
      </c>
      <c r="T16" s="2">
        <v>227403.79036007801</v>
      </c>
      <c r="U16" s="2">
        <v>907826.40907902899</v>
      </c>
      <c r="V16" s="2">
        <v>102669069.539667</v>
      </c>
      <c r="W16" s="2">
        <v>273458580.45611203</v>
      </c>
      <c r="X16" s="2">
        <v>486434152.87804699</v>
      </c>
      <c r="Y16" s="2">
        <v>517939380.43493003</v>
      </c>
      <c r="Z16" s="2">
        <v>1625863276.0283899</v>
      </c>
      <c r="AA16" s="2">
        <v>1341013.99929042</v>
      </c>
      <c r="AB16" s="2">
        <v>2809492.5261355401</v>
      </c>
      <c r="AC16" s="2">
        <v>3903271.9029744598</v>
      </c>
      <c r="AD16" s="2">
        <v>4258409.5473543601</v>
      </c>
      <c r="AE16" s="2">
        <v>12423604.685514299</v>
      </c>
      <c r="AF16" s="2">
        <v>28058.448910963401</v>
      </c>
      <c r="AG16" s="2">
        <v>58691.938742145001</v>
      </c>
      <c r="AH16" s="2">
        <v>91035.991910665995</v>
      </c>
      <c r="AI16" s="2">
        <v>102601.77117660501</v>
      </c>
      <c r="AJ16" s="2">
        <v>423432.66135566402</v>
      </c>
      <c r="AK16" s="2">
        <v>34330808.039861903</v>
      </c>
      <c r="AL16" s="2">
        <v>79430705.144675896</v>
      </c>
      <c r="AM16" s="2">
        <v>134498962.24210799</v>
      </c>
      <c r="AN16" s="2">
        <v>138638268.33326301</v>
      </c>
      <c r="AO16" s="2">
        <v>441571191.131733</v>
      </c>
    </row>
    <row r="17" spans="1:41" ht="10.25" x14ac:dyDescent="0.2">
      <c r="A17" t="s">
        <v>102</v>
      </c>
      <c r="B17" t="s">
        <v>41</v>
      </c>
      <c r="C17" t="s">
        <v>61</v>
      </c>
      <c r="D17" t="s">
        <v>43</v>
      </c>
      <c r="E17" t="s">
        <v>44</v>
      </c>
      <c r="F17" t="s">
        <v>45</v>
      </c>
      <c r="G17" s="2">
        <v>39262.140393380301</v>
      </c>
      <c r="H17" s="2">
        <v>45437.7577699065</v>
      </c>
      <c r="I17" s="2">
        <v>51900.337645417902</v>
      </c>
      <c r="J17" s="2">
        <v>57513.174243569498</v>
      </c>
      <c r="K17" s="2">
        <v>74033.579349373205</v>
      </c>
      <c r="L17" s="2">
        <v>1327349.47324639</v>
      </c>
      <c r="M17" s="2">
        <v>2190027.9399225898</v>
      </c>
      <c r="N17" s="2">
        <v>2365142.18131783</v>
      </c>
      <c r="O17" s="2">
        <v>2862583.6352460501</v>
      </c>
      <c r="P17" s="2">
        <v>3700332.7917006998</v>
      </c>
      <c r="Q17" s="2">
        <v>82399.005355414498</v>
      </c>
      <c r="R17" s="2">
        <v>117257.48846553201</v>
      </c>
      <c r="S17" s="2">
        <v>134356.31476193399</v>
      </c>
      <c r="T17" s="2">
        <v>158926.468327654</v>
      </c>
      <c r="U17" s="2">
        <v>256304.068386584</v>
      </c>
      <c r="V17" s="2">
        <v>119018665.486526</v>
      </c>
      <c r="W17" s="2">
        <v>162425350.35630301</v>
      </c>
      <c r="X17" s="2">
        <v>189630562.605995</v>
      </c>
      <c r="Y17" s="2">
        <v>221990599.25569299</v>
      </c>
      <c r="Z17" s="2">
        <v>323939482.19442701</v>
      </c>
      <c r="AA17" s="2">
        <v>879260.51558628306</v>
      </c>
      <c r="AB17" s="2">
        <v>1445506.82220356</v>
      </c>
      <c r="AC17" s="2">
        <v>1557779.0216119101</v>
      </c>
      <c r="AD17" s="2">
        <v>1877426.47860631</v>
      </c>
      <c r="AE17" s="2">
        <v>2448217.1850224501</v>
      </c>
      <c r="AF17" s="2">
        <v>41653.085187749399</v>
      </c>
      <c r="AG17" s="2">
        <v>59870.984360478004</v>
      </c>
      <c r="AH17" s="2">
        <v>67790.219761904897</v>
      </c>
      <c r="AI17" s="2">
        <v>79537.392072773</v>
      </c>
      <c r="AJ17" s="2">
        <v>132418.683245255</v>
      </c>
      <c r="AK17" s="2">
        <v>35003888.522526398</v>
      </c>
      <c r="AL17" s="2">
        <v>46919399.739774503</v>
      </c>
      <c r="AM17" s="2">
        <v>50580863.322243899</v>
      </c>
      <c r="AN17" s="2">
        <v>58119281.324519299</v>
      </c>
      <c r="AO17" s="2">
        <v>78789401.145523995</v>
      </c>
    </row>
    <row r="18" spans="1:41" ht="10.25" x14ac:dyDescent="0.2">
      <c r="A18" t="s">
        <v>102</v>
      </c>
      <c r="B18" t="s">
        <v>41</v>
      </c>
      <c r="C18" t="s">
        <v>62</v>
      </c>
      <c r="D18" t="s">
        <v>43</v>
      </c>
      <c r="E18" t="s">
        <v>44</v>
      </c>
      <c r="F18" t="s">
        <v>45</v>
      </c>
      <c r="G18" s="2">
        <v>130559.301114806</v>
      </c>
      <c r="H18" s="2">
        <v>140723.61047727801</v>
      </c>
      <c r="I18" s="2">
        <v>148797.20682815401</v>
      </c>
      <c r="J18" s="2">
        <v>170555.30920074601</v>
      </c>
      <c r="K18" s="2">
        <v>156612.16819135399</v>
      </c>
      <c r="L18" s="2">
        <v>1159830.1013549301</v>
      </c>
      <c r="M18" s="2">
        <v>1586441.8046041499</v>
      </c>
      <c r="N18" s="2">
        <v>1601193.62656658</v>
      </c>
      <c r="O18" s="2">
        <v>1943525.7701687301</v>
      </c>
      <c r="P18" s="2">
        <v>1732688.85517211</v>
      </c>
      <c r="Q18" s="2">
        <v>287006.41122443601</v>
      </c>
      <c r="R18" s="2">
        <v>378796.07529081497</v>
      </c>
      <c r="S18" s="2">
        <v>398312.28195497597</v>
      </c>
      <c r="T18" s="2">
        <v>483373.37376109802</v>
      </c>
      <c r="U18" s="2">
        <v>477799.27014368301</v>
      </c>
      <c r="V18" s="2">
        <v>530499548.73546797</v>
      </c>
      <c r="W18" s="2">
        <v>625719389.74139404</v>
      </c>
      <c r="X18" s="2">
        <v>652887794.67906499</v>
      </c>
      <c r="Y18" s="2">
        <v>769371034.59913099</v>
      </c>
      <c r="Z18" s="2">
        <v>680022130.95747304</v>
      </c>
      <c r="AA18" s="2">
        <v>732868.01559078996</v>
      </c>
      <c r="AB18" s="2">
        <v>1016982.8501418401</v>
      </c>
      <c r="AC18" s="2">
        <v>1035159.65191372</v>
      </c>
      <c r="AD18" s="2">
        <v>1246637.7527666001</v>
      </c>
      <c r="AE18" s="2">
        <v>1153593.4682964601</v>
      </c>
      <c r="AF18" s="2">
        <v>124704.54451296599</v>
      </c>
      <c r="AG18" s="2">
        <v>174498.17461498699</v>
      </c>
      <c r="AH18" s="2">
        <v>189119.44425211</v>
      </c>
      <c r="AI18" s="2">
        <v>229325.46623404601</v>
      </c>
      <c r="AJ18" s="2">
        <v>245625.28564349801</v>
      </c>
      <c r="AK18" s="2">
        <v>132607570.03010701</v>
      </c>
      <c r="AL18" s="2">
        <v>170386837.504226</v>
      </c>
      <c r="AM18" s="2">
        <v>185934840.071298</v>
      </c>
      <c r="AN18" s="2">
        <v>218805720.20080501</v>
      </c>
      <c r="AO18" s="2">
        <v>227457843.06572801</v>
      </c>
    </row>
    <row r="19" spans="1:41" ht="10.25" x14ac:dyDescent="0.2">
      <c r="A19" t="s">
        <v>102</v>
      </c>
      <c r="B19" t="s">
        <v>63</v>
      </c>
      <c r="C19" t="s">
        <v>64</v>
      </c>
      <c r="D19" t="s">
        <v>56</v>
      </c>
      <c r="E19" t="s">
        <v>44</v>
      </c>
      <c r="F19" t="s">
        <v>45</v>
      </c>
      <c r="G19" s="2">
        <v>48105.229762942603</v>
      </c>
      <c r="H19" s="2">
        <v>48241.570986927502</v>
      </c>
      <c r="I19" s="2">
        <v>50771.087316692698</v>
      </c>
      <c r="J19" s="2">
        <v>50247.164690343598</v>
      </c>
      <c r="K19" s="2">
        <v>50178.021020801702</v>
      </c>
      <c r="L19" s="2">
        <v>0</v>
      </c>
      <c r="M19" s="2">
        <v>0</v>
      </c>
      <c r="N19" s="2">
        <v>0</v>
      </c>
      <c r="O19" s="2">
        <v>0</v>
      </c>
      <c r="P19" s="2">
        <v>0</v>
      </c>
      <c r="Q19" s="2">
        <v>0</v>
      </c>
      <c r="R19" s="2">
        <v>0</v>
      </c>
      <c r="S19" s="2">
        <v>0</v>
      </c>
      <c r="T19" s="2">
        <v>0</v>
      </c>
      <c r="U19" s="2">
        <v>0</v>
      </c>
      <c r="V19" s="2">
        <v>0</v>
      </c>
      <c r="W19" s="2">
        <v>0</v>
      </c>
      <c r="X19" s="2">
        <v>0</v>
      </c>
      <c r="Y19" s="2">
        <v>0</v>
      </c>
      <c r="Z19" s="2">
        <v>0</v>
      </c>
      <c r="AA19" s="2">
        <v>0</v>
      </c>
      <c r="AB19" s="2">
        <v>0</v>
      </c>
      <c r="AC19" s="2">
        <v>0</v>
      </c>
      <c r="AD19" s="2">
        <v>0</v>
      </c>
      <c r="AE19" s="2">
        <v>0</v>
      </c>
      <c r="AF19" s="2">
        <v>0</v>
      </c>
      <c r="AG19" s="2">
        <v>0</v>
      </c>
      <c r="AH19" s="2">
        <v>0</v>
      </c>
      <c r="AI19" s="2">
        <v>0</v>
      </c>
      <c r="AJ19" s="2">
        <v>0</v>
      </c>
      <c r="AK19" s="2">
        <v>0</v>
      </c>
      <c r="AL19" s="2">
        <v>0</v>
      </c>
      <c r="AM19" s="2">
        <v>0</v>
      </c>
      <c r="AN19" s="2">
        <v>0</v>
      </c>
      <c r="AO19" s="2">
        <v>0</v>
      </c>
    </row>
    <row r="20" spans="1:41" ht="10.25" x14ac:dyDescent="0.2">
      <c r="A20" t="s">
        <v>102</v>
      </c>
      <c r="B20" t="s">
        <v>63</v>
      </c>
      <c r="C20" t="s">
        <v>65</v>
      </c>
      <c r="D20" t="s">
        <v>56</v>
      </c>
      <c r="E20" t="s">
        <v>44</v>
      </c>
      <c r="F20" t="s">
        <v>45</v>
      </c>
      <c r="G20" s="2">
        <v>341.91403394599899</v>
      </c>
      <c r="H20" s="2">
        <v>644.14759838394798</v>
      </c>
      <c r="I20" s="2">
        <v>1928.8914853767501</v>
      </c>
      <c r="J20" s="2">
        <v>1948.64128935695</v>
      </c>
      <c r="K20" s="2">
        <v>1321.89384124858</v>
      </c>
      <c r="L20" s="2">
        <v>0</v>
      </c>
      <c r="M20" s="2">
        <v>0</v>
      </c>
      <c r="N20" s="2">
        <v>0</v>
      </c>
      <c r="O20" s="2">
        <v>0</v>
      </c>
      <c r="P20" s="2">
        <v>0</v>
      </c>
      <c r="Q20" s="2">
        <v>0</v>
      </c>
      <c r="R20" s="2">
        <v>0</v>
      </c>
      <c r="S20" s="2">
        <v>0</v>
      </c>
      <c r="T20" s="2">
        <v>0</v>
      </c>
      <c r="U20" s="2">
        <v>0</v>
      </c>
      <c r="V20" s="2">
        <v>0</v>
      </c>
      <c r="W20" s="2">
        <v>0</v>
      </c>
      <c r="X20" s="2">
        <v>0</v>
      </c>
      <c r="Y20" s="2">
        <v>0</v>
      </c>
      <c r="Z20" s="2">
        <v>0</v>
      </c>
      <c r="AA20" s="2">
        <v>0</v>
      </c>
      <c r="AB20" s="2">
        <v>0</v>
      </c>
      <c r="AC20" s="2">
        <v>0</v>
      </c>
      <c r="AD20" s="2">
        <v>0</v>
      </c>
      <c r="AE20" s="2">
        <v>0</v>
      </c>
      <c r="AF20" s="2">
        <v>0</v>
      </c>
      <c r="AG20" s="2">
        <v>0</v>
      </c>
      <c r="AH20" s="2">
        <v>0</v>
      </c>
      <c r="AI20" s="2">
        <v>0</v>
      </c>
      <c r="AJ20" s="2">
        <v>0</v>
      </c>
      <c r="AK20" s="2">
        <v>0</v>
      </c>
      <c r="AL20" s="2">
        <v>0</v>
      </c>
      <c r="AM20" s="2">
        <v>0</v>
      </c>
      <c r="AN20" s="2">
        <v>0</v>
      </c>
      <c r="AO20" s="2">
        <v>0</v>
      </c>
    </row>
    <row r="21" spans="1:41" ht="10.25" x14ac:dyDescent="0.2">
      <c r="A21" t="s">
        <v>102</v>
      </c>
      <c r="B21" t="s">
        <v>63</v>
      </c>
      <c r="C21" t="s">
        <v>66</v>
      </c>
      <c r="D21" t="s">
        <v>56</v>
      </c>
      <c r="E21" t="s">
        <v>44</v>
      </c>
      <c r="F21" t="s">
        <v>45</v>
      </c>
      <c r="G21" s="2">
        <v>14833.450814805499</v>
      </c>
      <c r="H21" s="2">
        <v>14926.875255151699</v>
      </c>
      <c r="I21" s="2">
        <v>15957.2975457911</v>
      </c>
      <c r="J21" s="2">
        <v>15777.448896019299</v>
      </c>
      <c r="K21" s="2">
        <v>15828.7695242749</v>
      </c>
      <c r="L21" s="2">
        <v>0</v>
      </c>
      <c r="M21" s="2">
        <v>0</v>
      </c>
      <c r="N21" s="2">
        <v>0</v>
      </c>
      <c r="O21" s="2">
        <v>0</v>
      </c>
      <c r="P21" s="2">
        <v>0</v>
      </c>
      <c r="Q21" s="2">
        <v>0</v>
      </c>
      <c r="R21" s="2">
        <v>0</v>
      </c>
      <c r="S21" s="2">
        <v>0</v>
      </c>
      <c r="T21" s="2">
        <v>0</v>
      </c>
      <c r="U21" s="2">
        <v>0</v>
      </c>
      <c r="V21" s="2">
        <v>0</v>
      </c>
      <c r="W21" s="2">
        <v>0</v>
      </c>
      <c r="X21" s="2">
        <v>0</v>
      </c>
      <c r="Y21" s="2">
        <v>0</v>
      </c>
      <c r="Z21" s="2">
        <v>0</v>
      </c>
      <c r="AA21" s="2">
        <v>0</v>
      </c>
      <c r="AB21" s="2">
        <v>0</v>
      </c>
      <c r="AC21" s="2">
        <v>0</v>
      </c>
      <c r="AD21" s="2">
        <v>0</v>
      </c>
      <c r="AE21" s="2">
        <v>0</v>
      </c>
      <c r="AF21" s="2">
        <v>0</v>
      </c>
      <c r="AG21" s="2">
        <v>0</v>
      </c>
      <c r="AH21" s="2">
        <v>0</v>
      </c>
      <c r="AI21" s="2">
        <v>0</v>
      </c>
      <c r="AJ21" s="2">
        <v>0</v>
      </c>
      <c r="AK21" s="2">
        <v>0</v>
      </c>
      <c r="AL21" s="2">
        <v>0</v>
      </c>
      <c r="AM21" s="2">
        <v>0</v>
      </c>
      <c r="AN21" s="2">
        <v>0</v>
      </c>
      <c r="AO21" s="2">
        <v>0</v>
      </c>
    </row>
    <row r="22" spans="1:41" ht="10.25" x14ac:dyDescent="0.2">
      <c r="A22" t="s">
        <v>102</v>
      </c>
      <c r="B22" t="s">
        <v>63</v>
      </c>
      <c r="C22" t="s">
        <v>67</v>
      </c>
      <c r="D22" t="s">
        <v>56</v>
      </c>
      <c r="E22" t="s">
        <v>44</v>
      </c>
      <c r="F22" t="s">
        <v>45</v>
      </c>
      <c r="G22" s="2">
        <v>4832.2010016418599</v>
      </c>
      <c r="H22" s="2">
        <v>4870.7825557343303</v>
      </c>
      <c r="I22" s="2">
        <v>5367.5725917651398</v>
      </c>
      <c r="J22" s="2">
        <v>5338.1008559670299</v>
      </c>
      <c r="K22" s="2">
        <v>5337.8329086760104</v>
      </c>
      <c r="L22" s="2">
        <v>0</v>
      </c>
      <c r="M22" s="2">
        <v>0</v>
      </c>
      <c r="N22" s="2">
        <v>0</v>
      </c>
      <c r="O22" s="2">
        <v>0</v>
      </c>
      <c r="P22" s="2">
        <v>0</v>
      </c>
      <c r="Q22" s="2">
        <v>0</v>
      </c>
      <c r="R22" s="2">
        <v>0</v>
      </c>
      <c r="S22" s="2">
        <v>0</v>
      </c>
      <c r="T22" s="2">
        <v>0</v>
      </c>
      <c r="U22" s="2">
        <v>0</v>
      </c>
      <c r="V22" s="2">
        <v>0</v>
      </c>
      <c r="W22" s="2">
        <v>0</v>
      </c>
      <c r="X22" s="2">
        <v>0</v>
      </c>
      <c r="Y22" s="2">
        <v>0</v>
      </c>
      <c r="Z22" s="2">
        <v>0</v>
      </c>
      <c r="AA22" s="2">
        <v>0</v>
      </c>
      <c r="AB22" s="2">
        <v>0</v>
      </c>
      <c r="AC22" s="2">
        <v>0</v>
      </c>
      <c r="AD22" s="2">
        <v>0</v>
      </c>
      <c r="AE22" s="2">
        <v>0</v>
      </c>
      <c r="AF22" s="2">
        <v>0</v>
      </c>
      <c r="AG22" s="2">
        <v>0</v>
      </c>
      <c r="AH22" s="2">
        <v>0</v>
      </c>
      <c r="AI22" s="2">
        <v>0</v>
      </c>
      <c r="AJ22" s="2">
        <v>0</v>
      </c>
      <c r="AK22" s="2">
        <v>0</v>
      </c>
      <c r="AL22" s="2">
        <v>0</v>
      </c>
      <c r="AM22" s="2">
        <v>0</v>
      </c>
      <c r="AN22" s="2">
        <v>0</v>
      </c>
      <c r="AO22" s="2">
        <v>0</v>
      </c>
    </row>
    <row r="23" spans="1:41" ht="10.25" x14ac:dyDescent="0.2">
      <c r="A23" t="s">
        <v>102</v>
      </c>
      <c r="B23" t="s">
        <v>63</v>
      </c>
      <c r="C23" t="s">
        <v>68</v>
      </c>
      <c r="D23" t="s">
        <v>56</v>
      </c>
      <c r="E23" t="s">
        <v>44</v>
      </c>
      <c r="F23" t="s">
        <v>45</v>
      </c>
      <c r="G23" s="2">
        <v>17530.619994507499</v>
      </c>
      <c r="H23" s="2">
        <v>17534.223229048199</v>
      </c>
      <c r="I23" s="2">
        <v>18819.049206071599</v>
      </c>
      <c r="J23" s="2">
        <v>18742.375702369802</v>
      </c>
      <c r="K23" s="2">
        <v>18800.461094391401</v>
      </c>
      <c r="L23" s="2">
        <v>0</v>
      </c>
      <c r="M23" s="2">
        <v>0</v>
      </c>
      <c r="N23" s="2">
        <v>0</v>
      </c>
      <c r="O23" s="2">
        <v>0</v>
      </c>
      <c r="P23" s="2">
        <v>0</v>
      </c>
      <c r="Q23" s="2">
        <v>0</v>
      </c>
      <c r="R23" s="2">
        <v>0</v>
      </c>
      <c r="S23" s="2">
        <v>0</v>
      </c>
      <c r="T23" s="2">
        <v>0</v>
      </c>
      <c r="U23" s="2">
        <v>0</v>
      </c>
      <c r="V23" s="2">
        <v>0</v>
      </c>
      <c r="W23" s="2">
        <v>0</v>
      </c>
      <c r="X23" s="2">
        <v>0</v>
      </c>
      <c r="Y23" s="2">
        <v>0</v>
      </c>
      <c r="Z23" s="2">
        <v>0</v>
      </c>
      <c r="AA23" s="2">
        <v>0</v>
      </c>
      <c r="AB23" s="2">
        <v>0</v>
      </c>
      <c r="AC23" s="2">
        <v>0</v>
      </c>
      <c r="AD23" s="2">
        <v>0</v>
      </c>
      <c r="AE23" s="2">
        <v>0</v>
      </c>
      <c r="AF23" s="2">
        <v>0</v>
      </c>
      <c r="AG23" s="2">
        <v>0</v>
      </c>
      <c r="AH23" s="2">
        <v>0</v>
      </c>
      <c r="AI23" s="2">
        <v>0</v>
      </c>
      <c r="AJ23" s="2">
        <v>0</v>
      </c>
      <c r="AK23" s="2">
        <v>0</v>
      </c>
      <c r="AL23" s="2">
        <v>0</v>
      </c>
      <c r="AM23" s="2">
        <v>0</v>
      </c>
      <c r="AN23" s="2">
        <v>0</v>
      </c>
      <c r="AO23" s="2">
        <v>0</v>
      </c>
    </row>
    <row r="24" spans="1:41" ht="10.25" x14ac:dyDescent="0.2">
      <c r="A24" t="s">
        <v>102</v>
      </c>
      <c r="B24" t="s">
        <v>63</v>
      </c>
      <c r="C24" t="s">
        <v>69</v>
      </c>
      <c r="D24" t="s">
        <v>56</v>
      </c>
      <c r="E24" t="s">
        <v>44</v>
      </c>
      <c r="F24" t="s">
        <v>45</v>
      </c>
      <c r="G24" s="2">
        <v>30922.936739871999</v>
      </c>
      <c r="H24" s="2">
        <v>30972.531238176602</v>
      </c>
      <c r="I24" s="2">
        <v>34941.317084093302</v>
      </c>
      <c r="J24" s="2">
        <v>34998.232187763599</v>
      </c>
      <c r="K24" s="2">
        <v>35514.288158496398</v>
      </c>
      <c r="L24" s="2">
        <v>0</v>
      </c>
      <c r="M24" s="2">
        <v>0</v>
      </c>
      <c r="N24" s="2">
        <v>0</v>
      </c>
      <c r="O24" s="2">
        <v>0</v>
      </c>
      <c r="P24" s="2">
        <v>0</v>
      </c>
      <c r="Q24" s="2">
        <v>0</v>
      </c>
      <c r="R24" s="2">
        <v>0</v>
      </c>
      <c r="S24" s="2">
        <v>0</v>
      </c>
      <c r="T24" s="2">
        <v>0</v>
      </c>
      <c r="U24" s="2">
        <v>0</v>
      </c>
      <c r="V24" s="2">
        <v>0</v>
      </c>
      <c r="W24" s="2">
        <v>0</v>
      </c>
      <c r="X24" s="2">
        <v>0</v>
      </c>
      <c r="Y24" s="2">
        <v>0</v>
      </c>
      <c r="Z24" s="2">
        <v>0</v>
      </c>
      <c r="AA24" s="2">
        <v>0</v>
      </c>
      <c r="AB24" s="2">
        <v>0</v>
      </c>
      <c r="AC24" s="2">
        <v>0</v>
      </c>
      <c r="AD24" s="2">
        <v>0</v>
      </c>
      <c r="AE24" s="2">
        <v>0</v>
      </c>
      <c r="AF24" s="2">
        <v>0</v>
      </c>
      <c r="AG24" s="2">
        <v>0</v>
      </c>
      <c r="AH24" s="2">
        <v>0</v>
      </c>
      <c r="AI24" s="2">
        <v>0</v>
      </c>
      <c r="AJ24" s="2">
        <v>0</v>
      </c>
      <c r="AK24" s="2">
        <v>0</v>
      </c>
      <c r="AL24" s="2">
        <v>0</v>
      </c>
      <c r="AM24" s="2">
        <v>0</v>
      </c>
      <c r="AN24" s="2">
        <v>0</v>
      </c>
      <c r="AO24" s="2">
        <v>0</v>
      </c>
    </row>
    <row r="25" spans="1:41" ht="10.25" x14ac:dyDescent="0.2">
      <c r="A25" t="s">
        <v>102</v>
      </c>
      <c r="B25" t="s">
        <v>63</v>
      </c>
      <c r="C25" t="s">
        <v>70</v>
      </c>
      <c r="D25" t="s">
        <v>56</v>
      </c>
      <c r="E25" t="s">
        <v>44</v>
      </c>
      <c r="F25" t="s">
        <v>45</v>
      </c>
      <c r="G25" s="2">
        <v>467873.97060343903</v>
      </c>
      <c r="H25" s="2">
        <v>480377.96722278203</v>
      </c>
      <c r="I25" s="2">
        <v>452166.49917145801</v>
      </c>
      <c r="J25" s="2">
        <v>432066.25317827798</v>
      </c>
      <c r="K25" s="2">
        <v>301599.90983388701</v>
      </c>
      <c r="L25" s="2">
        <v>5157028.8343158998</v>
      </c>
      <c r="M25" s="2">
        <v>6800072.8438747702</v>
      </c>
      <c r="N25" s="2">
        <v>6399048.6460231598</v>
      </c>
      <c r="O25" s="2">
        <v>6172953.6926202001</v>
      </c>
      <c r="P25" s="2">
        <v>4454079.9189744201</v>
      </c>
      <c r="Q25" s="2">
        <v>238410.071314375</v>
      </c>
      <c r="R25" s="2">
        <v>323336.51794135099</v>
      </c>
      <c r="S25" s="2">
        <v>305154.93355087203</v>
      </c>
      <c r="T25" s="2">
        <v>295764.80588945199</v>
      </c>
      <c r="U25" s="2">
        <v>217803.227525311</v>
      </c>
      <c r="V25" s="2">
        <v>465625536.82282799</v>
      </c>
      <c r="W25" s="2">
        <v>720223362.32893598</v>
      </c>
      <c r="X25" s="2">
        <v>668707664.24251294</v>
      </c>
      <c r="Y25" s="2">
        <v>650245868.00557804</v>
      </c>
      <c r="Z25" s="2">
        <v>489273973.67184401</v>
      </c>
      <c r="AA25" s="2">
        <v>3590397.62401244</v>
      </c>
      <c r="AB25" s="2">
        <v>4730139.0340591101</v>
      </c>
      <c r="AC25" s="2">
        <v>4444552.7937648501</v>
      </c>
      <c r="AD25" s="2">
        <v>4294710.5435942402</v>
      </c>
      <c r="AE25" s="2">
        <v>3143424.7726924201</v>
      </c>
      <c r="AF25" s="2">
        <v>150278.316991083</v>
      </c>
      <c r="AG25" s="2">
        <v>198663.61828636099</v>
      </c>
      <c r="AH25" s="2">
        <v>187937.28888653399</v>
      </c>
      <c r="AI25" s="2">
        <v>182615.50363592801</v>
      </c>
      <c r="AJ25" s="2">
        <v>137057.14926685899</v>
      </c>
      <c r="AK25" s="2">
        <v>175723944.711501</v>
      </c>
      <c r="AL25" s="2">
        <v>257663983.16671199</v>
      </c>
      <c r="AM25" s="2">
        <v>240718658.07464701</v>
      </c>
      <c r="AN25" s="2">
        <v>234851441.497188</v>
      </c>
      <c r="AO25" s="2">
        <v>179341679.03492299</v>
      </c>
    </row>
    <row r="26" spans="1:41" ht="10.25" x14ac:dyDescent="0.2">
      <c r="A26" t="s">
        <v>102</v>
      </c>
      <c r="B26" t="s">
        <v>63</v>
      </c>
      <c r="C26" t="s">
        <v>71</v>
      </c>
      <c r="D26" t="s">
        <v>56</v>
      </c>
      <c r="E26" t="s">
        <v>44</v>
      </c>
      <c r="F26" t="s">
        <v>45</v>
      </c>
      <c r="G26" s="2">
        <v>216384.36323639701</v>
      </c>
      <c r="H26" s="2">
        <v>221555.582221255</v>
      </c>
      <c r="I26" s="2">
        <v>209695.251608088</v>
      </c>
      <c r="J26" s="2">
        <v>200397.747250824</v>
      </c>
      <c r="K26" s="2">
        <v>136577.51005667701</v>
      </c>
      <c r="L26" s="2">
        <v>3026428.2376127201</v>
      </c>
      <c r="M26" s="2">
        <v>3556278.16507906</v>
      </c>
      <c r="N26" s="2">
        <v>3363559.2446587598</v>
      </c>
      <c r="O26" s="2">
        <v>3237028.3976339502</v>
      </c>
      <c r="P26" s="2">
        <v>2316420.3676322801</v>
      </c>
      <c r="Q26" s="2">
        <v>155718.03262801</v>
      </c>
      <c r="R26" s="2">
        <v>182513.02349808201</v>
      </c>
      <c r="S26" s="2">
        <v>173404.78320285701</v>
      </c>
      <c r="T26" s="2">
        <v>167628.35272215001</v>
      </c>
      <c r="U26" s="2">
        <v>122088.77610280699</v>
      </c>
      <c r="V26" s="2">
        <v>243477498.29657799</v>
      </c>
      <c r="W26" s="2">
        <v>311354420.316046</v>
      </c>
      <c r="X26" s="2">
        <v>290991351.25840098</v>
      </c>
      <c r="Y26" s="2">
        <v>282528242.56493199</v>
      </c>
      <c r="Z26" s="2">
        <v>212050385.28440201</v>
      </c>
      <c r="AA26" s="2">
        <v>2108858.88097551</v>
      </c>
      <c r="AB26" s="2">
        <v>2479846.7283461001</v>
      </c>
      <c r="AC26" s="2">
        <v>2342589.1802556198</v>
      </c>
      <c r="AD26" s="2">
        <v>2258642.3775747502</v>
      </c>
      <c r="AE26" s="2">
        <v>1640252.7931973599</v>
      </c>
      <c r="AF26" s="2">
        <v>98756.7102401054</v>
      </c>
      <c r="AG26" s="2">
        <v>114566.204858988</v>
      </c>
      <c r="AH26" s="2">
        <v>109147.492577937</v>
      </c>
      <c r="AI26" s="2">
        <v>105758.353451904</v>
      </c>
      <c r="AJ26" s="2">
        <v>78716.526498691601</v>
      </c>
      <c r="AK26" s="2">
        <v>91934266.499108106</v>
      </c>
      <c r="AL26" s="2">
        <v>114237399.383526</v>
      </c>
      <c r="AM26" s="2">
        <v>107364730.784924</v>
      </c>
      <c r="AN26" s="2">
        <v>104370823.635134</v>
      </c>
      <c r="AO26" s="2">
        <v>79592261.298067003</v>
      </c>
    </row>
    <row r="27" spans="1:41" ht="10.25" x14ac:dyDescent="0.2">
      <c r="A27" t="s">
        <v>102</v>
      </c>
      <c r="B27" t="s">
        <v>63</v>
      </c>
      <c r="C27" t="s">
        <v>72</v>
      </c>
      <c r="D27" t="s">
        <v>56</v>
      </c>
      <c r="E27" t="s">
        <v>44</v>
      </c>
      <c r="F27" t="s">
        <v>45</v>
      </c>
      <c r="G27" s="2">
        <v>94972.830847810095</v>
      </c>
      <c r="H27" s="2">
        <v>98621.260790131797</v>
      </c>
      <c r="I27" s="2">
        <v>93367.804620962197</v>
      </c>
      <c r="J27" s="2">
        <v>89820.276543780798</v>
      </c>
      <c r="K27" s="2">
        <v>63035.168232811098</v>
      </c>
      <c r="L27" s="2">
        <v>1187269.0171294101</v>
      </c>
      <c r="M27" s="2">
        <v>1439058.1914468899</v>
      </c>
      <c r="N27" s="2">
        <v>1359861.3528491</v>
      </c>
      <c r="O27" s="2">
        <v>1324039.67396413</v>
      </c>
      <c r="P27" s="2">
        <v>976781.02789113601</v>
      </c>
      <c r="Q27" s="2">
        <v>54317.898408047797</v>
      </c>
      <c r="R27" s="2">
        <v>68234.689932663794</v>
      </c>
      <c r="S27" s="2">
        <v>64560.504116176002</v>
      </c>
      <c r="T27" s="2">
        <v>63078.2179516818</v>
      </c>
      <c r="U27" s="2">
        <v>48128.829397326597</v>
      </c>
      <c r="V27" s="2">
        <v>98214454.546068296</v>
      </c>
      <c r="W27" s="2">
        <v>137078348.01457599</v>
      </c>
      <c r="X27" s="2">
        <v>127461514.111211</v>
      </c>
      <c r="Y27" s="2">
        <v>124535440.976779</v>
      </c>
      <c r="Z27" s="2">
        <v>96351969.247037306</v>
      </c>
      <c r="AA27" s="2">
        <v>868659.40099172201</v>
      </c>
      <c r="AB27" s="2">
        <v>1056127.2452847101</v>
      </c>
      <c r="AC27" s="2">
        <v>997130.36735398497</v>
      </c>
      <c r="AD27" s="2">
        <v>971806.24070259603</v>
      </c>
      <c r="AE27" s="2">
        <v>725722.43046873901</v>
      </c>
      <c r="AF27" s="2">
        <v>36162.001821160702</v>
      </c>
      <c r="AG27" s="2">
        <v>45055.490055224996</v>
      </c>
      <c r="AH27" s="2">
        <v>42731.754932516596</v>
      </c>
      <c r="AI27" s="2">
        <v>41799.900952679098</v>
      </c>
      <c r="AJ27" s="2">
        <v>32546.4588780632</v>
      </c>
      <c r="AK27" s="2">
        <v>38066270.467817001</v>
      </c>
      <c r="AL27" s="2">
        <v>51440320.853755102</v>
      </c>
      <c r="AM27" s="2">
        <v>48156054.846840799</v>
      </c>
      <c r="AN27" s="2">
        <v>47196595.933253199</v>
      </c>
      <c r="AO27" s="2">
        <v>37551130.676743999</v>
      </c>
    </row>
    <row r="28" spans="1:41" ht="10.25" x14ac:dyDescent="0.2">
      <c r="A28" t="s">
        <v>102</v>
      </c>
      <c r="B28" t="s">
        <v>63</v>
      </c>
      <c r="C28" t="s">
        <v>73</v>
      </c>
      <c r="D28" t="s">
        <v>56</v>
      </c>
      <c r="E28" t="s">
        <v>44</v>
      </c>
      <c r="F28" t="s">
        <v>45</v>
      </c>
      <c r="G28" s="2">
        <v>362362.025396307</v>
      </c>
      <c r="H28" s="2">
        <v>351292.33101060899</v>
      </c>
      <c r="I28" s="2">
        <v>331133.28726749698</v>
      </c>
      <c r="J28" s="2">
        <v>317243.208939759</v>
      </c>
      <c r="K28" s="2">
        <v>219265.279945947</v>
      </c>
      <c r="L28" s="2">
        <v>1875079.5333972999</v>
      </c>
      <c r="M28" s="2">
        <v>2394385.0981147098</v>
      </c>
      <c r="N28" s="2">
        <v>2274486.51543426</v>
      </c>
      <c r="O28" s="2">
        <v>2197191.56589957</v>
      </c>
      <c r="P28" s="2">
        <v>1561743.31203303</v>
      </c>
      <c r="Q28" s="2">
        <v>200487.261348314</v>
      </c>
      <c r="R28" s="2">
        <v>257459.17017292601</v>
      </c>
      <c r="S28" s="2">
        <v>253243.626374057</v>
      </c>
      <c r="T28" s="2">
        <v>253289.07586484999</v>
      </c>
      <c r="U28" s="2">
        <v>180047.288718175</v>
      </c>
      <c r="V28" s="2">
        <v>84390393.419060901</v>
      </c>
      <c r="W28" s="2">
        <v>135010082.64010999</v>
      </c>
      <c r="X28" s="2">
        <v>126107995.079346</v>
      </c>
      <c r="Y28" s="2">
        <v>122693805.316652</v>
      </c>
      <c r="Z28" s="2">
        <v>92901512.306316495</v>
      </c>
      <c r="AA28" s="2">
        <v>1310802.4593888</v>
      </c>
      <c r="AB28" s="2">
        <v>1664536.61479814</v>
      </c>
      <c r="AC28" s="2">
        <v>1579168.71772987</v>
      </c>
      <c r="AD28" s="2">
        <v>1528190.67398179</v>
      </c>
      <c r="AE28" s="2">
        <v>1098558.90129042</v>
      </c>
      <c r="AF28" s="2">
        <v>128429.70036083</v>
      </c>
      <c r="AG28" s="2">
        <v>163432.701492722</v>
      </c>
      <c r="AH28" s="2">
        <v>161206.850883854</v>
      </c>
      <c r="AI28" s="2">
        <v>161860.75527258299</v>
      </c>
      <c r="AJ28" s="2">
        <v>117341.813366894</v>
      </c>
      <c r="AK28" s="2">
        <v>31632848.846171301</v>
      </c>
      <c r="AL28" s="2">
        <v>49074394.310565799</v>
      </c>
      <c r="AM28" s="2">
        <v>45953680.172616497</v>
      </c>
      <c r="AN28" s="2">
        <v>44848978.821424998</v>
      </c>
      <c r="AO28" s="2">
        <v>34585524.374574803</v>
      </c>
    </row>
    <row r="29" spans="1:41" ht="10.25" x14ac:dyDescent="0.2">
      <c r="A29" t="s">
        <v>102</v>
      </c>
      <c r="B29" t="s">
        <v>63</v>
      </c>
      <c r="C29" t="s">
        <v>74</v>
      </c>
      <c r="D29" t="s">
        <v>56</v>
      </c>
      <c r="E29" t="s">
        <v>44</v>
      </c>
      <c r="F29" t="s">
        <v>45</v>
      </c>
      <c r="G29" s="2">
        <v>845222.04524912697</v>
      </c>
      <c r="H29" s="2">
        <v>826827.57555876602</v>
      </c>
      <c r="I29" s="2">
        <v>776103.44794544601</v>
      </c>
      <c r="J29" s="2">
        <v>737539.81620278105</v>
      </c>
      <c r="K29" s="2">
        <v>482975.05650539102</v>
      </c>
      <c r="L29" s="2">
        <v>6099144.74329862</v>
      </c>
      <c r="M29" s="2">
        <v>7856739.3431291301</v>
      </c>
      <c r="N29" s="2">
        <v>7442631.4485238604</v>
      </c>
      <c r="O29" s="2">
        <v>7153797.9082556898</v>
      </c>
      <c r="P29" s="2">
        <v>4848553.7914252197</v>
      </c>
      <c r="Q29" s="2">
        <v>575568.64244922495</v>
      </c>
      <c r="R29" s="2">
        <v>753141.83344688697</v>
      </c>
      <c r="S29" s="2">
        <v>740756.60111366794</v>
      </c>
      <c r="T29" s="2">
        <v>738272.42699497798</v>
      </c>
      <c r="U29" s="2">
        <v>504280.965769812</v>
      </c>
      <c r="V29" s="2">
        <v>295766508.814547</v>
      </c>
      <c r="W29" s="2">
        <v>467217357.11350799</v>
      </c>
      <c r="X29" s="2">
        <v>433309427.68032098</v>
      </c>
      <c r="Y29" s="2">
        <v>420414983.51191998</v>
      </c>
      <c r="Z29" s="2">
        <v>297555968.372504</v>
      </c>
      <c r="AA29" s="2">
        <v>4104841.11446772</v>
      </c>
      <c r="AB29" s="2">
        <v>5289796.36754175</v>
      </c>
      <c r="AC29" s="2">
        <v>4992939.7301519802</v>
      </c>
      <c r="AD29" s="2">
        <v>4805636.8399774404</v>
      </c>
      <c r="AE29" s="2">
        <v>3288015.0350059401</v>
      </c>
      <c r="AF29" s="2">
        <v>346103.46506944101</v>
      </c>
      <c r="AG29" s="2">
        <v>449004.57573556103</v>
      </c>
      <c r="AH29" s="2">
        <v>442127.650782927</v>
      </c>
      <c r="AI29" s="2">
        <v>441941.64424992702</v>
      </c>
      <c r="AJ29" s="2">
        <v>306648.84750031499</v>
      </c>
      <c r="AK29" s="2">
        <v>102385179.81619699</v>
      </c>
      <c r="AL29" s="2">
        <v>158463802.178738</v>
      </c>
      <c r="AM29" s="2">
        <v>146992716.04478699</v>
      </c>
      <c r="AN29" s="2">
        <v>143264587.27340001</v>
      </c>
      <c r="AO29" s="2">
        <v>102081589.233532</v>
      </c>
    </row>
    <row r="30" spans="1:41" x14ac:dyDescent="0.2">
      <c r="A30" t="s">
        <v>102</v>
      </c>
      <c r="B30" t="s">
        <v>63</v>
      </c>
      <c r="C30" t="s">
        <v>75</v>
      </c>
      <c r="D30" t="s">
        <v>43</v>
      </c>
      <c r="E30" t="s">
        <v>44</v>
      </c>
      <c r="F30" t="s">
        <v>45</v>
      </c>
      <c r="G30" s="2">
        <v>531927.64926840703</v>
      </c>
      <c r="H30" s="2">
        <v>529583.89163486799</v>
      </c>
      <c r="I30" s="2">
        <v>495918.70516928303</v>
      </c>
      <c r="J30" s="2">
        <v>471573.54580540297</v>
      </c>
      <c r="K30" s="2">
        <v>333115.23706875101</v>
      </c>
      <c r="L30" s="2">
        <v>5714924.53461775</v>
      </c>
      <c r="M30" s="2">
        <v>7643885.7303366195</v>
      </c>
      <c r="N30" s="2">
        <v>7199211.20228789</v>
      </c>
      <c r="O30" s="2">
        <v>6926733.1078012399</v>
      </c>
      <c r="P30" s="2">
        <v>5077148.4323188998</v>
      </c>
      <c r="Q30" s="2">
        <v>277396.27865243203</v>
      </c>
      <c r="R30" s="2">
        <v>372879.92793513602</v>
      </c>
      <c r="S30" s="2">
        <v>349168.72925057099</v>
      </c>
      <c r="T30" s="2">
        <v>335290.522531586</v>
      </c>
      <c r="U30" s="2">
        <v>238862.36383750901</v>
      </c>
      <c r="V30" s="2">
        <v>661916941.41397095</v>
      </c>
      <c r="W30" s="2">
        <v>1084635464.3934801</v>
      </c>
      <c r="X30" s="2">
        <v>1019909046.43214</v>
      </c>
      <c r="Y30" s="2">
        <v>988098234.44343698</v>
      </c>
      <c r="Z30" s="2">
        <v>744421759.17651701</v>
      </c>
      <c r="AA30" s="2">
        <v>3651010.4922456299</v>
      </c>
      <c r="AB30" s="2">
        <v>4925275.7877070997</v>
      </c>
      <c r="AC30" s="2">
        <v>4639661.4496280896</v>
      </c>
      <c r="AD30" s="2">
        <v>4470190.3029555501</v>
      </c>
      <c r="AE30" s="2">
        <v>3306339.94687365</v>
      </c>
      <c r="AF30" s="2">
        <v>145899.46705595401</v>
      </c>
      <c r="AG30" s="2">
        <v>187850.35464378801</v>
      </c>
      <c r="AH30" s="2">
        <v>175672.15780828401</v>
      </c>
      <c r="AI30" s="2">
        <v>168638.08911271201</v>
      </c>
      <c r="AJ30" s="2">
        <v>119511.431920353</v>
      </c>
      <c r="AK30" s="2">
        <v>208618584.513248</v>
      </c>
      <c r="AL30" s="2">
        <v>315006367.91211402</v>
      </c>
      <c r="AM30" s="2">
        <v>296438314.56842703</v>
      </c>
      <c r="AN30" s="2">
        <v>286650928.13564497</v>
      </c>
      <c r="AO30" s="2">
        <v>212639816.30358201</v>
      </c>
    </row>
    <row r="31" spans="1:41" x14ac:dyDescent="0.2">
      <c r="A31" t="s">
        <v>102</v>
      </c>
      <c r="B31" t="s">
        <v>63</v>
      </c>
      <c r="C31" t="s">
        <v>76</v>
      </c>
      <c r="D31" t="s">
        <v>43</v>
      </c>
      <c r="E31" t="s">
        <v>44</v>
      </c>
      <c r="F31" t="s">
        <v>45</v>
      </c>
      <c r="G31" s="2">
        <v>340621.87291048397</v>
      </c>
      <c r="H31" s="2">
        <v>340976.13946867897</v>
      </c>
      <c r="I31" s="2">
        <v>319795.07900280698</v>
      </c>
      <c r="J31" s="2">
        <v>304092.144036946</v>
      </c>
      <c r="K31" s="2">
        <v>217099.275831126</v>
      </c>
      <c r="L31" s="2">
        <v>4678724.8245892003</v>
      </c>
      <c r="M31" s="2">
        <v>6102088.3182720002</v>
      </c>
      <c r="N31" s="2">
        <v>5746627.7878592601</v>
      </c>
      <c r="O31" s="2">
        <v>5513587.1786902901</v>
      </c>
      <c r="P31" s="2">
        <v>4046792.9448239799</v>
      </c>
      <c r="Q31" s="2">
        <v>221392.15349242999</v>
      </c>
      <c r="R31" s="2">
        <v>293365.95323141501</v>
      </c>
      <c r="S31" s="2">
        <v>274729.81278119801</v>
      </c>
      <c r="T31" s="2">
        <v>262955.95266957401</v>
      </c>
      <c r="U31" s="2">
        <v>188095.97501290901</v>
      </c>
      <c r="V31" s="2">
        <v>453008512.51749998</v>
      </c>
      <c r="W31" s="2">
        <v>782700936.18589401</v>
      </c>
      <c r="X31" s="2">
        <v>736436024.36699903</v>
      </c>
      <c r="Y31" s="2">
        <v>712942883.20464003</v>
      </c>
      <c r="Z31" s="2">
        <v>537575706.72922397</v>
      </c>
      <c r="AA31" s="2">
        <v>2803994.6505952198</v>
      </c>
      <c r="AB31" s="2">
        <v>3717907.73886482</v>
      </c>
      <c r="AC31" s="2">
        <v>3500256.9918135302</v>
      </c>
      <c r="AD31" s="2">
        <v>3362238.7023082599</v>
      </c>
      <c r="AE31" s="2">
        <v>2484854.4359742799</v>
      </c>
      <c r="AF31" s="2">
        <v>108029.054819579</v>
      </c>
      <c r="AG31" s="2">
        <v>138460.856589951</v>
      </c>
      <c r="AH31" s="2">
        <v>129357.947889458</v>
      </c>
      <c r="AI31" s="2">
        <v>123772.83459839001</v>
      </c>
      <c r="AJ31" s="2">
        <v>87665.987300623805</v>
      </c>
      <c r="AK31" s="2">
        <v>138572951.495529</v>
      </c>
      <c r="AL31" s="2">
        <v>215149963.28353199</v>
      </c>
      <c r="AM31" s="2">
        <v>202304456.614703</v>
      </c>
      <c r="AN31" s="2">
        <v>195417646.62669399</v>
      </c>
      <c r="AO31" s="2">
        <v>144715615.52033201</v>
      </c>
    </row>
    <row r="32" spans="1:41" x14ac:dyDescent="0.2">
      <c r="A32" t="s">
        <v>102</v>
      </c>
      <c r="B32" t="s">
        <v>63</v>
      </c>
      <c r="C32" t="s">
        <v>77</v>
      </c>
      <c r="D32" t="s">
        <v>43</v>
      </c>
      <c r="E32" t="s">
        <v>44</v>
      </c>
      <c r="F32" t="s">
        <v>45</v>
      </c>
      <c r="G32" s="2">
        <v>124773.692649212</v>
      </c>
      <c r="H32" s="2">
        <v>125064.569344713</v>
      </c>
      <c r="I32" s="2">
        <v>119083.260195661</v>
      </c>
      <c r="J32" s="2">
        <v>115279.55773317799</v>
      </c>
      <c r="K32" s="2">
        <v>87274.027337972802</v>
      </c>
      <c r="L32" s="2">
        <v>1592061.3380221999</v>
      </c>
      <c r="M32" s="2">
        <v>2102953.7534492798</v>
      </c>
      <c r="N32" s="2">
        <v>2004775.61779913</v>
      </c>
      <c r="O32" s="2">
        <v>1957747.84840274</v>
      </c>
      <c r="P32" s="2">
        <v>1526891.4201024601</v>
      </c>
      <c r="Q32" s="2">
        <v>68795.613667268</v>
      </c>
      <c r="R32" s="2">
        <v>93403.776500086795</v>
      </c>
      <c r="S32" s="2">
        <v>88758.596755798106</v>
      </c>
      <c r="T32" s="2">
        <v>86715.861861684898</v>
      </c>
      <c r="U32" s="2">
        <v>66384.982415493098</v>
      </c>
      <c r="V32" s="2">
        <v>157598517.103154</v>
      </c>
      <c r="W32" s="2">
        <v>264752776.41785601</v>
      </c>
      <c r="X32" s="2">
        <v>253513598.98724401</v>
      </c>
      <c r="Y32" s="2">
        <v>249562946.43962201</v>
      </c>
      <c r="Z32" s="2">
        <v>200915564.25499699</v>
      </c>
      <c r="AA32" s="2">
        <v>965877.27360372897</v>
      </c>
      <c r="AB32" s="2">
        <v>1289216.96616312</v>
      </c>
      <c r="AC32" s="2">
        <v>1229974.60765228</v>
      </c>
      <c r="AD32" s="2">
        <v>1204995.17330941</v>
      </c>
      <c r="AE32" s="2">
        <v>946124.77975725196</v>
      </c>
      <c r="AF32" s="2">
        <v>32128.204078799099</v>
      </c>
      <c r="AG32" s="2">
        <v>41574.028619516997</v>
      </c>
      <c r="AH32" s="2">
        <v>39405.359208849601</v>
      </c>
      <c r="AI32" s="2">
        <v>38549.663788567297</v>
      </c>
      <c r="AJ32" s="2">
        <v>29260.745287306901</v>
      </c>
      <c r="AK32" s="2">
        <v>43053922.029241398</v>
      </c>
      <c r="AL32" s="2">
        <v>64890196.284325697</v>
      </c>
      <c r="AM32" s="2">
        <v>62225403.514591597</v>
      </c>
      <c r="AN32" s="2">
        <v>61464744.076440699</v>
      </c>
      <c r="AO32" s="2">
        <v>49361729.015788399</v>
      </c>
    </row>
    <row r="33" spans="1:41" x14ac:dyDescent="0.2">
      <c r="A33" t="s">
        <v>102</v>
      </c>
      <c r="B33" t="s">
        <v>63</v>
      </c>
      <c r="C33" t="s">
        <v>78</v>
      </c>
      <c r="D33" t="s">
        <v>43</v>
      </c>
      <c r="E33" t="s">
        <v>44</v>
      </c>
      <c r="F33" t="s">
        <v>45</v>
      </c>
      <c r="G33" s="2">
        <v>489830.38274257001</v>
      </c>
      <c r="H33" s="2">
        <v>471795.67351613101</v>
      </c>
      <c r="I33" s="2">
        <v>439761.22538978898</v>
      </c>
      <c r="J33" s="2">
        <v>417229.00698144198</v>
      </c>
      <c r="K33" s="2">
        <v>293480.140430181</v>
      </c>
      <c r="L33" s="2">
        <v>2689472.6528092599</v>
      </c>
      <c r="M33" s="2">
        <v>3547941.1935126199</v>
      </c>
      <c r="N33" s="2">
        <v>3311819.0967962602</v>
      </c>
      <c r="O33" s="2">
        <v>3161703.50817551</v>
      </c>
      <c r="P33" s="2">
        <v>2251236.50988273</v>
      </c>
      <c r="Q33" s="2">
        <v>313814.50299640698</v>
      </c>
      <c r="R33" s="2">
        <v>386688.89353236201</v>
      </c>
      <c r="S33" s="2">
        <v>359575.23978586</v>
      </c>
      <c r="T33" s="2">
        <v>341946.12416019302</v>
      </c>
      <c r="U33" s="2">
        <v>211012.72127675099</v>
      </c>
      <c r="V33" s="2">
        <v>175025538.939924</v>
      </c>
      <c r="W33" s="2">
        <v>292797516.81401497</v>
      </c>
      <c r="X33" s="2">
        <v>274859841.395244</v>
      </c>
      <c r="Y33" s="2">
        <v>265922685.311777</v>
      </c>
      <c r="Z33" s="2">
        <v>202697379.53035301</v>
      </c>
      <c r="AA33" s="2">
        <v>1715551.83233423</v>
      </c>
      <c r="AB33" s="2">
        <v>2279139.9618874299</v>
      </c>
      <c r="AC33" s="2">
        <v>2129800.99841931</v>
      </c>
      <c r="AD33" s="2">
        <v>2036961.8383673199</v>
      </c>
      <c r="AE33" s="2">
        <v>1461451.4543458</v>
      </c>
      <c r="AF33" s="2">
        <v>163936.999225876</v>
      </c>
      <c r="AG33" s="2">
        <v>196466.191098068</v>
      </c>
      <c r="AH33" s="2">
        <v>183149.067590447</v>
      </c>
      <c r="AI33" s="2">
        <v>174962.41474112999</v>
      </c>
      <c r="AJ33" s="2">
        <v>108066.538029826</v>
      </c>
      <c r="AK33" s="2">
        <v>53027580.977173999</v>
      </c>
      <c r="AL33" s="2">
        <v>80023353.874107003</v>
      </c>
      <c r="AM33" s="2">
        <v>75082947.360966504</v>
      </c>
      <c r="AN33" s="2">
        <v>72577103.958388701</v>
      </c>
      <c r="AO33" s="2">
        <v>54268017.742246203</v>
      </c>
    </row>
    <row r="34" spans="1:41" x14ac:dyDescent="0.2">
      <c r="A34" t="s">
        <v>102</v>
      </c>
      <c r="B34" t="s">
        <v>63</v>
      </c>
      <c r="C34" t="s">
        <v>79</v>
      </c>
      <c r="D34" t="s">
        <v>43</v>
      </c>
      <c r="E34" t="s">
        <v>44</v>
      </c>
      <c r="F34" t="s">
        <v>45</v>
      </c>
      <c r="G34" s="2">
        <v>1873957.3313553899</v>
      </c>
      <c r="H34" s="2">
        <v>1823358.3687531301</v>
      </c>
      <c r="I34" s="2">
        <v>1712329.3703970001</v>
      </c>
      <c r="J34" s="2">
        <v>1634497.6811494799</v>
      </c>
      <c r="K34" s="2">
        <v>1178076.1200637</v>
      </c>
      <c r="L34" s="2">
        <v>13365276.203713899</v>
      </c>
      <c r="M34" s="2">
        <v>18246093.7867576</v>
      </c>
      <c r="N34" s="2">
        <v>17159772.238636602</v>
      </c>
      <c r="O34" s="2">
        <v>16475999.6783893</v>
      </c>
      <c r="P34" s="2">
        <v>11927619.296745099</v>
      </c>
      <c r="Q34" s="2">
        <v>1493003.1796784501</v>
      </c>
      <c r="R34" s="2">
        <v>1926587.9493525301</v>
      </c>
      <c r="S34" s="2">
        <v>1805430.8463752901</v>
      </c>
      <c r="T34" s="2">
        <v>1728000.89806695</v>
      </c>
      <c r="U34" s="2">
        <v>1110380.3198598099</v>
      </c>
      <c r="V34" s="2">
        <v>779029857.27182496</v>
      </c>
      <c r="W34" s="2">
        <v>1309556881.28844</v>
      </c>
      <c r="X34" s="2">
        <v>1233677212.6702299</v>
      </c>
      <c r="Y34" s="2">
        <v>1195916294.9619401</v>
      </c>
      <c r="Z34" s="2">
        <v>908495971.96870303</v>
      </c>
      <c r="AA34" s="2">
        <v>8368175.0402805703</v>
      </c>
      <c r="AB34" s="2">
        <v>11544307.636288101</v>
      </c>
      <c r="AC34" s="2">
        <v>10860767.7844288</v>
      </c>
      <c r="AD34" s="2">
        <v>10446492.3109976</v>
      </c>
      <c r="AE34" s="2">
        <v>7618528.8080468699</v>
      </c>
      <c r="AF34" s="2">
        <v>785947.93447704997</v>
      </c>
      <c r="AG34" s="2">
        <v>985233.431155517</v>
      </c>
      <c r="AH34" s="2">
        <v>925816.96244353603</v>
      </c>
      <c r="AI34" s="2">
        <v>890990.10314280901</v>
      </c>
      <c r="AJ34" s="2">
        <v>573727.22791637504</v>
      </c>
      <c r="AK34" s="2">
        <v>235337420.20455599</v>
      </c>
      <c r="AL34" s="2">
        <v>364107384.430664</v>
      </c>
      <c r="AM34" s="2">
        <v>343269646.48144603</v>
      </c>
      <c r="AN34" s="2">
        <v>332498849.962632</v>
      </c>
      <c r="AO34" s="2">
        <v>249086689.08065701</v>
      </c>
    </row>
    <row r="35" spans="1:41" x14ac:dyDescent="0.2">
      <c r="A35" t="s">
        <v>102</v>
      </c>
      <c r="B35" t="s">
        <v>63</v>
      </c>
      <c r="C35" t="s">
        <v>80</v>
      </c>
      <c r="D35" t="s">
        <v>56</v>
      </c>
      <c r="E35" t="s">
        <v>44</v>
      </c>
      <c r="F35" t="s">
        <v>45</v>
      </c>
      <c r="G35" s="2">
        <v>39432.463684732902</v>
      </c>
      <c r="H35" s="2">
        <v>46311.9897285935</v>
      </c>
      <c r="I35" s="2">
        <v>80063.161922037194</v>
      </c>
      <c r="J35" s="2">
        <v>96025.822684136598</v>
      </c>
      <c r="K35" s="2">
        <v>109264.68895517899</v>
      </c>
      <c r="L35" s="2">
        <v>797034.96425477299</v>
      </c>
      <c r="M35" s="2">
        <v>933978.40509269398</v>
      </c>
      <c r="N35" s="2">
        <v>1797388.2436335599</v>
      </c>
      <c r="O35" s="2">
        <v>2194450.3378233602</v>
      </c>
      <c r="P35" s="2">
        <v>2556265.7229595799</v>
      </c>
      <c r="Q35" s="2">
        <v>141307.43758073499</v>
      </c>
      <c r="R35" s="2">
        <v>162387.049296018</v>
      </c>
      <c r="S35" s="2">
        <v>276683.94609201298</v>
      </c>
      <c r="T35" s="2">
        <v>327762.70751572301</v>
      </c>
      <c r="U35" s="2">
        <v>367168.29231726902</v>
      </c>
      <c r="V35" s="2">
        <v>83843351.875707805</v>
      </c>
      <c r="W35" s="2">
        <v>85967414.010497004</v>
      </c>
      <c r="X35" s="2">
        <v>433144118.94541901</v>
      </c>
      <c r="Y35" s="2">
        <v>538301629.73367298</v>
      </c>
      <c r="Z35" s="2">
        <v>829738543.900545</v>
      </c>
      <c r="AA35" s="2">
        <v>522804.16498064803</v>
      </c>
      <c r="AB35" s="2">
        <v>608480.88394215901</v>
      </c>
      <c r="AC35" s="2">
        <v>1201074.4408831999</v>
      </c>
      <c r="AD35" s="2">
        <v>1435391.2325840599</v>
      </c>
      <c r="AE35" s="2">
        <v>1647361.1096601901</v>
      </c>
      <c r="AF35" s="2">
        <v>78226.609383585601</v>
      </c>
      <c r="AG35" s="2">
        <v>89330.499860118405</v>
      </c>
      <c r="AH35" s="2">
        <v>148520.1004535</v>
      </c>
      <c r="AI35" s="2">
        <v>175945.461930302</v>
      </c>
      <c r="AJ35" s="2">
        <v>196209.10708859799</v>
      </c>
      <c r="AK35" s="2">
        <v>28275517.510458302</v>
      </c>
      <c r="AL35" s="2">
        <v>26842660.4503216</v>
      </c>
      <c r="AM35" s="2">
        <v>114056446.895714</v>
      </c>
      <c r="AN35" s="2">
        <v>156384005.75718501</v>
      </c>
      <c r="AO35" s="2">
        <v>237933542.11025101</v>
      </c>
    </row>
    <row r="36" spans="1:41" x14ac:dyDescent="0.2">
      <c r="A36" t="s">
        <v>102</v>
      </c>
      <c r="B36" t="s">
        <v>81</v>
      </c>
      <c r="C36" t="s">
        <v>82</v>
      </c>
      <c r="D36" t="s">
        <v>43</v>
      </c>
      <c r="E36" t="s">
        <v>44</v>
      </c>
      <c r="F36" t="s">
        <v>45</v>
      </c>
      <c r="G36" s="2">
        <v>19009.510596071399</v>
      </c>
      <c r="H36" s="2">
        <v>19806.537499462302</v>
      </c>
      <c r="I36" s="2">
        <v>24139.703400318002</v>
      </c>
      <c r="J36" s="2">
        <v>25701.454867426201</v>
      </c>
      <c r="K36" s="2">
        <v>28885.291982518502</v>
      </c>
      <c r="L36" s="2">
        <v>0</v>
      </c>
      <c r="M36" s="2">
        <v>0</v>
      </c>
      <c r="N36" s="2">
        <v>0</v>
      </c>
      <c r="O36" s="2">
        <v>0</v>
      </c>
      <c r="P36" s="2">
        <v>0</v>
      </c>
      <c r="Q36" s="2">
        <v>0</v>
      </c>
      <c r="R36" s="2">
        <v>0</v>
      </c>
      <c r="S36" s="2">
        <v>0</v>
      </c>
      <c r="T36" s="2">
        <v>0</v>
      </c>
      <c r="U36" s="2">
        <v>0</v>
      </c>
      <c r="V36" s="2">
        <v>0</v>
      </c>
      <c r="W36" s="2">
        <v>0</v>
      </c>
      <c r="X36" s="2">
        <v>0</v>
      </c>
      <c r="Y36" s="2">
        <v>0</v>
      </c>
      <c r="Z36" s="2">
        <v>0</v>
      </c>
      <c r="AA36" s="2">
        <v>0</v>
      </c>
      <c r="AB36" s="2">
        <v>0</v>
      </c>
      <c r="AC36" s="2">
        <v>0</v>
      </c>
      <c r="AD36" s="2">
        <v>0</v>
      </c>
      <c r="AE36" s="2">
        <v>0</v>
      </c>
      <c r="AF36" s="2">
        <v>0</v>
      </c>
      <c r="AG36" s="2">
        <v>0</v>
      </c>
      <c r="AH36" s="2">
        <v>0</v>
      </c>
      <c r="AI36" s="2">
        <v>0</v>
      </c>
      <c r="AJ36" s="2">
        <v>0</v>
      </c>
      <c r="AK36" s="2">
        <v>0</v>
      </c>
      <c r="AL36" s="2">
        <v>0</v>
      </c>
      <c r="AM36" s="2">
        <v>0</v>
      </c>
      <c r="AN36" s="2">
        <v>0</v>
      </c>
      <c r="AO36" s="2">
        <v>0</v>
      </c>
    </row>
    <row r="37" spans="1:41" x14ac:dyDescent="0.2">
      <c r="A37" t="s">
        <v>102</v>
      </c>
      <c r="B37" t="s">
        <v>81</v>
      </c>
      <c r="C37" t="s">
        <v>83</v>
      </c>
      <c r="D37" t="s">
        <v>43</v>
      </c>
      <c r="E37" t="s">
        <v>44</v>
      </c>
      <c r="F37" t="s">
        <v>45</v>
      </c>
      <c r="G37" s="2">
        <v>8871.2287705572708</v>
      </c>
      <c r="H37" s="2">
        <v>9719.4819228085107</v>
      </c>
      <c r="I37" s="2">
        <v>12810.792807056599</v>
      </c>
      <c r="J37" s="2">
        <v>14436.851551006999</v>
      </c>
      <c r="K37" s="2">
        <v>16927.932101082501</v>
      </c>
      <c r="L37" s="2">
        <v>0</v>
      </c>
      <c r="M37" s="2">
        <v>0</v>
      </c>
      <c r="N37" s="2">
        <v>0</v>
      </c>
      <c r="O37" s="2">
        <v>0</v>
      </c>
      <c r="P37" s="2">
        <v>0</v>
      </c>
      <c r="Q37" s="2">
        <v>0</v>
      </c>
      <c r="R37" s="2">
        <v>0</v>
      </c>
      <c r="S37" s="2">
        <v>0</v>
      </c>
      <c r="T37" s="2">
        <v>0</v>
      </c>
      <c r="U37" s="2">
        <v>0</v>
      </c>
      <c r="V37" s="2">
        <v>0</v>
      </c>
      <c r="W37" s="2">
        <v>0</v>
      </c>
      <c r="X37" s="2">
        <v>0</v>
      </c>
      <c r="Y37" s="2">
        <v>0</v>
      </c>
      <c r="Z37" s="2">
        <v>0</v>
      </c>
      <c r="AA37" s="2">
        <v>0</v>
      </c>
      <c r="AB37" s="2">
        <v>0</v>
      </c>
      <c r="AC37" s="2">
        <v>0</v>
      </c>
      <c r="AD37" s="2">
        <v>0</v>
      </c>
      <c r="AE37" s="2">
        <v>0</v>
      </c>
      <c r="AF37" s="2">
        <v>0</v>
      </c>
      <c r="AG37" s="2">
        <v>0</v>
      </c>
      <c r="AH37" s="2">
        <v>0</v>
      </c>
      <c r="AI37" s="2">
        <v>0</v>
      </c>
      <c r="AJ37" s="2">
        <v>0</v>
      </c>
      <c r="AK37" s="2">
        <v>0</v>
      </c>
      <c r="AL37" s="2">
        <v>0</v>
      </c>
      <c r="AM37" s="2">
        <v>0</v>
      </c>
      <c r="AN37" s="2">
        <v>0</v>
      </c>
      <c r="AO37" s="2">
        <v>0</v>
      </c>
    </row>
    <row r="38" spans="1:41" x14ac:dyDescent="0.2">
      <c r="A38" t="s">
        <v>102</v>
      </c>
      <c r="B38" t="s">
        <v>81</v>
      </c>
      <c r="C38" t="s">
        <v>84</v>
      </c>
      <c r="D38" t="s">
        <v>43</v>
      </c>
      <c r="E38" t="s">
        <v>44</v>
      </c>
      <c r="F38" t="s">
        <v>45</v>
      </c>
      <c r="G38" s="2">
        <v>319544.86291580601</v>
      </c>
      <c r="H38" s="2">
        <v>281459.236692896</v>
      </c>
      <c r="I38" s="2">
        <v>282388.99301191501</v>
      </c>
      <c r="J38" s="2">
        <v>307812.58290823898</v>
      </c>
      <c r="K38" s="2">
        <v>324780.17954057001</v>
      </c>
      <c r="L38" s="2">
        <v>2630552.10650917</v>
      </c>
      <c r="M38" s="2">
        <v>2549923.9278419102</v>
      </c>
      <c r="N38" s="2">
        <v>2652924.2720685601</v>
      </c>
      <c r="O38" s="2">
        <v>2801954.01193556</v>
      </c>
      <c r="P38" s="2">
        <v>3451894.1417332399</v>
      </c>
      <c r="Q38" s="2">
        <v>49313.3436274778</v>
      </c>
      <c r="R38" s="2">
        <v>46529.132354625202</v>
      </c>
      <c r="S38" s="2">
        <v>50580.516368000499</v>
      </c>
      <c r="T38" s="2">
        <v>53093.699349673298</v>
      </c>
      <c r="U38" s="2">
        <v>71256.872082151094</v>
      </c>
      <c r="V38" s="2">
        <v>85852305.454913795</v>
      </c>
      <c r="W38" s="2">
        <v>78407424.020420402</v>
      </c>
      <c r="X38" s="2">
        <v>84501602.0692081</v>
      </c>
      <c r="Y38" s="2">
        <v>88678509.3397457</v>
      </c>
      <c r="Z38" s="2">
        <v>124023343.789038</v>
      </c>
      <c r="AA38" s="2">
        <v>1543041.0692132299</v>
      </c>
      <c r="AB38" s="2">
        <v>1502399.68077063</v>
      </c>
      <c r="AC38" s="2">
        <v>1540491.4812115801</v>
      </c>
      <c r="AD38" s="2">
        <v>1628946.83953574</v>
      </c>
      <c r="AE38" s="2">
        <v>2033195.5241409701</v>
      </c>
      <c r="AF38" s="2">
        <v>18429.963272593701</v>
      </c>
      <c r="AG38" s="2">
        <v>16322.742125937601</v>
      </c>
      <c r="AH38" s="2">
        <v>17850.560285368399</v>
      </c>
      <c r="AI38" s="2">
        <v>18716.8057757797</v>
      </c>
      <c r="AJ38" s="2">
        <v>28716.818973083198</v>
      </c>
      <c r="AK38" s="2">
        <v>20359686.107930299</v>
      </c>
      <c r="AL38" s="2">
        <v>16760469.4560779</v>
      </c>
      <c r="AM38" s="2">
        <v>18136761.902387999</v>
      </c>
      <c r="AN38" s="2">
        <v>19028477.486371201</v>
      </c>
      <c r="AO38" s="2">
        <v>32172635.391047601</v>
      </c>
    </row>
    <row r="39" spans="1:41" x14ac:dyDescent="0.2">
      <c r="A39" t="s">
        <v>102</v>
      </c>
      <c r="B39" t="s">
        <v>81</v>
      </c>
      <c r="C39" t="s">
        <v>85</v>
      </c>
      <c r="D39" t="s">
        <v>43</v>
      </c>
      <c r="E39" t="s">
        <v>44</v>
      </c>
      <c r="F39" t="s">
        <v>45</v>
      </c>
      <c r="G39" s="2">
        <v>729217.52238917397</v>
      </c>
      <c r="H39" s="2">
        <v>630001.91423229</v>
      </c>
      <c r="I39" s="2">
        <v>634211.26355166198</v>
      </c>
      <c r="J39" s="2">
        <v>636008.32670934405</v>
      </c>
      <c r="K39" s="2">
        <v>651209.63612557901</v>
      </c>
      <c r="L39" s="2">
        <v>1201677.66131569</v>
      </c>
      <c r="M39" s="2">
        <v>1039513.5755803999</v>
      </c>
      <c r="N39" s="2">
        <v>1044972.43349557</v>
      </c>
      <c r="O39" s="2">
        <v>1046953.10466444</v>
      </c>
      <c r="P39" s="2">
        <v>1067077.01221549</v>
      </c>
      <c r="Q39" s="2">
        <v>48477.190468210698</v>
      </c>
      <c r="R39" s="2">
        <v>41922.4057872294</v>
      </c>
      <c r="S39" s="2">
        <v>42175.761391162901</v>
      </c>
      <c r="T39" s="2">
        <v>42255.854137403097</v>
      </c>
      <c r="U39" s="2">
        <v>43063.116676689599</v>
      </c>
      <c r="V39" s="2">
        <v>15491717.612837501</v>
      </c>
      <c r="W39" s="2">
        <v>12238433.9944734</v>
      </c>
      <c r="X39" s="2">
        <v>12275662.135493601</v>
      </c>
      <c r="Y39" s="2">
        <v>12282939.5705474</v>
      </c>
      <c r="Z39" s="2">
        <v>12407751.770027</v>
      </c>
      <c r="AA39" s="2">
        <v>723045.88617346797</v>
      </c>
      <c r="AB39" s="2">
        <v>621140.62000062596</v>
      </c>
      <c r="AC39" s="2">
        <v>625095.10142213898</v>
      </c>
      <c r="AD39" s="2">
        <v>627055.16633166501</v>
      </c>
      <c r="AE39" s="2">
        <v>642146.51598802104</v>
      </c>
      <c r="AF39" s="2">
        <v>22381.738926480899</v>
      </c>
      <c r="AG39" s="2">
        <v>19355.3620044325</v>
      </c>
      <c r="AH39" s="2">
        <v>19519.5323215098</v>
      </c>
      <c r="AI39" s="2">
        <v>19588.086574836299</v>
      </c>
      <c r="AJ39" s="2">
        <v>20167.650051214201</v>
      </c>
      <c r="AK39" s="2">
        <v>3312937.7364756698</v>
      </c>
      <c r="AL39" s="2">
        <v>2356526.8865954299</v>
      </c>
      <c r="AM39" s="2">
        <v>2368045.67122507</v>
      </c>
      <c r="AN39" s="2">
        <v>2373836.8246094901</v>
      </c>
      <c r="AO39" s="2">
        <v>2420346.8600302902</v>
      </c>
    </row>
    <row r="40" spans="1:41" x14ac:dyDescent="0.2">
      <c r="A40" t="s">
        <v>102</v>
      </c>
      <c r="B40" t="s">
        <v>81</v>
      </c>
      <c r="C40" t="s">
        <v>86</v>
      </c>
      <c r="D40" t="s">
        <v>43</v>
      </c>
      <c r="E40" t="s">
        <v>44</v>
      </c>
      <c r="F40" t="s">
        <v>45</v>
      </c>
      <c r="G40" s="2">
        <v>1293366.3479214101</v>
      </c>
      <c r="H40" s="2">
        <v>1249874.91382387</v>
      </c>
      <c r="I40" s="2">
        <v>1225659.1542873301</v>
      </c>
      <c r="J40" s="2">
        <v>1257153.80308176</v>
      </c>
      <c r="K40" s="2">
        <v>1436565.3601116701</v>
      </c>
      <c r="L40" s="2">
        <v>2875148.1389957098</v>
      </c>
      <c r="M40" s="2">
        <v>2778793.35677562</v>
      </c>
      <c r="N40" s="2">
        <v>2709652.23391265</v>
      </c>
      <c r="O40" s="2">
        <v>2775843.6272608498</v>
      </c>
      <c r="P40" s="2">
        <v>3142304.5446049399</v>
      </c>
      <c r="Q40" s="2">
        <v>492873.90595652198</v>
      </c>
      <c r="R40" s="2">
        <v>476535.440408264</v>
      </c>
      <c r="S40" s="2">
        <v>459702.009066033</v>
      </c>
      <c r="T40" s="2">
        <v>469202.63051828998</v>
      </c>
      <c r="U40" s="2">
        <v>518355.84455120901</v>
      </c>
      <c r="V40" s="2">
        <v>1514166038.88428</v>
      </c>
      <c r="W40" s="2">
        <v>1459159110.74368</v>
      </c>
      <c r="X40" s="2">
        <v>1410938444.6831501</v>
      </c>
      <c r="Y40" s="2">
        <v>1439939113.7881999</v>
      </c>
      <c r="Z40" s="2">
        <v>1601304405.5911</v>
      </c>
      <c r="AA40" s="2">
        <v>1779409.12581369</v>
      </c>
      <c r="AB40" s="2">
        <v>1727391.2632450501</v>
      </c>
      <c r="AC40" s="2">
        <v>1701224.01724659</v>
      </c>
      <c r="AD40" s="2">
        <v>1745572.2270569699</v>
      </c>
      <c r="AE40" s="2">
        <v>1988644.8776289499</v>
      </c>
      <c r="AF40" s="2">
        <v>210521.10984863099</v>
      </c>
      <c r="AG40" s="2">
        <v>204072.84443808501</v>
      </c>
      <c r="AH40" s="2">
        <v>200911.144117702</v>
      </c>
      <c r="AI40" s="2">
        <v>205883.514485386</v>
      </c>
      <c r="AJ40" s="2">
        <v>232377.46938229699</v>
      </c>
      <c r="AK40" s="2">
        <v>384996307.80871201</v>
      </c>
      <c r="AL40" s="2">
        <v>371889039.56759799</v>
      </c>
      <c r="AM40" s="2">
        <v>369122674.43811297</v>
      </c>
      <c r="AN40" s="2">
        <v>378885013.74881399</v>
      </c>
      <c r="AO40" s="2">
        <v>435180929.65837699</v>
      </c>
    </row>
    <row r="41" spans="1:41" x14ac:dyDescent="0.2">
      <c r="A41" t="s">
        <v>102</v>
      </c>
      <c r="B41" t="s">
        <v>81</v>
      </c>
      <c r="C41" t="s">
        <v>87</v>
      </c>
      <c r="D41" t="s">
        <v>43</v>
      </c>
      <c r="E41" t="s">
        <v>44</v>
      </c>
      <c r="F41" t="s">
        <v>45</v>
      </c>
      <c r="G41" s="2">
        <v>687836.07482503494</v>
      </c>
      <c r="H41" s="2">
        <v>698561.28372318996</v>
      </c>
      <c r="I41" s="2">
        <v>697893.89566263801</v>
      </c>
      <c r="J41" s="2">
        <v>701368.93262547895</v>
      </c>
      <c r="K41" s="2">
        <v>731742.36527752201</v>
      </c>
      <c r="L41" s="2">
        <v>994602.36855450505</v>
      </c>
      <c r="M41" s="2">
        <v>1011240.92772228</v>
      </c>
      <c r="N41" s="2">
        <v>1006314.6225755099</v>
      </c>
      <c r="O41" s="2">
        <v>1009728.81927453</v>
      </c>
      <c r="P41" s="2">
        <v>1045493.7213293799</v>
      </c>
      <c r="Q41" s="2">
        <v>44332.306173286997</v>
      </c>
      <c r="R41" s="2">
        <v>44854.805958981698</v>
      </c>
      <c r="S41" s="2">
        <v>44889.283131899501</v>
      </c>
      <c r="T41" s="2">
        <v>45040.026035425901</v>
      </c>
      <c r="U41" s="2">
        <v>46659.930543476403</v>
      </c>
      <c r="V41" s="2">
        <v>14243766.8611663</v>
      </c>
      <c r="W41" s="2">
        <v>14335717.308626801</v>
      </c>
      <c r="X41" s="2">
        <v>14390058.0132671</v>
      </c>
      <c r="Y41" s="2">
        <v>14441907.430133199</v>
      </c>
      <c r="Z41" s="2">
        <v>14818438.979574701</v>
      </c>
      <c r="AA41" s="2">
        <v>571266.31463653001</v>
      </c>
      <c r="AB41" s="2">
        <v>581535.06319593801</v>
      </c>
      <c r="AC41" s="2">
        <v>578433.44293724396</v>
      </c>
      <c r="AD41" s="2">
        <v>580990.67160650704</v>
      </c>
      <c r="AE41" s="2">
        <v>603776.75154967199</v>
      </c>
      <c r="AF41" s="2">
        <v>20144.697352651699</v>
      </c>
      <c r="AG41" s="2">
        <v>20463.4803511473</v>
      </c>
      <c r="AH41" s="2">
        <v>20449.429890055701</v>
      </c>
      <c r="AI41" s="2">
        <v>20539.953993885701</v>
      </c>
      <c r="AJ41" s="2">
        <v>21513.044725489101</v>
      </c>
      <c r="AK41" s="2">
        <v>3151609.5144748501</v>
      </c>
      <c r="AL41" s="2">
        <v>3176256.58661904</v>
      </c>
      <c r="AM41" s="2">
        <v>3197868.1103714202</v>
      </c>
      <c r="AN41" s="2">
        <v>3219156.48444001</v>
      </c>
      <c r="AO41" s="2">
        <v>3346185.62205425</v>
      </c>
    </row>
    <row r="42" spans="1:41" x14ac:dyDescent="0.2">
      <c r="A42" t="s">
        <v>102</v>
      </c>
      <c r="B42" t="s">
        <v>81</v>
      </c>
      <c r="C42" t="s">
        <v>88</v>
      </c>
      <c r="D42" t="s">
        <v>43</v>
      </c>
      <c r="E42" t="s">
        <v>44</v>
      </c>
      <c r="F42" t="s">
        <v>89</v>
      </c>
      <c r="G42" s="2">
        <v>11022.9913716543</v>
      </c>
      <c r="H42" s="2">
        <v>11022.9913716543</v>
      </c>
      <c r="I42" s="2">
        <v>11022.9913716543</v>
      </c>
      <c r="J42" s="2">
        <v>11022.9913716543</v>
      </c>
      <c r="K42" s="2">
        <v>11022.9913716543</v>
      </c>
      <c r="L42" s="2">
        <v>0</v>
      </c>
      <c r="M42" s="2">
        <v>0</v>
      </c>
      <c r="N42" s="2">
        <v>0</v>
      </c>
      <c r="O42" s="2">
        <v>0</v>
      </c>
      <c r="P42" s="2">
        <v>0</v>
      </c>
      <c r="Q42" s="2">
        <v>0</v>
      </c>
      <c r="R42" s="2">
        <v>0</v>
      </c>
      <c r="S42" s="2">
        <v>0</v>
      </c>
      <c r="T42" s="2">
        <v>0</v>
      </c>
      <c r="U42" s="2">
        <v>0</v>
      </c>
      <c r="V42" s="2">
        <v>0</v>
      </c>
      <c r="W42" s="2">
        <v>0</v>
      </c>
      <c r="X42" s="2">
        <v>0</v>
      </c>
      <c r="Y42" s="2">
        <v>0</v>
      </c>
      <c r="Z42" s="2">
        <v>0</v>
      </c>
      <c r="AA42" s="2">
        <v>2654282.7828106601</v>
      </c>
      <c r="AB42" s="2">
        <v>2652199.4079526099</v>
      </c>
      <c r="AC42" s="2">
        <v>2654104.4334533201</v>
      </c>
      <c r="AD42" s="2">
        <v>2654282.7828106601</v>
      </c>
      <c r="AE42" s="2">
        <v>2654282.7828106601</v>
      </c>
      <c r="AF42" s="2">
        <v>1876303.3565555001</v>
      </c>
      <c r="AG42" s="2">
        <v>1874830.62487582</v>
      </c>
      <c r="AH42" s="2">
        <v>1876177.28206662</v>
      </c>
      <c r="AI42" s="2">
        <v>1876303.3565555001</v>
      </c>
      <c r="AJ42" s="2">
        <v>1876303.3565555001</v>
      </c>
      <c r="AK42" s="2">
        <v>9152699299.1317406</v>
      </c>
      <c r="AL42" s="2">
        <v>9145515254.3665199</v>
      </c>
      <c r="AM42" s="2">
        <v>9152084297.9775391</v>
      </c>
      <c r="AN42" s="2">
        <v>9152699299.1317406</v>
      </c>
      <c r="AO42" s="2">
        <v>9152699299.1317406</v>
      </c>
    </row>
    <row r="43" spans="1:41" x14ac:dyDescent="0.2">
      <c r="A43" t="s">
        <v>102</v>
      </c>
      <c r="B43" t="s">
        <v>81</v>
      </c>
      <c r="C43" t="s">
        <v>90</v>
      </c>
      <c r="D43" t="s">
        <v>43</v>
      </c>
      <c r="E43" t="s">
        <v>44</v>
      </c>
      <c r="F43" t="s">
        <v>89</v>
      </c>
      <c r="G43" s="2">
        <v>69429.608087941306</v>
      </c>
      <c r="H43" s="2">
        <v>69429.608087941306</v>
      </c>
      <c r="I43" s="2">
        <v>69429.608087941306</v>
      </c>
      <c r="J43" s="2">
        <v>69429.608087941306</v>
      </c>
      <c r="K43" s="2">
        <v>69429.608087941306</v>
      </c>
      <c r="L43" s="2">
        <v>18989523.033006702</v>
      </c>
      <c r="M43" s="2">
        <v>23613829.048074901</v>
      </c>
      <c r="N43" s="2">
        <v>24278258.766866598</v>
      </c>
      <c r="O43" s="2">
        <v>24945489.345553599</v>
      </c>
      <c r="P43" s="2">
        <v>26479237.829205301</v>
      </c>
      <c r="Q43" s="2">
        <v>5100739.91636925</v>
      </c>
      <c r="R43" s="2">
        <v>6160235.0455363998</v>
      </c>
      <c r="S43" s="2">
        <v>6635358.6179439304</v>
      </c>
      <c r="T43" s="2">
        <v>7159077.0436568996</v>
      </c>
      <c r="U43" s="2">
        <v>8843545.2817970496</v>
      </c>
      <c r="V43" s="2">
        <v>13900819735.8134</v>
      </c>
      <c r="W43" s="2">
        <v>19988480623.794998</v>
      </c>
      <c r="X43" s="2">
        <v>21071912525.179699</v>
      </c>
      <c r="Y43" s="2">
        <v>21651084871.298302</v>
      </c>
      <c r="Z43" s="2">
        <v>23841592870.626202</v>
      </c>
      <c r="AA43" s="2">
        <v>11163305.668857601</v>
      </c>
      <c r="AB43" s="2">
        <v>13978538.523245201</v>
      </c>
      <c r="AC43" s="2">
        <v>14421505.7866771</v>
      </c>
      <c r="AD43" s="2">
        <v>14848777.321172001</v>
      </c>
      <c r="AE43" s="2">
        <v>15758221.833190501</v>
      </c>
      <c r="AF43" s="2">
        <v>2115917.5655696099</v>
      </c>
      <c r="AG43" s="2">
        <v>2588584.9554513199</v>
      </c>
      <c r="AH43" s="2">
        <v>2836607.1367482301</v>
      </c>
      <c r="AI43" s="2">
        <v>3077951.73514874</v>
      </c>
      <c r="AJ43" s="2">
        <v>3928442.5215827501</v>
      </c>
      <c r="AK43" s="2">
        <v>3560367083.4021702</v>
      </c>
      <c r="AL43" s="2">
        <v>5032725609.0474195</v>
      </c>
      <c r="AM43" s="2">
        <v>5307613332.1096001</v>
      </c>
      <c r="AN43" s="2">
        <v>5457940232.5221596</v>
      </c>
      <c r="AO43" s="2">
        <v>5958103192.5412102</v>
      </c>
    </row>
    <row r="44" spans="1:41" x14ac:dyDescent="0.2">
      <c r="A44" t="s">
        <v>102</v>
      </c>
      <c r="B44" t="s">
        <v>81</v>
      </c>
      <c r="C44" t="s">
        <v>91</v>
      </c>
      <c r="D44" t="s">
        <v>43</v>
      </c>
      <c r="E44" t="s">
        <v>44</v>
      </c>
      <c r="F44" t="s">
        <v>45</v>
      </c>
      <c r="G44" s="2">
        <v>23463044.8224773</v>
      </c>
      <c r="H44" s="2">
        <v>23152057.502117001</v>
      </c>
      <c r="I44" s="2">
        <v>23179915.753610801</v>
      </c>
      <c r="J44" s="2">
        <v>23168711.898737099</v>
      </c>
      <c r="K44" s="2">
        <v>23411157.167893201</v>
      </c>
      <c r="L44" s="2">
        <v>35186726.486573897</v>
      </c>
      <c r="M44" s="2">
        <v>34698315.624925099</v>
      </c>
      <c r="N44" s="2">
        <v>34717363.814869598</v>
      </c>
      <c r="O44" s="2">
        <v>34684919.949338898</v>
      </c>
      <c r="P44" s="2">
        <v>34927569.411120802</v>
      </c>
      <c r="Q44" s="2">
        <v>1650630.4564463899</v>
      </c>
      <c r="R44" s="2">
        <v>1630502.8273466099</v>
      </c>
      <c r="S44" s="2">
        <v>1631862.1367049599</v>
      </c>
      <c r="T44" s="2">
        <v>1630587.3757251699</v>
      </c>
      <c r="U44" s="2">
        <v>1640701.9865510899</v>
      </c>
      <c r="V44" s="2">
        <v>998807550.40798998</v>
      </c>
      <c r="W44" s="2">
        <v>988138768.72705305</v>
      </c>
      <c r="X44" s="2">
        <v>987588621.16168797</v>
      </c>
      <c r="Y44" s="2">
        <v>986451238.07474101</v>
      </c>
      <c r="Z44" s="2">
        <v>988484587.921749</v>
      </c>
      <c r="AA44" s="2">
        <v>20369977.1478137</v>
      </c>
      <c r="AB44" s="2">
        <v>20054926.329987999</v>
      </c>
      <c r="AC44" s="2">
        <v>20076942.314115401</v>
      </c>
      <c r="AD44" s="2">
        <v>20066672.876964498</v>
      </c>
      <c r="AE44" s="2">
        <v>20250879.519629698</v>
      </c>
      <c r="AF44" s="2">
        <v>667025.42977616796</v>
      </c>
      <c r="AG44" s="2">
        <v>657563.20959100698</v>
      </c>
      <c r="AH44" s="2">
        <v>658568.67803876195</v>
      </c>
      <c r="AI44" s="2">
        <v>658557.68815136398</v>
      </c>
      <c r="AJ44" s="2">
        <v>664863.68699340499</v>
      </c>
      <c r="AK44" s="2">
        <v>283419983.78289801</v>
      </c>
      <c r="AL44" s="2">
        <v>279973589.91991001</v>
      </c>
      <c r="AM44" s="2">
        <v>279707196.183034</v>
      </c>
      <c r="AN44" s="2">
        <v>279439674.41479701</v>
      </c>
      <c r="AO44" s="2">
        <v>280061839.34233302</v>
      </c>
    </row>
    <row r="45" spans="1:41" x14ac:dyDescent="0.2">
      <c r="A45" t="s">
        <v>102</v>
      </c>
      <c r="B45" t="s">
        <v>81</v>
      </c>
      <c r="C45" t="s">
        <v>92</v>
      </c>
      <c r="D45" t="s">
        <v>43</v>
      </c>
      <c r="E45" t="s">
        <v>44</v>
      </c>
      <c r="F45" t="s">
        <v>45</v>
      </c>
      <c r="G45" s="2">
        <v>760124.81717608403</v>
      </c>
      <c r="H45" s="2">
        <v>760124.89626881003</v>
      </c>
      <c r="I45" s="2">
        <v>760660.513224061</v>
      </c>
      <c r="J45" s="2">
        <v>760969.49330670398</v>
      </c>
      <c r="K45" s="2">
        <v>764169.23750769906</v>
      </c>
      <c r="L45" s="2">
        <v>5871714.8580296999</v>
      </c>
      <c r="M45" s="2">
        <v>5871715.3959895102</v>
      </c>
      <c r="N45" s="2">
        <v>5875759.6344981603</v>
      </c>
      <c r="O45" s="2">
        <v>5878757.8689527297</v>
      </c>
      <c r="P45" s="2">
        <v>5905658.1679647602</v>
      </c>
      <c r="Q45" s="2">
        <v>446471.01329925802</v>
      </c>
      <c r="R45" s="2">
        <v>446471.06166330102</v>
      </c>
      <c r="S45" s="2">
        <v>446759.126643105</v>
      </c>
      <c r="T45" s="2">
        <v>446937.06110345398</v>
      </c>
      <c r="U45" s="2">
        <v>448792.42908837902</v>
      </c>
      <c r="V45" s="2">
        <v>0</v>
      </c>
      <c r="W45" s="2">
        <v>0</v>
      </c>
      <c r="X45" s="2">
        <v>0</v>
      </c>
      <c r="Y45" s="2">
        <v>0</v>
      </c>
      <c r="Z45" s="2">
        <v>0</v>
      </c>
      <c r="AA45" s="2">
        <v>4564697.0807618303</v>
      </c>
      <c r="AB45" s="2">
        <v>4564697.4184257202</v>
      </c>
      <c r="AC45" s="2">
        <v>4568273.6824547099</v>
      </c>
      <c r="AD45" s="2">
        <v>4571951.1911440203</v>
      </c>
      <c r="AE45" s="2">
        <v>4597886.8376981104</v>
      </c>
      <c r="AF45" s="2">
        <v>316708.13292850403</v>
      </c>
      <c r="AG45" s="2">
        <v>316708.19269843202</v>
      </c>
      <c r="AH45" s="2">
        <v>316858.99438617501</v>
      </c>
      <c r="AI45" s="2">
        <v>317014.64284843003</v>
      </c>
      <c r="AJ45" s="2">
        <v>318704.43091408297</v>
      </c>
      <c r="AK45" s="2">
        <v>0</v>
      </c>
      <c r="AL45" s="2">
        <v>0</v>
      </c>
      <c r="AM45" s="2">
        <v>0</v>
      </c>
      <c r="AN45" s="2">
        <v>0</v>
      </c>
      <c r="AO45" s="2">
        <v>0</v>
      </c>
    </row>
    <row r="46" spans="1:41" x14ac:dyDescent="0.2">
      <c r="A46" t="s">
        <v>102</v>
      </c>
      <c r="B46" t="s">
        <v>93</v>
      </c>
      <c r="C46" t="s">
        <v>94</v>
      </c>
      <c r="D46" t="s">
        <v>43</v>
      </c>
      <c r="E46" t="s">
        <v>44</v>
      </c>
      <c r="F46" t="s">
        <v>45</v>
      </c>
      <c r="G46" s="2">
        <v>0</v>
      </c>
      <c r="H46" s="2">
        <v>0</v>
      </c>
      <c r="I46" s="2">
        <v>0</v>
      </c>
      <c r="J46" s="2">
        <v>0</v>
      </c>
      <c r="K46" s="2">
        <v>0</v>
      </c>
      <c r="L46" s="2">
        <v>23465.036753341599</v>
      </c>
      <c r="M46" s="2">
        <v>26029.702138066299</v>
      </c>
      <c r="N46" s="2">
        <v>24734.694379091299</v>
      </c>
      <c r="O46" s="2">
        <v>21640.0458285809</v>
      </c>
      <c r="P46" s="2">
        <v>18068.817690849301</v>
      </c>
      <c r="Q46" s="2">
        <v>2985.4453518539699</v>
      </c>
      <c r="R46" s="2">
        <v>3617.9562165401899</v>
      </c>
      <c r="S46" s="2">
        <v>3277.1793219111901</v>
      </c>
      <c r="T46" s="2">
        <v>3038.05436166748</v>
      </c>
      <c r="U46" s="2">
        <v>2641.0430213473701</v>
      </c>
      <c r="V46" s="2">
        <v>0</v>
      </c>
      <c r="W46" s="2">
        <v>0</v>
      </c>
      <c r="X46" s="2">
        <v>0</v>
      </c>
      <c r="Y46" s="2">
        <v>0</v>
      </c>
      <c r="Z46" s="2">
        <v>0</v>
      </c>
      <c r="AA46" s="2">
        <v>14755.828018643</v>
      </c>
      <c r="AB46" s="2">
        <v>16516.5021404326</v>
      </c>
      <c r="AC46" s="2">
        <v>15837.796963930101</v>
      </c>
      <c r="AD46" s="2">
        <v>13102.050866097199</v>
      </c>
      <c r="AE46" s="2">
        <v>10145.9882851243</v>
      </c>
      <c r="AF46" s="2">
        <v>1857.73252975941</v>
      </c>
      <c r="AG46" s="2">
        <v>2167.1141759920902</v>
      </c>
      <c r="AH46" s="2">
        <v>2102.0489248949998</v>
      </c>
      <c r="AI46" s="2">
        <v>1875.92574159987</v>
      </c>
      <c r="AJ46" s="2">
        <v>1574.07113839872</v>
      </c>
      <c r="AK46" s="2">
        <v>0</v>
      </c>
      <c r="AL46" s="2">
        <v>0</v>
      </c>
      <c r="AM46" s="2">
        <v>0</v>
      </c>
      <c r="AN46" s="2">
        <v>0</v>
      </c>
      <c r="AO46" s="2">
        <v>0</v>
      </c>
    </row>
    <row r="47" spans="1:41" x14ac:dyDescent="0.2">
      <c r="A47" t="s">
        <v>102</v>
      </c>
      <c r="B47" t="s">
        <v>93</v>
      </c>
      <c r="C47" t="s">
        <v>93</v>
      </c>
      <c r="D47" t="s">
        <v>43</v>
      </c>
      <c r="E47" t="s">
        <v>44</v>
      </c>
      <c r="F47" t="s">
        <v>95</v>
      </c>
      <c r="G47" s="2">
        <v>1307217.1254947199</v>
      </c>
      <c r="H47" s="2">
        <v>1430895.3320468101</v>
      </c>
      <c r="I47" s="2">
        <v>1362042.53692963</v>
      </c>
      <c r="J47" s="2">
        <v>1297383.7729203</v>
      </c>
      <c r="K47" s="2">
        <v>932421.43959609105</v>
      </c>
      <c r="L47" s="2">
        <v>9904662.0712103806</v>
      </c>
      <c r="M47" s="2">
        <v>12070719.2689342</v>
      </c>
      <c r="N47" s="2">
        <v>11620329.4944713</v>
      </c>
      <c r="O47" s="2">
        <v>11103091.297420699</v>
      </c>
      <c r="P47" s="2">
        <v>8318966.4848114904</v>
      </c>
      <c r="Q47" s="2">
        <v>0</v>
      </c>
      <c r="R47" s="2">
        <v>0</v>
      </c>
      <c r="S47" s="2">
        <v>0</v>
      </c>
      <c r="T47" s="2">
        <v>0</v>
      </c>
      <c r="U47" s="2">
        <v>0</v>
      </c>
      <c r="V47" s="2">
        <v>0</v>
      </c>
      <c r="W47" s="2">
        <v>0</v>
      </c>
      <c r="X47" s="2">
        <v>0</v>
      </c>
      <c r="Y47" s="2">
        <v>0</v>
      </c>
      <c r="Z47" s="2">
        <v>0</v>
      </c>
      <c r="AA47" s="2">
        <v>6273822.65573275</v>
      </c>
      <c r="AB47" s="2">
        <v>7819085.4431071896</v>
      </c>
      <c r="AC47" s="2">
        <v>7546259.7539017396</v>
      </c>
      <c r="AD47" s="2">
        <v>7213266.3063670797</v>
      </c>
      <c r="AE47" s="2">
        <v>5441244.7279794803</v>
      </c>
      <c r="AF47" s="2">
        <v>0</v>
      </c>
      <c r="AG47" s="2">
        <v>0</v>
      </c>
      <c r="AH47" s="2">
        <v>0</v>
      </c>
      <c r="AI47" s="2">
        <v>0</v>
      </c>
      <c r="AJ47" s="2">
        <v>0</v>
      </c>
      <c r="AK47" s="2">
        <v>0</v>
      </c>
      <c r="AL47" s="2">
        <v>0</v>
      </c>
      <c r="AM47" s="2">
        <v>0</v>
      </c>
      <c r="AN47" s="2">
        <v>0</v>
      </c>
      <c r="AO47" s="2">
        <v>0</v>
      </c>
    </row>
    <row r="48" spans="1:41" x14ac:dyDescent="0.2">
      <c r="A48" t="s">
        <v>102</v>
      </c>
      <c r="B48" t="s">
        <v>96</v>
      </c>
      <c r="C48" t="s">
        <v>97</v>
      </c>
      <c r="D48" t="s">
        <v>56</v>
      </c>
      <c r="E48" t="s">
        <v>44</v>
      </c>
      <c r="F48" t="s">
        <v>45</v>
      </c>
      <c r="G48" s="2">
        <v>0</v>
      </c>
      <c r="H48" s="2">
        <v>0</v>
      </c>
      <c r="I48" s="2">
        <v>0</v>
      </c>
      <c r="J48" s="2">
        <v>0</v>
      </c>
      <c r="K48" s="2">
        <v>0</v>
      </c>
      <c r="L48" s="2">
        <v>513540.79242055101</v>
      </c>
      <c r="M48" s="2">
        <v>1925677.0482737999</v>
      </c>
      <c r="N48" s="2">
        <v>2204276.8092525001</v>
      </c>
      <c r="O48" s="2">
        <v>2230817.21468616</v>
      </c>
      <c r="P48" s="2">
        <v>2315544.19906116</v>
      </c>
      <c r="Q48" s="2">
        <v>79891.653415532797</v>
      </c>
      <c r="R48" s="2">
        <v>301986.70771804499</v>
      </c>
      <c r="S48" s="2">
        <v>336936.44691005303</v>
      </c>
      <c r="T48" s="2">
        <v>340253.99672713899</v>
      </c>
      <c r="U48" s="2">
        <v>350844.86888137501</v>
      </c>
      <c r="V48" s="2">
        <v>9400110.0077397805</v>
      </c>
      <c r="W48" s="2">
        <v>32838317.018432599</v>
      </c>
      <c r="X48" s="2">
        <v>37381782.893859901</v>
      </c>
      <c r="Y48" s="2">
        <v>37813064.412262</v>
      </c>
      <c r="Z48" s="2">
        <v>39189877.886871301</v>
      </c>
      <c r="AA48" s="2">
        <v>437821.63637233502</v>
      </c>
      <c r="AB48" s="2">
        <v>1478902.5561402999</v>
      </c>
      <c r="AC48" s="2">
        <v>1711044.9385827801</v>
      </c>
      <c r="AD48" s="2">
        <v>1728658.1431497301</v>
      </c>
      <c r="AE48" s="2">
        <v>1782952.5640481701</v>
      </c>
      <c r="AF48" s="2">
        <v>60957.390556042097</v>
      </c>
      <c r="AG48" s="2">
        <v>184142.038245484</v>
      </c>
      <c r="AH48" s="2">
        <v>203734.93968515101</v>
      </c>
      <c r="AI48" s="2">
        <v>205897.88285855899</v>
      </c>
      <c r="AJ48" s="2">
        <v>212096.04677610099</v>
      </c>
      <c r="AK48" s="2">
        <v>7456870.5370674096</v>
      </c>
      <c r="AL48" s="2">
        <v>19317772.831193902</v>
      </c>
      <c r="AM48" s="2">
        <v>21775394.521867801</v>
      </c>
      <c r="AN48" s="2">
        <v>22040916.4301624</v>
      </c>
      <c r="AO48" s="2">
        <v>22847163.779771801</v>
      </c>
    </row>
    <row r="49" spans="1:41" x14ac:dyDescent="0.2">
      <c r="A49" t="s">
        <v>102</v>
      </c>
      <c r="B49" t="s">
        <v>96</v>
      </c>
      <c r="C49" t="s">
        <v>98</v>
      </c>
      <c r="D49" t="s">
        <v>56</v>
      </c>
      <c r="E49" t="s">
        <v>44</v>
      </c>
      <c r="F49" t="s">
        <v>45</v>
      </c>
      <c r="G49" s="2">
        <v>0</v>
      </c>
      <c r="H49" s="2">
        <v>0</v>
      </c>
      <c r="I49" s="2">
        <v>0</v>
      </c>
      <c r="J49" s="2">
        <v>0</v>
      </c>
      <c r="K49" s="2">
        <v>0</v>
      </c>
      <c r="L49" s="2">
        <v>10286539.047538299</v>
      </c>
      <c r="M49" s="2">
        <v>7040758.2815223504</v>
      </c>
      <c r="N49" s="2">
        <v>9442472.1958355792</v>
      </c>
      <c r="O49" s="2">
        <v>11714720.981106</v>
      </c>
      <c r="P49" s="2">
        <v>26624598.855046701</v>
      </c>
      <c r="Q49" s="2">
        <v>1334259.9211685201</v>
      </c>
      <c r="R49" s="2">
        <v>795344.60799163498</v>
      </c>
      <c r="S49" s="2">
        <v>1599699.9309400599</v>
      </c>
      <c r="T49" s="2">
        <v>1645632.7286553199</v>
      </c>
      <c r="U49" s="2">
        <v>5124376.4358758796</v>
      </c>
      <c r="V49" s="2">
        <v>133339886.18739299</v>
      </c>
      <c r="W49" s="2">
        <v>37140050.500821799</v>
      </c>
      <c r="X49" s="2">
        <v>31869173.063994199</v>
      </c>
      <c r="Y49" s="2">
        <v>39977969.038541101</v>
      </c>
      <c r="Z49" s="2">
        <v>61933077.632165201</v>
      </c>
      <c r="AA49" s="2">
        <v>8306065.4083791701</v>
      </c>
      <c r="AB49" s="2">
        <v>5367051.7418554602</v>
      </c>
      <c r="AC49" s="2">
        <v>7418047.2610166902</v>
      </c>
      <c r="AD49" s="2">
        <v>9675611.8785771504</v>
      </c>
      <c r="AE49" s="2">
        <v>24191757.326501802</v>
      </c>
      <c r="AF49" s="2">
        <v>912724.007633831</v>
      </c>
      <c r="AG49" s="2">
        <v>544239.02971525304</v>
      </c>
      <c r="AH49" s="2">
        <v>1148608.4133230001</v>
      </c>
      <c r="AI49" s="2">
        <v>1184402.1727867001</v>
      </c>
      <c r="AJ49" s="2">
        <v>4124370.34524146</v>
      </c>
      <c r="AK49" s="2">
        <v>50809449.407971099</v>
      </c>
      <c r="AL49" s="2">
        <v>9717606.2432827391</v>
      </c>
      <c r="AM49" s="2">
        <v>13287956.181309599</v>
      </c>
      <c r="AN49" s="2">
        <v>16036573.044580201</v>
      </c>
      <c r="AO49" s="2">
        <v>30870159.3323185</v>
      </c>
    </row>
    <row r="50" spans="1:41" x14ac:dyDescent="0.2">
      <c r="A50" t="s">
        <v>102</v>
      </c>
      <c r="B50" t="s">
        <v>96</v>
      </c>
      <c r="C50" t="s">
        <v>99</v>
      </c>
      <c r="D50" t="s">
        <v>56</v>
      </c>
      <c r="E50" t="s">
        <v>44</v>
      </c>
      <c r="F50" t="s">
        <v>45</v>
      </c>
      <c r="G50" s="2">
        <v>0</v>
      </c>
      <c r="H50" s="2">
        <v>0</v>
      </c>
      <c r="I50" s="2">
        <v>0</v>
      </c>
      <c r="J50" s="2">
        <v>0</v>
      </c>
      <c r="K50" s="2">
        <v>0</v>
      </c>
      <c r="L50" s="2">
        <v>41533359.068606302</v>
      </c>
      <c r="M50" s="2">
        <v>35170052.381303497</v>
      </c>
      <c r="N50" s="2">
        <v>55484634.128562897</v>
      </c>
      <c r="O50" s="2">
        <v>57017229.8658292</v>
      </c>
      <c r="P50" s="2">
        <v>75967402.724576697</v>
      </c>
      <c r="Q50" s="2">
        <v>3625081.2871044702</v>
      </c>
      <c r="R50" s="2">
        <v>2487511.0499137398</v>
      </c>
      <c r="S50" s="2">
        <v>4174274.9211205002</v>
      </c>
      <c r="T50" s="2">
        <v>5090809.9575962601</v>
      </c>
      <c r="U50" s="2">
        <v>11119015.652453</v>
      </c>
      <c r="V50" s="2">
        <v>219713446.067839</v>
      </c>
      <c r="W50" s="2">
        <v>26214391.331835799</v>
      </c>
      <c r="X50" s="2">
        <v>49083838.460912399</v>
      </c>
      <c r="Y50" s="2">
        <v>68073960.9622114</v>
      </c>
      <c r="Z50" s="2">
        <v>128145778.56278101</v>
      </c>
      <c r="AA50" s="2">
        <v>34052609.524594098</v>
      </c>
      <c r="AB50" s="2">
        <v>29731231.771722998</v>
      </c>
      <c r="AC50" s="2">
        <v>47460733.204152398</v>
      </c>
      <c r="AD50" s="2">
        <v>48547848.806540497</v>
      </c>
      <c r="AE50" s="2">
        <v>67628512.962161496</v>
      </c>
      <c r="AF50" s="2">
        <v>2277361.4456137698</v>
      </c>
      <c r="AG50" s="2">
        <v>1673700.7095540699</v>
      </c>
      <c r="AH50" s="2">
        <v>2773599.6115571298</v>
      </c>
      <c r="AI50" s="2">
        <v>3482340.1710135899</v>
      </c>
      <c r="AJ50" s="2">
        <v>8462875.2579728905</v>
      </c>
      <c r="AK50" s="2">
        <v>119637813.639467</v>
      </c>
      <c r="AL50" s="2">
        <v>14039374.9479385</v>
      </c>
      <c r="AM50" s="2">
        <v>25331967.700457599</v>
      </c>
      <c r="AN50" s="2">
        <v>29986778.463445399</v>
      </c>
      <c r="AO50" s="2">
        <v>71630453.434881702</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F11596-CE32-4D59-A4F1-EE9A4D89D5EB}">
  <dimension ref="A1:P14"/>
  <sheetViews>
    <sheetView workbookViewId="0"/>
  </sheetViews>
  <sheetFormatPr defaultRowHeight="10" x14ac:dyDescent="0.2"/>
  <cols>
    <col min="1" max="1" width="15.33203125" bestFit="1" customWidth="1"/>
    <col min="2" max="2" width="25.6640625" bestFit="1" customWidth="1"/>
    <col min="3" max="3" width="32" bestFit="1" customWidth="1"/>
    <col min="4" max="6" width="29" bestFit="1" customWidth="1"/>
    <col min="7" max="7" width="28.44140625" bestFit="1" customWidth="1"/>
    <col min="8" max="8" width="34.6640625" bestFit="1" customWidth="1"/>
    <col min="9" max="11" width="31.6640625" bestFit="1" customWidth="1"/>
    <col min="12" max="12" width="28.44140625" bestFit="1" customWidth="1"/>
    <col min="13" max="13" width="34.6640625" bestFit="1" customWidth="1"/>
    <col min="14" max="25" width="31.6640625" bestFit="1" customWidth="1"/>
    <col min="26" max="26" width="25.6640625" bestFit="1" customWidth="1"/>
    <col min="27" max="27" width="28.44140625" bestFit="1" customWidth="1"/>
    <col min="28" max="33" width="34.6640625" bestFit="1" customWidth="1"/>
    <col min="34" max="34" width="31.6640625" bestFit="1" customWidth="1"/>
  </cols>
  <sheetData>
    <row r="1" spans="1:16" x14ac:dyDescent="0.2">
      <c r="A1" s="3" t="s">
        <v>116</v>
      </c>
      <c r="B1" t="s">
        <v>118</v>
      </c>
      <c r="C1" t="s">
        <v>119</v>
      </c>
      <c r="D1" t="s">
        <v>120</v>
      </c>
      <c r="E1" t="s">
        <v>121</v>
      </c>
      <c r="F1" t="s">
        <v>122</v>
      </c>
      <c r="G1" t="s">
        <v>123</v>
      </c>
      <c r="H1" t="s">
        <v>124</v>
      </c>
      <c r="I1" t="s">
        <v>125</v>
      </c>
      <c r="J1" t="s">
        <v>126</v>
      </c>
      <c r="K1" t="s">
        <v>127</v>
      </c>
      <c r="L1" t="s">
        <v>128</v>
      </c>
      <c r="M1" t="s">
        <v>129</v>
      </c>
      <c r="N1" t="s">
        <v>130</v>
      </c>
      <c r="O1" t="s">
        <v>131</v>
      </c>
      <c r="P1" t="s">
        <v>132</v>
      </c>
    </row>
    <row r="2" spans="1:16" x14ac:dyDescent="0.2">
      <c r="A2" s="4" t="s">
        <v>100</v>
      </c>
      <c r="B2">
        <v>6390439.6613123398</v>
      </c>
      <c r="C2">
        <v>6408851.6086980123</v>
      </c>
      <c r="D2">
        <v>6391287.1747389324</v>
      </c>
      <c r="E2">
        <v>6374730.805166116</v>
      </c>
      <c r="F2">
        <v>6250898.6962814098</v>
      </c>
      <c r="G2">
        <v>47676722.138079077</v>
      </c>
      <c r="H2">
        <v>54223737.349024534</v>
      </c>
      <c r="I2">
        <v>57512414.52042079</v>
      </c>
      <c r="J2">
        <v>62117216.462369569</v>
      </c>
      <c r="K2">
        <v>84071545.790371448</v>
      </c>
      <c r="L2">
        <v>3464566.2971095955</v>
      </c>
      <c r="M2">
        <v>3665076.6101236059</v>
      </c>
      <c r="N2">
        <v>4047644.3147828332</v>
      </c>
      <c r="O2">
        <v>4424758.8777581453</v>
      </c>
      <c r="P2">
        <v>7421981.2296613678</v>
      </c>
    </row>
    <row r="3" spans="1:16" x14ac:dyDescent="0.2">
      <c r="A3" s="5" t="s">
        <v>41</v>
      </c>
      <c r="B3">
        <v>1457531.4609965493</v>
      </c>
      <c r="C3">
        <v>1514836.1289670179</v>
      </c>
      <c r="D3">
        <v>1564347.9260856351</v>
      </c>
      <c r="E3">
        <v>1585264.9568099077</v>
      </c>
      <c r="F3">
        <v>1812124.4687809581</v>
      </c>
      <c r="G3">
        <v>18656199.198233049</v>
      </c>
      <c r="H3">
        <v>22376859.169005744</v>
      </c>
      <c r="I3">
        <v>22978436.417030804</v>
      </c>
      <c r="J3">
        <v>25427755.789153486</v>
      </c>
      <c r="K3">
        <v>34272098.659994744</v>
      </c>
      <c r="L3">
        <v>528868.69168725284</v>
      </c>
      <c r="M3">
        <v>645858.6178408789</v>
      </c>
      <c r="N3">
        <v>701705.21240992355</v>
      </c>
      <c r="O3">
        <v>850834.48241983098</v>
      </c>
      <c r="P3">
        <v>1890831.0536222123</v>
      </c>
    </row>
    <row r="4" spans="1:16" x14ac:dyDescent="0.2">
      <c r="A4" s="5" t="s">
        <v>63</v>
      </c>
      <c r="B4">
        <v>1324063.0340998478</v>
      </c>
      <c r="C4">
        <v>1341132.1269725596</v>
      </c>
      <c r="D4">
        <v>1287895.3709506064</v>
      </c>
      <c r="E4">
        <v>1244676.4817102505</v>
      </c>
      <c r="F4">
        <v>850317.15058135684</v>
      </c>
      <c r="G4">
        <v>7692434.0139700668</v>
      </c>
      <c r="H4">
        <v>9351599.1450184006</v>
      </c>
      <c r="I4">
        <v>9009369.142408384</v>
      </c>
      <c r="J4">
        <v>8910928.9525362998</v>
      </c>
      <c r="K4">
        <v>6590782.0248267287</v>
      </c>
      <c r="L4">
        <v>466884.20289927744</v>
      </c>
      <c r="M4">
        <v>673835.27638856543</v>
      </c>
      <c r="N4">
        <v>685731.55477501405</v>
      </c>
      <c r="O4">
        <v>727365.46588298504</v>
      </c>
      <c r="P4">
        <v>604031.19480324676</v>
      </c>
    </row>
    <row r="5" spans="1:16" x14ac:dyDescent="0.2">
      <c r="A5" s="5" t="s">
        <v>81</v>
      </c>
      <c r="B5">
        <v>3210660.8803713778</v>
      </c>
      <c r="C5">
        <v>3136287.1306653293</v>
      </c>
      <c r="D5">
        <v>3140012.0797687741</v>
      </c>
      <c r="E5">
        <v>3162313.9463630947</v>
      </c>
      <c r="F5">
        <v>3329813.762165077</v>
      </c>
      <c r="G5">
        <v>7877550.7722008359</v>
      </c>
      <c r="H5">
        <v>8098300.7745744176</v>
      </c>
      <c r="I5">
        <v>8081053.5713254604</v>
      </c>
      <c r="J5">
        <v>8246805.7591413176</v>
      </c>
      <c r="K5">
        <v>8866999.9061620422</v>
      </c>
      <c r="L5">
        <v>1701061.0037257085</v>
      </c>
      <c r="M5">
        <v>1832489.947107364</v>
      </c>
      <c r="N5">
        <v>1875516.6961947063</v>
      </c>
      <c r="O5">
        <v>1935550.8954555718</v>
      </c>
      <c r="P5">
        <v>2287295.1735643144</v>
      </c>
    </row>
    <row r="6" spans="1:16" x14ac:dyDescent="0.2">
      <c r="A6" s="5" t="s">
        <v>93</v>
      </c>
      <c r="B6">
        <v>398184.28584456397</v>
      </c>
      <c r="C6">
        <v>416596.22209310503</v>
      </c>
      <c r="D6">
        <v>399031.79793391703</v>
      </c>
      <c r="E6">
        <v>382475.42028286302</v>
      </c>
      <c r="F6">
        <v>258643.31475401801</v>
      </c>
      <c r="G6">
        <v>2200558.5423363866</v>
      </c>
      <c r="H6">
        <v>3090474.1846660059</v>
      </c>
      <c r="I6">
        <v>3046889.9613715736</v>
      </c>
      <c r="J6">
        <v>2932749.6442735209</v>
      </c>
      <c r="K6">
        <v>2123635.8323840233</v>
      </c>
      <c r="L6">
        <v>406.45925818197401</v>
      </c>
      <c r="M6">
        <v>664.09138125181198</v>
      </c>
      <c r="N6">
        <v>650.77565331757103</v>
      </c>
      <c r="O6">
        <v>424.65247002244001</v>
      </c>
      <c r="P6">
        <v>122.79786682128901</v>
      </c>
    </row>
    <row r="7" spans="1:16" x14ac:dyDescent="0.2">
      <c r="A7" s="5" t="s">
        <v>96</v>
      </c>
      <c r="B7">
        <v>0</v>
      </c>
      <c r="C7">
        <v>0</v>
      </c>
      <c r="D7">
        <v>0</v>
      </c>
      <c r="E7">
        <v>0</v>
      </c>
      <c r="F7">
        <v>0</v>
      </c>
      <c r="G7">
        <v>11249979.611338738</v>
      </c>
      <c r="H7">
        <v>11306504.075759962</v>
      </c>
      <c r="I7">
        <v>14396665.428284574</v>
      </c>
      <c r="J7">
        <v>16598976.317264946</v>
      </c>
      <c r="K7">
        <v>32218029.367003914</v>
      </c>
      <c r="L7">
        <v>767345.93953917443</v>
      </c>
      <c r="M7">
        <v>512228.67740554607</v>
      </c>
      <c r="N7">
        <v>784040.07574987167</v>
      </c>
      <c r="O7">
        <v>910583.38152973528</v>
      </c>
      <c r="P7">
        <v>2639701.0098047731</v>
      </c>
    </row>
    <row r="8" spans="1:16" x14ac:dyDescent="0.2">
      <c r="A8" s="4" t="s">
        <v>101</v>
      </c>
      <c r="B8">
        <v>14158743.112765558</v>
      </c>
      <c r="C8">
        <v>14155671.86092874</v>
      </c>
      <c r="D8">
        <v>14124734.963289279</v>
      </c>
      <c r="E8">
        <v>14099073.167751845</v>
      </c>
      <c r="F8">
        <v>13979049.394372709</v>
      </c>
      <c r="G8">
        <v>49569082.416565135</v>
      </c>
      <c r="H8">
        <v>57725281.901491553</v>
      </c>
      <c r="I8">
        <v>67344426.880272388</v>
      </c>
      <c r="J8">
        <v>69485161.647745788</v>
      </c>
      <c r="K8">
        <v>82266079.580134645</v>
      </c>
      <c r="L8">
        <v>5383120.4212023392</v>
      </c>
      <c r="M8">
        <v>6110334.8674593139</v>
      </c>
      <c r="N8">
        <v>6983581.6450494882</v>
      </c>
      <c r="O8">
        <v>7556647.2760348152</v>
      </c>
      <c r="P8">
        <v>13530960.120068047</v>
      </c>
    </row>
    <row r="9" spans="1:16" x14ac:dyDescent="0.2">
      <c r="A9" s="5" t="s">
        <v>41</v>
      </c>
      <c r="B9">
        <v>2098377.1238058987</v>
      </c>
      <c r="C9">
        <v>2323768.6296151699</v>
      </c>
      <c r="D9">
        <v>2375564.8723477926</v>
      </c>
      <c r="E9">
        <v>2429037.4377753115</v>
      </c>
      <c r="F9">
        <v>2677653.2754704296</v>
      </c>
      <c r="G9">
        <v>10517702.982444355</v>
      </c>
      <c r="H9">
        <v>19726461.757585507</v>
      </c>
      <c r="I9">
        <v>20407591.134841356</v>
      </c>
      <c r="J9">
        <v>21675892.177298378</v>
      </c>
      <c r="K9">
        <v>24955424.741442524</v>
      </c>
      <c r="L9">
        <v>865718.33525815874</v>
      </c>
      <c r="M9">
        <v>1568469.607002619</v>
      </c>
      <c r="N9">
        <v>1618794.9226317576</v>
      </c>
      <c r="O9">
        <v>1771769.6404079618</v>
      </c>
      <c r="P9">
        <v>2431704.4128849092</v>
      </c>
    </row>
    <row r="10" spans="1:16" x14ac:dyDescent="0.2">
      <c r="A10" s="5" t="s">
        <v>63</v>
      </c>
      <c r="B10">
        <v>1946001.1117774532</v>
      </c>
      <c r="C10">
        <v>1881104.5073784727</v>
      </c>
      <c r="D10">
        <v>1759897.9121957221</v>
      </c>
      <c r="E10">
        <v>1661452.2784508991</v>
      </c>
      <c r="F10">
        <v>1087025.9125582839</v>
      </c>
      <c r="G10">
        <v>9838055.284432482</v>
      </c>
      <c r="H10">
        <v>10805130.253543289</v>
      </c>
      <c r="I10">
        <v>10143139.598742211</v>
      </c>
      <c r="J10">
        <v>9688661.340873152</v>
      </c>
      <c r="K10">
        <v>6692618.2667710548</v>
      </c>
      <c r="L10">
        <v>1221030.7542150239</v>
      </c>
      <c r="M10">
        <v>1328617.1066648287</v>
      </c>
      <c r="N10">
        <v>1241266.5777787128</v>
      </c>
      <c r="O10">
        <v>1187329.4243267206</v>
      </c>
      <c r="P10">
        <v>740817.08341826696</v>
      </c>
    </row>
    <row r="11" spans="1:16" x14ac:dyDescent="0.2">
      <c r="A11" s="5" t="s">
        <v>81</v>
      </c>
      <c r="B11">
        <v>9694506.747081181</v>
      </c>
      <c r="C11">
        <v>9534011.8276359141</v>
      </c>
      <c r="D11">
        <v>9603422.1873507202</v>
      </c>
      <c r="E11">
        <v>9648395.2686499041</v>
      </c>
      <c r="F11">
        <v>9974205.8245706204</v>
      </c>
      <c r="G11">
        <v>12174162.271830358</v>
      </c>
      <c r="H11">
        <v>12763351.862046333</v>
      </c>
      <c r="I11">
        <v>13049458.513656104</v>
      </c>
      <c r="J11">
        <v>13229102.641672095</v>
      </c>
      <c r="K11">
        <v>13692855.240308249</v>
      </c>
      <c r="L11">
        <v>2158214.48695298</v>
      </c>
      <c r="M11">
        <v>2276484.9618642111</v>
      </c>
      <c r="N11">
        <v>2348564.6700263433</v>
      </c>
      <c r="O11">
        <v>2426501.0191908595</v>
      </c>
      <c r="P11">
        <v>2664921.9811522071</v>
      </c>
    </row>
    <row r="12" spans="1:16" x14ac:dyDescent="0.2">
      <c r="A12" s="5" t="s">
        <v>93</v>
      </c>
      <c r="B12">
        <v>419858.1301010251</v>
      </c>
      <c r="C12">
        <v>416786.89629918349</v>
      </c>
      <c r="D12">
        <v>385849.9913950453</v>
      </c>
      <c r="E12">
        <v>360188.18287573033</v>
      </c>
      <c r="F12">
        <v>240164.38177337431</v>
      </c>
      <c r="G12">
        <v>1994387.6983574328</v>
      </c>
      <c r="H12">
        <v>2117299.6855736375</v>
      </c>
      <c r="I12">
        <v>1970591.2269278504</v>
      </c>
      <c r="J12">
        <v>1859356.775110808</v>
      </c>
      <c r="K12">
        <v>1333419.2406763996</v>
      </c>
      <c r="L12">
        <v>1243.2339229751385</v>
      </c>
      <c r="M12">
        <v>1243.2339229751385</v>
      </c>
      <c r="N12">
        <v>1243.2339229751385</v>
      </c>
      <c r="O12">
        <v>1243.2339229751385</v>
      </c>
      <c r="P12">
        <v>1243.2339229751385</v>
      </c>
    </row>
    <row r="13" spans="1:16" x14ac:dyDescent="0.2">
      <c r="A13" s="5" t="s">
        <v>96</v>
      </c>
      <c r="B13">
        <v>0</v>
      </c>
      <c r="C13">
        <v>0</v>
      </c>
      <c r="D13">
        <v>0</v>
      </c>
      <c r="E13">
        <v>0</v>
      </c>
      <c r="F13">
        <v>0</v>
      </c>
      <c r="G13">
        <v>15044774.179500509</v>
      </c>
      <c r="H13">
        <v>12313038.342742784</v>
      </c>
      <c r="I13">
        <v>21773646.406104855</v>
      </c>
      <c r="J13">
        <v>23032148.712791346</v>
      </c>
      <c r="K13">
        <v>35591762.090936415</v>
      </c>
      <c r="L13">
        <v>1136913.6108532003</v>
      </c>
      <c r="M13">
        <v>935519.9580046793</v>
      </c>
      <c r="N13">
        <v>1773712.2406896995</v>
      </c>
      <c r="O13">
        <v>2169803.9581862986</v>
      </c>
      <c r="P13">
        <v>7692273.4086896889</v>
      </c>
    </row>
    <row r="14" spans="1:16" x14ac:dyDescent="0.2">
      <c r="A14" s="4" t="s">
        <v>117</v>
      </c>
      <c r="B14">
        <v>20549182.7740779</v>
      </c>
      <c r="C14">
        <v>20564523.469626755</v>
      </c>
      <c r="D14">
        <v>20516022.138028212</v>
      </c>
      <c r="E14">
        <v>20473803.972917959</v>
      </c>
      <c r="F14">
        <v>20229948.09065412</v>
      </c>
      <c r="G14">
        <v>97245804.554644212</v>
      </c>
      <c r="H14">
        <v>111949019.25051609</v>
      </c>
      <c r="I14">
        <v>124856841.40069318</v>
      </c>
      <c r="J14">
        <v>131602378.11011535</v>
      </c>
      <c r="K14">
        <v>166337625.37050611</v>
      </c>
      <c r="L14">
        <v>8847686.7183119338</v>
      </c>
      <c r="M14">
        <v>9775411.4775829203</v>
      </c>
      <c r="N14">
        <v>11031225.959832322</v>
      </c>
      <c r="O14">
        <v>11981406.153792961</v>
      </c>
      <c r="P14">
        <v>20952941.349729415</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O148"/>
  <sheetViews>
    <sheetView workbookViewId="0"/>
  </sheetViews>
  <sheetFormatPr defaultRowHeight="10" x14ac:dyDescent="0.2"/>
  <cols>
    <col min="1" max="1" width="17.44140625" bestFit="1" customWidth="1"/>
    <col min="2" max="3" width="38.33203125" bestFit="1" customWidth="1"/>
    <col min="4" max="4" width="20" bestFit="1" customWidth="1"/>
    <col min="5" max="5" width="11.44140625" bestFit="1" customWidth="1"/>
    <col min="6" max="6" width="8.109375" bestFit="1" customWidth="1"/>
    <col min="7" max="7" width="18.44140625" bestFit="1" customWidth="1"/>
    <col min="8" max="8" width="24.6640625" bestFit="1" customWidth="1"/>
    <col min="9" max="11" width="21.6640625" bestFit="1" customWidth="1"/>
    <col min="12" max="12" width="21.44140625" bestFit="1" customWidth="1"/>
    <col min="13" max="13" width="27.44140625" bestFit="1" customWidth="1"/>
    <col min="14" max="16" width="24.44140625" bestFit="1" customWidth="1"/>
    <col min="17" max="17" width="21.44140625" bestFit="1" customWidth="1"/>
    <col min="18" max="18" width="27.44140625" bestFit="1" customWidth="1"/>
    <col min="19" max="21" width="24.44140625" bestFit="1" customWidth="1"/>
    <col min="22" max="22" width="21.44140625" bestFit="1" customWidth="1"/>
    <col min="23" max="23" width="27.44140625" bestFit="1" customWidth="1"/>
    <col min="24" max="26" width="24.44140625" bestFit="1" customWidth="1"/>
    <col min="27" max="27" width="21.109375" bestFit="1" customWidth="1"/>
    <col min="28" max="28" width="27.44140625" bestFit="1" customWidth="1"/>
    <col min="29" max="31" width="24.44140625" bestFit="1" customWidth="1"/>
    <col min="32" max="32" width="21.109375" bestFit="1" customWidth="1"/>
    <col min="33" max="33" width="27.44140625" bestFit="1" customWidth="1"/>
    <col min="34" max="36" width="24.44140625" bestFit="1" customWidth="1"/>
    <col min="37" max="37" width="21.109375" bestFit="1" customWidth="1"/>
    <col min="38" max="38" width="27.44140625" bestFit="1" customWidth="1"/>
    <col min="39" max="41" width="24.44140625" bestFit="1" customWidth="1"/>
  </cols>
  <sheetData>
    <row r="1" spans="1:41" ht="10.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row>
    <row r="2" spans="1:41" ht="10.25" x14ac:dyDescent="0.2">
      <c r="A2" t="s">
        <v>100</v>
      </c>
      <c r="B2" t="s">
        <v>41</v>
      </c>
      <c r="C2" t="s">
        <v>42</v>
      </c>
      <c r="D2" t="s">
        <v>43</v>
      </c>
      <c r="E2" t="s">
        <v>44</v>
      </c>
      <c r="F2" t="s">
        <v>45</v>
      </c>
      <c r="G2" s="2">
        <v>48352.063391612101</v>
      </c>
      <c r="H2" s="2">
        <v>20110.346386826001</v>
      </c>
      <c r="I2" s="2">
        <v>14618.2145154872</v>
      </c>
      <c r="J2" s="2">
        <v>13270.4815276053</v>
      </c>
      <c r="K2" s="2">
        <v>7041.4071246314297</v>
      </c>
      <c r="L2" s="2">
        <v>178413.71546371299</v>
      </c>
      <c r="M2" s="2">
        <v>79077.821240273493</v>
      </c>
      <c r="N2" s="2">
        <v>58584.980064146403</v>
      </c>
      <c r="O2" s="2">
        <v>56352.390409043001</v>
      </c>
      <c r="P2" s="2">
        <v>28721.995943243601</v>
      </c>
      <c r="Q2" s="2">
        <v>30159.996677507101</v>
      </c>
      <c r="R2" s="2">
        <v>12203.4836934797</v>
      </c>
      <c r="S2" s="2">
        <v>8597.8508649612595</v>
      </c>
      <c r="T2" s="2">
        <v>8844.3878678293095</v>
      </c>
      <c r="U2" s="2">
        <v>4289.3483323516002</v>
      </c>
      <c r="V2" s="2">
        <v>2032141.61686141</v>
      </c>
      <c r="W2" s="2">
        <v>1169778.11551383</v>
      </c>
      <c r="X2" s="2">
        <v>946579.17571465601</v>
      </c>
      <c r="Y2" s="2">
        <v>587963.85611770803</v>
      </c>
      <c r="Z2" s="2">
        <v>481600.30692633399</v>
      </c>
      <c r="AA2" s="2">
        <v>126279.650892926</v>
      </c>
      <c r="AB2" s="2">
        <v>52248.651177257401</v>
      </c>
      <c r="AC2" s="2">
        <v>37440.356572923803</v>
      </c>
      <c r="AD2" s="2">
        <v>36248.6680678415</v>
      </c>
      <c r="AE2" s="2">
        <v>17870.555829329402</v>
      </c>
      <c r="AF2" s="2">
        <v>19494.442040391801</v>
      </c>
      <c r="AG2" s="2">
        <v>6662.7826237182699</v>
      </c>
      <c r="AH2" s="2">
        <v>4232.8238711537697</v>
      </c>
      <c r="AI2" s="2">
        <v>5396.1062402354401</v>
      </c>
      <c r="AJ2" s="2">
        <v>2156.28831966806</v>
      </c>
      <c r="AK2" s="2">
        <v>675815.19242396404</v>
      </c>
      <c r="AL2" s="2">
        <v>359576.14719453797</v>
      </c>
      <c r="AM2" s="2">
        <v>273364.72211434401</v>
      </c>
      <c r="AN2" s="2">
        <v>160339.63318885001</v>
      </c>
      <c r="AO2" s="2">
        <v>131307.93817037699</v>
      </c>
    </row>
    <row r="3" spans="1:41" ht="10.25" x14ac:dyDescent="0.2">
      <c r="A3" t="s">
        <v>100</v>
      </c>
      <c r="B3" t="s">
        <v>41</v>
      </c>
      <c r="C3" t="s">
        <v>46</v>
      </c>
      <c r="D3" t="s">
        <v>43</v>
      </c>
      <c r="E3" t="s">
        <v>44</v>
      </c>
      <c r="F3" t="s">
        <v>45</v>
      </c>
      <c r="G3" s="2">
        <v>228654.74571014199</v>
      </c>
      <c r="H3" s="2">
        <v>208630.23603552199</v>
      </c>
      <c r="I3" s="2">
        <v>176628.297773158</v>
      </c>
      <c r="J3" s="2">
        <v>173361.08717033299</v>
      </c>
      <c r="K3" s="2">
        <v>107370.80763486899</v>
      </c>
      <c r="L3" s="2">
        <v>4863474.5878397301</v>
      </c>
      <c r="M3" s="2">
        <v>4637856.1400308097</v>
      </c>
      <c r="N3" s="2">
        <v>3912568.0909921802</v>
      </c>
      <c r="O3" s="2">
        <v>4310921.9484065296</v>
      </c>
      <c r="P3" s="2">
        <v>3006182.26198461</v>
      </c>
      <c r="Q3" s="2">
        <v>114971.376417942</v>
      </c>
      <c r="R3" s="2">
        <v>111588.59508412</v>
      </c>
      <c r="S3" s="2">
        <v>100099.078357092</v>
      </c>
      <c r="T3" s="2">
        <v>127211.82004874101</v>
      </c>
      <c r="U3" s="2">
        <v>180812.689414002</v>
      </c>
      <c r="V3" s="2">
        <v>163428271.43125701</v>
      </c>
      <c r="W3" s="2">
        <v>98530454.984457701</v>
      </c>
      <c r="X3" s="2">
        <v>90839840.627212897</v>
      </c>
      <c r="Y3" s="2">
        <v>95864023.187877595</v>
      </c>
      <c r="Z3" s="2">
        <v>84708102.991554007</v>
      </c>
      <c r="AA3" s="2">
        <v>3461658.2466191901</v>
      </c>
      <c r="AB3" s="2">
        <v>3382651.9775105799</v>
      </c>
      <c r="AC3" s="2">
        <v>2870415.4857431799</v>
      </c>
      <c r="AD3" s="2">
        <v>3165221.7954750201</v>
      </c>
      <c r="AE3" s="2">
        <v>2226359.2975591798</v>
      </c>
      <c r="AF3" s="2">
        <v>74072.979913187693</v>
      </c>
      <c r="AG3" s="2">
        <v>74422.322865185604</v>
      </c>
      <c r="AH3" s="2">
        <v>67393.778708033002</v>
      </c>
      <c r="AI3" s="2">
        <v>86609.579321457699</v>
      </c>
      <c r="AJ3" s="2">
        <v>128297.62071402901</v>
      </c>
      <c r="AK3" s="2">
        <v>52815704.130201504</v>
      </c>
      <c r="AL3" s="2">
        <v>30431541.067573801</v>
      </c>
      <c r="AM3" s="2">
        <v>26505703.762809802</v>
      </c>
      <c r="AN3" s="2">
        <v>26660325.429963298</v>
      </c>
      <c r="AO3" s="2">
        <v>23482400.492561098</v>
      </c>
    </row>
    <row r="4" spans="1:41" ht="10.25" x14ac:dyDescent="0.2">
      <c r="A4" t="s">
        <v>100</v>
      </c>
      <c r="B4" t="s">
        <v>41</v>
      </c>
      <c r="C4" t="s">
        <v>47</v>
      </c>
      <c r="D4" t="s">
        <v>43</v>
      </c>
      <c r="E4" t="s">
        <v>44</v>
      </c>
      <c r="F4" t="s">
        <v>45</v>
      </c>
      <c r="G4" s="2">
        <v>282185.57729174499</v>
      </c>
      <c r="H4" s="2">
        <v>287455.239762232</v>
      </c>
      <c r="I4" s="2">
        <v>262327.00160110998</v>
      </c>
      <c r="J4" s="2">
        <v>266678.44949524198</v>
      </c>
      <c r="K4" s="2">
        <v>291836.21499552001</v>
      </c>
      <c r="L4" s="2">
        <v>5455546.6731775599</v>
      </c>
      <c r="M4" s="2">
        <v>5629434.2984666601</v>
      </c>
      <c r="N4" s="2">
        <v>5272100.2952695899</v>
      </c>
      <c r="O4" s="2">
        <v>5358750.6561923604</v>
      </c>
      <c r="P4" s="2">
        <v>6595324.2100410201</v>
      </c>
      <c r="Q4" s="2">
        <v>114643.562738113</v>
      </c>
      <c r="R4" s="2">
        <v>133535.35874330401</v>
      </c>
      <c r="S4" s="2">
        <v>151162.733065126</v>
      </c>
      <c r="T4" s="2">
        <v>201765.11025883001</v>
      </c>
      <c r="U4" s="2">
        <v>460031.15890591597</v>
      </c>
      <c r="V4" s="2">
        <v>265747860.834519</v>
      </c>
      <c r="W4" s="2">
        <v>162523274.414608</v>
      </c>
      <c r="X4" s="2">
        <v>153717977.18022999</v>
      </c>
      <c r="Y4" s="2">
        <v>156167645.92256299</v>
      </c>
      <c r="Z4" s="2">
        <v>265806818.35812199</v>
      </c>
      <c r="AA4" s="2">
        <v>3782700.5115825399</v>
      </c>
      <c r="AB4" s="2">
        <v>3955243.1771542002</v>
      </c>
      <c r="AC4" s="2">
        <v>3722451.7794507002</v>
      </c>
      <c r="AD4" s="2">
        <v>3792920.93526426</v>
      </c>
      <c r="AE4" s="2">
        <v>4639859.0858067004</v>
      </c>
      <c r="AF4" s="2">
        <v>72067.458543526503</v>
      </c>
      <c r="AG4" s="2">
        <v>86085.012548953397</v>
      </c>
      <c r="AH4" s="2">
        <v>98763.370228670799</v>
      </c>
      <c r="AI4" s="2">
        <v>132299.578437263</v>
      </c>
      <c r="AJ4" s="2">
        <v>311244.14147463703</v>
      </c>
      <c r="AK4" s="2">
        <v>85853667.519388705</v>
      </c>
      <c r="AL4" s="2">
        <v>52225741.107441299</v>
      </c>
      <c r="AM4" s="2">
        <v>49079082.328693599</v>
      </c>
      <c r="AN4" s="2">
        <v>49635060.207649298</v>
      </c>
      <c r="AO4" s="2">
        <v>78842490.451067805</v>
      </c>
    </row>
    <row r="5" spans="1:41" ht="10.25" x14ac:dyDescent="0.2">
      <c r="A5" t="s">
        <v>100</v>
      </c>
      <c r="B5" t="s">
        <v>41</v>
      </c>
      <c r="C5" t="s">
        <v>48</v>
      </c>
      <c r="D5" t="s">
        <v>43</v>
      </c>
      <c r="E5" t="s">
        <v>44</v>
      </c>
      <c r="F5" t="s">
        <v>45</v>
      </c>
      <c r="G5" s="2">
        <v>190486.93510150901</v>
      </c>
      <c r="H5" s="2">
        <v>209957.788978942</v>
      </c>
      <c r="I5" s="2">
        <v>222741.21681256601</v>
      </c>
      <c r="J5" s="2">
        <v>219202.06243572599</v>
      </c>
      <c r="K5" s="2">
        <v>213864.770154942</v>
      </c>
      <c r="L5" s="2">
        <v>6606542.7381162001</v>
      </c>
      <c r="M5" s="2">
        <v>7816655.2527554901</v>
      </c>
      <c r="N5" s="2">
        <v>8020637.2421682496</v>
      </c>
      <c r="O5" s="2">
        <v>9033986.5794888008</v>
      </c>
      <c r="P5" s="2">
        <v>10516393.9141552</v>
      </c>
      <c r="Q5" s="2">
        <v>109012.08626368899</v>
      </c>
      <c r="R5" s="2">
        <v>131296.45514019899</v>
      </c>
      <c r="S5" s="2">
        <v>142351.42986306001</v>
      </c>
      <c r="T5" s="2">
        <v>173078.02566328901</v>
      </c>
      <c r="U5" s="2">
        <v>345344.01883401698</v>
      </c>
      <c r="V5" s="2">
        <v>128011999.320822</v>
      </c>
      <c r="W5" s="2">
        <v>103407092.344621</v>
      </c>
      <c r="X5" s="2">
        <v>124260445.593633</v>
      </c>
      <c r="Y5" s="2">
        <v>126186786.88637</v>
      </c>
      <c r="Z5" s="2">
        <v>294408937.03301001</v>
      </c>
      <c r="AA5" s="2">
        <v>4352479.3533982998</v>
      </c>
      <c r="AB5" s="2">
        <v>5306766.7465569004</v>
      </c>
      <c r="AC5" s="2">
        <v>5546429.8361668102</v>
      </c>
      <c r="AD5" s="2">
        <v>6207999.1644262103</v>
      </c>
      <c r="AE5" s="2">
        <v>7106646.0175594101</v>
      </c>
      <c r="AF5" s="2">
        <v>64493.690613609098</v>
      </c>
      <c r="AG5" s="2">
        <v>81587.655564722794</v>
      </c>
      <c r="AH5" s="2">
        <v>90642.117183374503</v>
      </c>
      <c r="AI5" s="2">
        <v>110978.30056175101</v>
      </c>
      <c r="AJ5" s="2">
        <v>221518.73389372299</v>
      </c>
      <c r="AK5" s="2">
        <v>32894513.4450959</v>
      </c>
      <c r="AL5" s="2">
        <v>26565329.899767201</v>
      </c>
      <c r="AM5" s="2">
        <v>33950833.582006402</v>
      </c>
      <c r="AN5" s="2">
        <v>34698997.355287299</v>
      </c>
      <c r="AO5" s="2">
        <v>90179258.964008301</v>
      </c>
    </row>
    <row r="6" spans="1:41" ht="10.25" x14ac:dyDescent="0.2">
      <c r="A6" t="s">
        <v>100</v>
      </c>
      <c r="B6" t="s">
        <v>41</v>
      </c>
      <c r="C6" t="s">
        <v>49</v>
      </c>
      <c r="D6" t="s">
        <v>43</v>
      </c>
      <c r="E6" t="s">
        <v>44</v>
      </c>
      <c r="F6" t="s">
        <v>45</v>
      </c>
      <c r="G6" s="2">
        <v>173958.53979601001</v>
      </c>
      <c r="H6" s="2">
        <v>202514.433749966</v>
      </c>
      <c r="I6" s="2">
        <v>228433.72320947499</v>
      </c>
      <c r="J6" s="2">
        <v>218502.02031525699</v>
      </c>
      <c r="K6" s="2">
        <v>267041.32148932602</v>
      </c>
      <c r="L6" s="2">
        <v>4016485.9700323301</v>
      </c>
      <c r="M6" s="2">
        <v>5072250.5121979797</v>
      </c>
      <c r="N6" s="2">
        <v>5485696.1995863197</v>
      </c>
      <c r="O6" s="2">
        <v>6017219.5702239703</v>
      </c>
      <c r="P6" s="2">
        <v>8329642.3745883098</v>
      </c>
      <c r="Q6" s="2">
        <v>84978.430996306095</v>
      </c>
      <c r="R6" s="2">
        <v>94068.958303681793</v>
      </c>
      <c r="S6" s="2">
        <v>114262.59272474</v>
      </c>
      <c r="T6" s="2">
        <v>140889.77390474899</v>
      </c>
      <c r="U6" s="2">
        <v>380154.55531283002</v>
      </c>
      <c r="V6" s="2">
        <v>182184330.23589101</v>
      </c>
      <c r="W6" s="2">
        <v>146213086.30864799</v>
      </c>
      <c r="X6" s="2">
        <v>173332635.183725</v>
      </c>
      <c r="Y6" s="2">
        <v>169172757.44513801</v>
      </c>
      <c r="Z6" s="2">
        <v>400903144.25247401</v>
      </c>
      <c r="AA6" s="2">
        <v>2758181.5323453899</v>
      </c>
      <c r="AB6" s="2">
        <v>3547120.89948664</v>
      </c>
      <c r="AC6" s="2">
        <v>3855848.86767295</v>
      </c>
      <c r="AD6" s="2">
        <v>4227164.6280255001</v>
      </c>
      <c r="AE6" s="2">
        <v>5909970.56617676</v>
      </c>
      <c r="AF6" s="2">
        <v>51751.464330101197</v>
      </c>
      <c r="AG6" s="2">
        <v>59050.566807387702</v>
      </c>
      <c r="AH6" s="2">
        <v>73351.131731612302</v>
      </c>
      <c r="AI6" s="2">
        <v>91477.189658280506</v>
      </c>
      <c r="AJ6" s="2">
        <v>252251.13428378801</v>
      </c>
      <c r="AK6" s="2">
        <v>49381849.652444698</v>
      </c>
      <c r="AL6" s="2">
        <v>39667562.571934</v>
      </c>
      <c r="AM6" s="2">
        <v>49510550.504882701</v>
      </c>
      <c r="AN6" s="2">
        <v>48747517.715783097</v>
      </c>
      <c r="AO6" s="2">
        <v>127338609.122475</v>
      </c>
    </row>
    <row r="7" spans="1:41" ht="10.25" x14ac:dyDescent="0.2">
      <c r="A7" t="s">
        <v>100</v>
      </c>
      <c r="B7" t="s">
        <v>41</v>
      </c>
      <c r="C7" t="s">
        <v>50</v>
      </c>
      <c r="D7" t="s">
        <v>43</v>
      </c>
      <c r="E7" t="s">
        <v>44</v>
      </c>
      <c r="F7" t="s">
        <v>45</v>
      </c>
      <c r="G7" s="2">
        <v>27420.294431862301</v>
      </c>
      <c r="H7" s="2">
        <v>38650.091401770696</v>
      </c>
      <c r="I7" s="2">
        <v>49657.180280111497</v>
      </c>
      <c r="J7" s="2">
        <v>62656.880488046598</v>
      </c>
      <c r="K7" s="2">
        <v>73470.253568242697</v>
      </c>
      <c r="L7" s="2">
        <v>199584.76535880199</v>
      </c>
      <c r="M7" s="2">
        <v>294601.47709282802</v>
      </c>
      <c r="N7" s="2">
        <v>374896.96704688901</v>
      </c>
      <c r="O7" s="2">
        <v>473493.46108684398</v>
      </c>
      <c r="P7" s="2">
        <v>654428.18568683602</v>
      </c>
      <c r="Q7" s="2">
        <v>7470.7464640046001</v>
      </c>
      <c r="R7" s="2">
        <v>9765.4115835925404</v>
      </c>
      <c r="S7" s="2">
        <v>8040.5966648887998</v>
      </c>
      <c r="T7" s="2">
        <v>16025.9834220876</v>
      </c>
      <c r="U7" s="2">
        <v>54318.734891622596</v>
      </c>
      <c r="V7" s="2">
        <v>7869804.5021238402</v>
      </c>
      <c r="W7" s="2">
        <v>9958973.0476521105</v>
      </c>
      <c r="X7" s="2">
        <v>12411893.3945613</v>
      </c>
      <c r="Y7" s="2">
        <v>15710631.4919701</v>
      </c>
      <c r="Z7" s="2">
        <v>18873704.137018502</v>
      </c>
      <c r="AA7" s="2">
        <v>114921.394589875</v>
      </c>
      <c r="AB7" s="2">
        <v>182544.30747459401</v>
      </c>
      <c r="AC7" s="2">
        <v>233336.68369967799</v>
      </c>
      <c r="AD7" s="2">
        <v>294610.80230680498</v>
      </c>
      <c r="AE7" s="2">
        <v>423546.44553932798</v>
      </c>
      <c r="AF7" s="2">
        <v>1672.7099494186</v>
      </c>
      <c r="AG7" s="2">
        <v>2445.4169378264401</v>
      </c>
      <c r="AH7" s="2">
        <v>2120.9647106329999</v>
      </c>
      <c r="AI7" s="2">
        <v>5475.8248337737105</v>
      </c>
      <c r="AJ7" s="2">
        <v>27752.243889048099</v>
      </c>
      <c r="AK7" s="2">
        <v>1645480.0541775399</v>
      </c>
      <c r="AL7" s="2">
        <v>2476744.4327395102</v>
      </c>
      <c r="AM7" s="2">
        <v>3118812.60604872</v>
      </c>
      <c r="AN7" s="2">
        <v>3961116.7490644101</v>
      </c>
      <c r="AO7" s="2">
        <v>5591185.9801651696</v>
      </c>
    </row>
    <row r="8" spans="1:41" ht="10.25" x14ac:dyDescent="0.2">
      <c r="A8" t="s">
        <v>100</v>
      </c>
      <c r="B8" t="s">
        <v>41</v>
      </c>
      <c r="C8" t="s">
        <v>51</v>
      </c>
      <c r="D8" t="s">
        <v>43</v>
      </c>
      <c r="E8" t="s">
        <v>44</v>
      </c>
      <c r="F8" t="s">
        <v>45</v>
      </c>
      <c r="G8" s="2">
        <v>1097.0158911291101</v>
      </c>
      <c r="H8" s="2">
        <v>1155.1442978084999</v>
      </c>
      <c r="I8" s="2">
        <v>1254.77998333252</v>
      </c>
      <c r="J8" s="2">
        <v>1315.33965676462</v>
      </c>
      <c r="K8" s="2">
        <v>1622.5681555769399</v>
      </c>
      <c r="L8" s="2">
        <v>83085.711000476498</v>
      </c>
      <c r="M8" s="2">
        <v>340631.57224423101</v>
      </c>
      <c r="N8" s="2">
        <v>479067.17606755398</v>
      </c>
      <c r="O8" s="2">
        <v>625238.76547616697</v>
      </c>
      <c r="P8" s="2">
        <v>1690302.7820034199</v>
      </c>
      <c r="Q8" s="2">
        <v>4664.3259580366102</v>
      </c>
      <c r="R8" s="2">
        <v>21537.006169900698</v>
      </c>
      <c r="S8" s="2">
        <v>26721.684821968101</v>
      </c>
      <c r="T8" s="2">
        <v>32828.154549583604</v>
      </c>
      <c r="U8" s="2">
        <v>88518.196667948694</v>
      </c>
      <c r="V8" s="2">
        <v>4086244.1477822298</v>
      </c>
      <c r="W8" s="2">
        <v>4692909.6081657596</v>
      </c>
      <c r="X8" s="2">
        <v>5991226.4689612901</v>
      </c>
      <c r="Y8" s="2">
        <v>6637607.9093634402</v>
      </c>
      <c r="Z8" s="2">
        <v>9851222.1358051002</v>
      </c>
      <c r="AA8" s="2">
        <v>-12262.6426814224</v>
      </c>
      <c r="AB8" s="2">
        <v>244207.91279291699</v>
      </c>
      <c r="AC8" s="2">
        <v>339138.67876700702</v>
      </c>
      <c r="AD8" s="2">
        <v>444379.66371871199</v>
      </c>
      <c r="AE8" s="2">
        <v>1174300.25234901</v>
      </c>
      <c r="AF8" s="2">
        <v>3103.7895310819699</v>
      </c>
      <c r="AG8" s="2">
        <v>14348.1221015797</v>
      </c>
      <c r="AH8" s="2">
        <v>17120.858211630999</v>
      </c>
      <c r="AI8" s="2">
        <v>20813.857811510199</v>
      </c>
      <c r="AJ8" s="2">
        <v>54272.0371906664</v>
      </c>
      <c r="AK8" s="2">
        <v>1404495.94512926</v>
      </c>
      <c r="AL8" s="2">
        <v>1629875.51373214</v>
      </c>
      <c r="AM8" s="2">
        <v>2149288.50844695</v>
      </c>
      <c r="AN8" s="2">
        <v>2377463.6276928498</v>
      </c>
      <c r="AO8" s="2">
        <v>3325191.33148784</v>
      </c>
    </row>
    <row r="9" spans="1:41" ht="10.25" x14ac:dyDescent="0.2">
      <c r="A9" t="s">
        <v>100</v>
      </c>
      <c r="B9" t="s">
        <v>41</v>
      </c>
      <c r="C9" t="s">
        <v>52</v>
      </c>
      <c r="D9" t="s">
        <v>43</v>
      </c>
      <c r="E9" t="s">
        <v>44</v>
      </c>
      <c r="F9" t="s">
        <v>45</v>
      </c>
      <c r="G9" s="2">
        <v>101466.112900452</v>
      </c>
      <c r="H9" s="2">
        <v>98750.946579663098</v>
      </c>
      <c r="I9" s="2">
        <v>96281.511259930703</v>
      </c>
      <c r="J9" s="2">
        <v>90989.1089691417</v>
      </c>
      <c r="K9" s="2">
        <v>166684.27904475699</v>
      </c>
      <c r="L9" s="2">
        <v>1194528.7718029399</v>
      </c>
      <c r="M9" s="2">
        <v>1197356.2755682999</v>
      </c>
      <c r="N9" s="2">
        <v>1232389.3627233501</v>
      </c>
      <c r="O9" s="2">
        <v>1220109.0761649299</v>
      </c>
      <c r="P9" s="2">
        <v>2504457.4634509501</v>
      </c>
      <c r="Q9" s="2">
        <v>74878.298250551001</v>
      </c>
      <c r="R9" s="2">
        <v>70783.505564809704</v>
      </c>
      <c r="S9" s="2">
        <v>77870.837513669001</v>
      </c>
      <c r="T9" s="2">
        <v>79461.651164412106</v>
      </c>
      <c r="U9" s="2">
        <v>262849.48948808399</v>
      </c>
      <c r="V9" s="2">
        <v>25332798.919156902</v>
      </c>
      <c r="W9" s="2">
        <v>19130359.299998298</v>
      </c>
      <c r="X9" s="2">
        <v>18025498.368456401</v>
      </c>
      <c r="Y9" s="2">
        <v>21455090.311138101</v>
      </c>
      <c r="Z9" s="2">
        <v>69983072.302681103</v>
      </c>
      <c r="AA9" s="2">
        <v>773769.80852677999</v>
      </c>
      <c r="AB9" s="2">
        <v>796450.22970363498</v>
      </c>
      <c r="AC9" s="2">
        <v>832142.535512742</v>
      </c>
      <c r="AD9" s="2">
        <v>830141.54131456499</v>
      </c>
      <c r="AE9" s="2">
        <v>1773707.9338819301</v>
      </c>
      <c r="AF9" s="2">
        <v>46274.735318386498</v>
      </c>
      <c r="AG9" s="2">
        <v>44950.253412862599</v>
      </c>
      <c r="AH9" s="2">
        <v>50367.283466586799</v>
      </c>
      <c r="AI9" s="2">
        <v>51277.5251478094</v>
      </c>
      <c r="AJ9" s="2">
        <v>175889.40282854001</v>
      </c>
      <c r="AK9" s="2">
        <v>4873657.1051058602</v>
      </c>
      <c r="AL9" s="2">
        <v>3368159.6427206001</v>
      </c>
      <c r="AM9" s="2">
        <v>4717451.8295398001</v>
      </c>
      <c r="AN9" s="2">
        <v>5769488.2157437103</v>
      </c>
      <c r="AO9" s="2">
        <v>21537691.2898678</v>
      </c>
    </row>
    <row r="10" spans="1:41" ht="10.25" x14ac:dyDescent="0.2">
      <c r="A10" t="s">
        <v>100</v>
      </c>
      <c r="B10" t="s">
        <v>41</v>
      </c>
      <c r="C10" t="s">
        <v>53</v>
      </c>
      <c r="D10" t="s">
        <v>43</v>
      </c>
      <c r="E10" t="s">
        <v>44</v>
      </c>
      <c r="F10" t="s">
        <v>45</v>
      </c>
      <c r="G10" s="2">
        <v>139376.67180041299</v>
      </c>
      <c r="H10" s="2">
        <v>143946.82541592899</v>
      </c>
      <c r="I10" s="2">
        <v>155016.95778220199</v>
      </c>
      <c r="J10" s="2">
        <v>169744.13873607901</v>
      </c>
      <c r="K10" s="2">
        <v>138819.93092132901</v>
      </c>
      <c r="L10" s="2">
        <v>1496332.8896395599</v>
      </c>
      <c r="M10" s="2">
        <v>1570419.46685855</v>
      </c>
      <c r="N10" s="2">
        <v>1629664.19343559</v>
      </c>
      <c r="O10" s="2">
        <v>1844067.7912986199</v>
      </c>
      <c r="P10" s="2">
        <v>1514291.02511635</v>
      </c>
      <c r="Q10" s="2">
        <v>30856.8923833687</v>
      </c>
      <c r="R10" s="2">
        <v>32856.260291597202</v>
      </c>
      <c r="S10" s="2">
        <v>29226.078387643101</v>
      </c>
      <c r="T10" s="2">
        <v>36328.3574065422</v>
      </c>
      <c r="U10" s="2">
        <v>59282.309642936001</v>
      </c>
      <c r="V10" s="2">
        <v>8296866.0667080702</v>
      </c>
      <c r="W10" s="2">
        <v>8455392.0988385305</v>
      </c>
      <c r="X10" s="2">
        <v>8957095.0238875598</v>
      </c>
      <c r="Y10" s="2">
        <v>9810125.9681034498</v>
      </c>
      <c r="Z10" s="2">
        <v>8478798.1614095606</v>
      </c>
      <c r="AA10" s="2">
        <v>924968.63160752505</v>
      </c>
      <c r="AB10" s="2">
        <v>988793.30011897301</v>
      </c>
      <c r="AC10" s="2">
        <v>1035151.99101632</v>
      </c>
      <c r="AD10" s="2">
        <v>1180849.2572560301</v>
      </c>
      <c r="AE10" s="2">
        <v>966307.07425803703</v>
      </c>
      <c r="AF10" s="2">
        <v>16437.989292551199</v>
      </c>
      <c r="AG10" s="2">
        <v>17412.458691654501</v>
      </c>
      <c r="AH10" s="2">
        <v>16284.7337318062</v>
      </c>
      <c r="AI10" s="2">
        <v>20585.5570302837</v>
      </c>
      <c r="AJ10" s="2">
        <v>32325.057056505299</v>
      </c>
      <c r="AK10" s="2">
        <v>2179582.91020675</v>
      </c>
      <c r="AL10" s="2">
        <v>2321077.7946651601</v>
      </c>
      <c r="AM10" s="2">
        <v>2511093.6898433301</v>
      </c>
      <c r="AN10" s="2">
        <v>2802966.18513207</v>
      </c>
      <c r="AO10" s="2">
        <v>2407903.7406466901</v>
      </c>
    </row>
    <row r="11" spans="1:41" ht="10.25" x14ac:dyDescent="0.2">
      <c r="A11" t="s">
        <v>100</v>
      </c>
      <c r="B11" t="s">
        <v>41</v>
      </c>
      <c r="C11" t="s">
        <v>54</v>
      </c>
      <c r="D11" t="s">
        <v>43</v>
      </c>
      <c r="E11" t="s">
        <v>44</v>
      </c>
      <c r="F11" t="s">
        <v>45</v>
      </c>
      <c r="G11" s="2">
        <v>157151.54705218901</v>
      </c>
      <c r="H11" s="2">
        <v>171810.64496501401</v>
      </c>
      <c r="I11" s="2">
        <v>211144.99841323801</v>
      </c>
      <c r="J11" s="2">
        <v>225574.14865263901</v>
      </c>
      <c r="K11" s="2">
        <v>304595.181484667</v>
      </c>
      <c r="L11" s="2">
        <v>1527711.9792959399</v>
      </c>
      <c r="M11" s="2">
        <v>1737342.822617</v>
      </c>
      <c r="N11" s="2">
        <v>2094944.69653308</v>
      </c>
      <c r="O11" s="2">
        <v>2310640.1276425002</v>
      </c>
      <c r="P11" s="2">
        <v>3412067.3412207998</v>
      </c>
      <c r="Q11" s="2">
        <v>118269.262057653</v>
      </c>
      <c r="R11" s="2">
        <v>136123.44876530301</v>
      </c>
      <c r="S11" s="2">
        <v>148379.51047771299</v>
      </c>
      <c r="T11" s="2">
        <v>173270.634298994</v>
      </c>
      <c r="U11" s="2">
        <v>335327.58324419701</v>
      </c>
      <c r="V11" s="2">
        <v>3445655.0161809102</v>
      </c>
      <c r="W11" s="2">
        <v>3981634.3498785999</v>
      </c>
      <c r="X11" s="2">
        <v>5004310.6506196996</v>
      </c>
      <c r="Y11" s="2">
        <v>5347252.1685972502</v>
      </c>
      <c r="Z11" s="2">
        <v>8117804.9699743902</v>
      </c>
      <c r="AA11" s="2">
        <v>1024993.40317937</v>
      </c>
      <c r="AB11" s="2">
        <v>1135498.54417073</v>
      </c>
      <c r="AC11" s="2">
        <v>1376811.8464625999</v>
      </c>
      <c r="AD11" s="2">
        <v>1526641.9681409399</v>
      </c>
      <c r="AE11" s="2">
        <v>2181380.9251265102</v>
      </c>
      <c r="AF11" s="2">
        <v>67196.330425911598</v>
      </c>
      <c r="AG11" s="2">
        <v>76167.609949165402</v>
      </c>
      <c r="AH11" s="2">
        <v>84514.261409373299</v>
      </c>
      <c r="AI11" s="2">
        <v>99164.011985702004</v>
      </c>
      <c r="AJ11" s="2">
        <v>181459.50269537899</v>
      </c>
      <c r="AK11" s="2">
        <v>1103586.00737599</v>
      </c>
      <c r="AL11" s="2">
        <v>1244997.9394</v>
      </c>
      <c r="AM11" s="2">
        <v>1595503.40475776</v>
      </c>
      <c r="AN11" s="2">
        <v>1742176.38959632</v>
      </c>
      <c r="AO11" s="2">
        <v>2565738.8737417199</v>
      </c>
    </row>
    <row r="12" spans="1:41" ht="10.25" x14ac:dyDescent="0.2">
      <c r="A12" t="s">
        <v>100</v>
      </c>
      <c r="B12" t="s">
        <v>41</v>
      </c>
      <c r="C12" t="s">
        <v>55</v>
      </c>
      <c r="D12" t="s">
        <v>56</v>
      </c>
      <c r="E12" t="s">
        <v>44</v>
      </c>
      <c r="F12" t="s">
        <v>45</v>
      </c>
      <c r="G12" s="2">
        <v>871.81580631454494</v>
      </c>
      <c r="H12" s="2">
        <v>868.06163768970703</v>
      </c>
      <c r="I12" s="2">
        <v>829.77191145341897</v>
      </c>
      <c r="J12" s="2">
        <v>823.22955010714202</v>
      </c>
      <c r="K12" s="2">
        <v>842.88084401193203</v>
      </c>
      <c r="L12" s="2">
        <v>192539.411595813</v>
      </c>
      <c r="M12" s="2">
        <v>658571.67068295402</v>
      </c>
      <c r="N12" s="2">
        <v>421836.13940495998</v>
      </c>
      <c r="O12" s="2">
        <v>478387.74384064198</v>
      </c>
      <c r="P12" s="2">
        <v>1785588.2189543799</v>
      </c>
      <c r="Q12" s="2">
        <v>10596.695809938399</v>
      </c>
      <c r="R12" s="2">
        <v>45949.458024814703</v>
      </c>
      <c r="S12" s="2">
        <v>24777.991102868898</v>
      </c>
      <c r="T12" s="2">
        <v>25836.1495637761</v>
      </c>
      <c r="U12" s="2">
        <v>92386.922140120107</v>
      </c>
      <c r="V12" s="2">
        <v>827620.488910635</v>
      </c>
      <c r="W12" s="2">
        <v>857334.47480830597</v>
      </c>
      <c r="X12" s="2">
        <v>839957.15951196104</v>
      </c>
      <c r="Y12" s="2">
        <v>895566.92314925499</v>
      </c>
      <c r="Z12" s="2">
        <v>1331647.89816683</v>
      </c>
      <c r="AA12" s="2">
        <v>-222955.39183692099</v>
      </c>
      <c r="AB12" s="2">
        <v>411712.68289931299</v>
      </c>
      <c r="AC12" s="2">
        <v>232036.627343573</v>
      </c>
      <c r="AD12" s="2">
        <v>272332.11568146601</v>
      </c>
      <c r="AE12" s="2">
        <v>1126964.2068363701</v>
      </c>
      <c r="AF12" s="2">
        <v>7380.7243465516003</v>
      </c>
      <c r="AG12" s="2">
        <v>29547.934594053</v>
      </c>
      <c r="AH12" s="2">
        <v>13508.161195573901</v>
      </c>
      <c r="AI12" s="2">
        <v>14455.829465962301</v>
      </c>
      <c r="AJ12" s="2">
        <v>59219.006653477802</v>
      </c>
      <c r="AK12" s="2">
        <v>235301.901164437</v>
      </c>
      <c r="AL12" s="2">
        <v>244658.64188561201</v>
      </c>
      <c r="AM12" s="2">
        <v>230855.52083432299</v>
      </c>
      <c r="AN12" s="2">
        <v>252613.58004792299</v>
      </c>
      <c r="AO12" s="2">
        <v>388938.48304649699</v>
      </c>
    </row>
    <row r="13" spans="1:41" ht="10.25" x14ac:dyDescent="0.2">
      <c r="A13" t="s">
        <v>100</v>
      </c>
      <c r="B13" t="s">
        <v>41</v>
      </c>
      <c r="C13" t="s">
        <v>57</v>
      </c>
      <c r="D13" t="s">
        <v>43</v>
      </c>
      <c r="E13" t="s">
        <v>44</v>
      </c>
      <c r="F13" t="s">
        <v>45</v>
      </c>
      <c r="G13" s="2">
        <v>0</v>
      </c>
      <c r="H13" s="2">
        <v>0</v>
      </c>
      <c r="I13" s="2">
        <v>0</v>
      </c>
      <c r="J13" s="2">
        <v>0</v>
      </c>
      <c r="K13" s="2">
        <v>0</v>
      </c>
      <c r="L13" s="2">
        <v>296558.57758485002</v>
      </c>
      <c r="M13" s="2">
        <v>477976.90016722499</v>
      </c>
      <c r="N13" s="2">
        <v>596717.962474133</v>
      </c>
      <c r="O13" s="2">
        <v>691541.93217465002</v>
      </c>
      <c r="P13" s="2">
        <v>1119952.2540106601</v>
      </c>
      <c r="Q13" s="2">
        <v>86427.563522620505</v>
      </c>
      <c r="R13" s="2">
        <v>135589.35092164099</v>
      </c>
      <c r="S13" s="2">
        <v>165931.85344979801</v>
      </c>
      <c r="T13" s="2">
        <v>192372.96619145901</v>
      </c>
      <c r="U13" s="2">
        <v>299026.84591377003</v>
      </c>
      <c r="V13" s="2">
        <v>45369754.821225598</v>
      </c>
      <c r="W13" s="2">
        <v>73124489.795274496</v>
      </c>
      <c r="X13" s="2">
        <v>91290386.968471393</v>
      </c>
      <c r="Y13" s="2">
        <v>105797270.365777</v>
      </c>
      <c r="Z13" s="2">
        <v>171338692.07612801</v>
      </c>
      <c r="AA13" s="2">
        <v>198898.34133406699</v>
      </c>
      <c r="AB13" s="2">
        <v>332035.122795548</v>
      </c>
      <c r="AC13" s="2">
        <v>411130.52393359499</v>
      </c>
      <c r="AD13" s="2">
        <v>474688.02235321701</v>
      </c>
      <c r="AE13" s="2">
        <v>753567.102190612</v>
      </c>
      <c r="AF13" s="2">
        <v>46679.303903784697</v>
      </c>
      <c r="AG13" s="2">
        <v>76644.916464695896</v>
      </c>
      <c r="AH13" s="2">
        <v>93793.280494836494</v>
      </c>
      <c r="AI13" s="2">
        <v>108198.046636664</v>
      </c>
      <c r="AJ13" s="2">
        <v>164417.49737451901</v>
      </c>
      <c r="AK13" s="2">
        <v>17488468.612399399</v>
      </c>
      <c r="AL13" s="2">
        <v>28801041.286927499</v>
      </c>
      <c r="AM13" s="2">
        <v>35400807.231105</v>
      </c>
      <c r="AN13" s="2">
        <v>40577010.1048574</v>
      </c>
      <c r="AO13" s="2">
        <v>64185378.936128996</v>
      </c>
    </row>
    <row r="14" spans="1:41" ht="10.25" x14ac:dyDescent="0.2">
      <c r="A14" t="s">
        <v>100</v>
      </c>
      <c r="B14" t="s">
        <v>41</v>
      </c>
      <c r="C14" t="s">
        <v>58</v>
      </c>
      <c r="D14" t="s">
        <v>43</v>
      </c>
      <c r="E14" t="s">
        <v>44</v>
      </c>
      <c r="F14" t="s">
        <v>45</v>
      </c>
      <c r="G14" s="2">
        <v>16509.471375041201</v>
      </c>
      <c r="H14" s="2">
        <v>23571.5670563208</v>
      </c>
      <c r="I14" s="2">
        <v>31796.619786286999</v>
      </c>
      <c r="J14" s="2">
        <v>36992.844613558802</v>
      </c>
      <c r="K14" s="2">
        <v>70650.214846611707</v>
      </c>
      <c r="L14" s="2">
        <v>434831.96853092499</v>
      </c>
      <c r="M14" s="2">
        <v>744801.57985319896</v>
      </c>
      <c r="N14" s="2">
        <v>1221559.5572025499</v>
      </c>
      <c r="O14" s="2">
        <v>1718672.3612397499</v>
      </c>
      <c r="P14" s="2">
        <v>3988551.2245928901</v>
      </c>
      <c r="Q14" s="2">
        <v>7310.4249112008802</v>
      </c>
      <c r="R14" s="2">
        <v>12715.668035554199</v>
      </c>
      <c r="S14" s="2">
        <v>20257.252852308</v>
      </c>
      <c r="T14" s="2">
        <v>28244.0905362841</v>
      </c>
      <c r="U14" s="2">
        <v>144947.931815294</v>
      </c>
      <c r="V14" s="2">
        <v>38525317.302358001</v>
      </c>
      <c r="W14" s="2">
        <v>43349091.2946399</v>
      </c>
      <c r="X14" s="2">
        <v>68063872.774262294</v>
      </c>
      <c r="Y14" s="2">
        <v>76946755.817928106</v>
      </c>
      <c r="Z14" s="2">
        <v>329279926.47927099</v>
      </c>
      <c r="AA14" s="2">
        <v>314881.01765041403</v>
      </c>
      <c r="AB14" s="2">
        <v>531997.79257152497</v>
      </c>
      <c r="AC14" s="2">
        <v>863325.327866056</v>
      </c>
      <c r="AD14" s="2">
        <v>1225850.7234372699</v>
      </c>
      <c r="AE14" s="2">
        <v>2741471.3323736498</v>
      </c>
      <c r="AF14" s="2">
        <v>4510.8198308760202</v>
      </c>
      <c r="AG14" s="2">
        <v>7522.8906389029999</v>
      </c>
      <c r="AH14" s="2">
        <v>11693.348735739401</v>
      </c>
      <c r="AI14" s="2">
        <v>17161.715719141899</v>
      </c>
      <c r="AJ14" s="2">
        <v>80979.014088262702</v>
      </c>
      <c r="AK14" s="2">
        <v>16686205.5676837</v>
      </c>
      <c r="AL14" s="2">
        <v>17104112.852626301</v>
      </c>
      <c r="AM14" s="2">
        <v>25844940.1567051</v>
      </c>
      <c r="AN14" s="2">
        <v>31769681.1580607</v>
      </c>
      <c r="AO14" s="2">
        <v>108883084.908492</v>
      </c>
    </row>
    <row r="15" spans="1:41" ht="10.25" x14ac:dyDescent="0.2">
      <c r="A15" t="s">
        <v>100</v>
      </c>
      <c r="B15" t="s">
        <v>41</v>
      </c>
      <c r="C15" t="s">
        <v>59</v>
      </c>
      <c r="D15" t="s">
        <v>43</v>
      </c>
      <c r="E15" t="s">
        <v>44</v>
      </c>
      <c r="F15" t="s">
        <v>45</v>
      </c>
      <c r="G15" s="2">
        <v>2913.4360738804498</v>
      </c>
      <c r="H15" s="2">
        <v>4159.6884434910198</v>
      </c>
      <c r="I15" s="2">
        <v>5611.1649401936902</v>
      </c>
      <c r="J15" s="2">
        <v>6528.1461409050899</v>
      </c>
      <c r="K15" s="2">
        <v>12467.684316085601</v>
      </c>
      <c r="L15" s="2">
        <v>59304.805315510603</v>
      </c>
      <c r="M15" s="2">
        <v>97427.620281884796</v>
      </c>
      <c r="N15" s="2">
        <v>159565.83498114301</v>
      </c>
      <c r="O15" s="2">
        <v>228862.781003432</v>
      </c>
      <c r="P15" s="2">
        <v>505467.34621066798</v>
      </c>
      <c r="Q15" s="2">
        <v>1541.9733004367799</v>
      </c>
      <c r="R15" s="2">
        <v>2251.7668579515098</v>
      </c>
      <c r="S15" s="2">
        <v>3562.96858915851</v>
      </c>
      <c r="T15" s="2">
        <v>4961.8903540710398</v>
      </c>
      <c r="U15" s="2">
        <v>23448.767926151399</v>
      </c>
      <c r="V15" s="2">
        <v>6798585.1653274596</v>
      </c>
      <c r="W15" s="2">
        <v>7649839.87810783</v>
      </c>
      <c r="X15" s="2">
        <v>12011266.6268976</v>
      </c>
      <c r="Y15" s="2">
        <v>13578834.8274666</v>
      </c>
      <c r="Z15" s="2">
        <v>58108222.339317799</v>
      </c>
      <c r="AA15" s="2">
        <v>41894.924402996097</v>
      </c>
      <c r="AB15" s="2">
        <v>68364.413802547802</v>
      </c>
      <c r="AC15" s="2">
        <v>112252.897641822</v>
      </c>
      <c r="AD15" s="2">
        <v>163010.20851429799</v>
      </c>
      <c r="AE15" s="2">
        <v>347546.235530762</v>
      </c>
      <c r="AF15" s="2">
        <v>957.37593668027</v>
      </c>
      <c r="AG15" s="2">
        <v>1337.65814778855</v>
      </c>
      <c r="AH15" s="2">
        <v>2062.4267017278999</v>
      </c>
      <c r="AI15" s="2">
        <v>3014.9140739260101</v>
      </c>
      <c r="AJ15" s="2">
        <v>13031.702878317999</v>
      </c>
      <c r="AK15" s="2">
        <v>2944624.37284964</v>
      </c>
      <c r="AL15" s="2">
        <v>3018372.9448672999</v>
      </c>
      <c r="AM15" s="2">
        <v>4560869.9031528002</v>
      </c>
      <c r="AN15" s="2">
        <v>5606412.5066259801</v>
      </c>
      <c r="AO15" s="2">
        <v>19214661.727154199</v>
      </c>
    </row>
    <row r="16" spans="1:41" ht="10.25" x14ac:dyDescent="0.2">
      <c r="A16" t="s">
        <v>100</v>
      </c>
      <c r="B16" t="s">
        <v>41</v>
      </c>
      <c r="C16" t="s">
        <v>60</v>
      </c>
      <c r="D16" t="s">
        <v>43</v>
      </c>
      <c r="E16" t="s">
        <v>44</v>
      </c>
      <c r="F16" t="s">
        <v>45</v>
      </c>
      <c r="G16" s="2">
        <v>52423.3576029865</v>
      </c>
      <c r="H16" s="2">
        <v>65628.150025847601</v>
      </c>
      <c r="I16" s="2">
        <v>67050.772438865897</v>
      </c>
      <c r="J16" s="2">
        <v>55349.736543560401</v>
      </c>
      <c r="K16" s="2">
        <v>113475.94349750401</v>
      </c>
      <c r="L16" s="2">
        <v>992430.91517160099</v>
      </c>
      <c r="M16" s="2">
        <v>1360922.9876197099</v>
      </c>
      <c r="N16" s="2">
        <v>1436483.41562133</v>
      </c>
      <c r="O16" s="2">
        <v>1364506.2401431201</v>
      </c>
      <c r="P16" s="2">
        <v>3169746.2593794502</v>
      </c>
      <c r="Q16" s="2">
        <v>29578.985154159</v>
      </c>
      <c r="R16" s="2">
        <v>35830.587155214896</v>
      </c>
      <c r="S16" s="2">
        <v>40784.072427806197</v>
      </c>
      <c r="T16" s="2">
        <v>40902.596714700601</v>
      </c>
      <c r="U16" s="2">
        <v>181277.62796934499</v>
      </c>
      <c r="V16" s="2">
        <v>59636712.115390897</v>
      </c>
      <c r="W16" s="2">
        <v>65284997.197730698</v>
      </c>
      <c r="X16" s="2">
        <v>87667182.609315306</v>
      </c>
      <c r="Y16" s="2">
        <v>82236609.291092798</v>
      </c>
      <c r="Z16" s="2">
        <v>310194895.53227001</v>
      </c>
      <c r="AA16" s="2">
        <v>712632.98597887496</v>
      </c>
      <c r="AB16" s="2">
        <v>952318.56469262997</v>
      </c>
      <c r="AC16" s="2">
        <v>989248.77675129496</v>
      </c>
      <c r="AD16" s="2">
        <v>940284.47957997001</v>
      </c>
      <c r="AE16" s="2">
        <v>2138972.8414415098</v>
      </c>
      <c r="AF16" s="2">
        <v>19082.718970668699</v>
      </c>
      <c r="AG16" s="2">
        <v>22387.4554366538</v>
      </c>
      <c r="AH16" s="2">
        <v>24713.354905292901</v>
      </c>
      <c r="AI16" s="2">
        <v>24560.6335773752</v>
      </c>
      <c r="AJ16" s="2">
        <v>108040.554979133</v>
      </c>
      <c r="AK16" s="2">
        <v>20817963.444968902</v>
      </c>
      <c r="AL16" s="2">
        <v>19495497.230199002</v>
      </c>
      <c r="AM16" s="2">
        <v>24916697.711851899</v>
      </c>
      <c r="AN16" s="2">
        <v>23022730.8532301</v>
      </c>
      <c r="AO16" s="2">
        <v>92759706.292312905</v>
      </c>
    </row>
    <row r="17" spans="1:41" ht="10.25" x14ac:dyDescent="0.2">
      <c r="A17" t="s">
        <v>100</v>
      </c>
      <c r="B17" t="s">
        <v>41</v>
      </c>
      <c r="C17" t="s">
        <v>61</v>
      </c>
      <c r="D17" t="s">
        <v>43</v>
      </c>
      <c r="E17" t="s">
        <v>44</v>
      </c>
      <c r="F17" t="s">
        <v>45</v>
      </c>
      <c r="G17" s="2">
        <v>9417.7977650712401</v>
      </c>
      <c r="H17" s="2">
        <v>11802.420199888</v>
      </c>
      <c r="I17" s="2">
        <v>13809.029760272701</v>
      </c>
      <c r="J17" s="2">
        <v>15634.294524965801</v>
      </c>
      <c r="K17" s="2">
        <v>19971.241682939701</v>
      </c>
      <c r="L17" s="2">
        <v>252558.27308198201</v>
      </c>
      <c r="M17" s="2">
        <v>446682.77119507099</v>
      </c>
      <c r="N17" s="2">
        <v>491785.96209130803</v>
      </c>
      <c r="O17" s="2">
        <v>636256.36564431305</v>
      </c>
      <c r="P17" s="2">
        <v>874121.03086919</v>
      </c>
      <c r="Q17" s="2">
        <v>14711.073190580901</v>
      </c>
      <c r="R17" s="2">
        <v>23339.466685019801</v>
      </c>
      <c r="S17" s="2">
        <v>27986.366402804899</v>
      </c>
      <c r="T17" s="2">
        <v>33902.941927555301</v>
      </c>
      <c r="U17" s="2">
        <v>63849.641603877397</v>
      </c>
      <c r="V17" s="2">
        <v>20106702.3176344</v>
      </c>
      <c r="W17" s="2">
        <v>25306327.574608099</v>
      </c>
      <c r="X17" s="2">
        <v>28642347.792295501</v>
      </c>
      <c r="Y17" s="2">
        <v>33305864.653616</v>
      </c>
      <c r="Z17" s="2">
        <v>54031942.691216603</v>
      </c>
      <c r="AA17" s="2">
        <v>181151.52330998401</v>
      </c>
      <c r="AB17" s="2">
        <v>321253.10230322898</v>
      </c>
      <c r="AC17" s="2">
        <v>352184.44017471903</v>
      </c>
      <c r="AD17" s="2">
        <v>455600.46933663299</v>
      </c>
      <c r="AE17" s="2">
        <v>584224.59004114196</v>
      </c>
      <c r="AF17" s="2">
        <v>9853.7323971965398</v>
      </c>
      <c r="AG17" s="2">
        <v>15769.8231066178</v>
      </c>
      <c r="AH17" s="2">
        <v>18720.736619959898</v>
      </c>
      <c r="AI17" s="2">
        <v>22376.5074438269</v>
      </c>
      <c r="AJ17" s="2">
        <v>40526.018277258998</v>
      </c>
      <c r="AK17" s="2">
        <v>7213343.3646040596</v>
      </c>
      <c r="AL17" s="2">
        <v>8453715.7106010895</v>
      </c>
      <c r="AM17" s="2">
        <v>8784097.2839108892</v>
      </c>
      <c r="AN17" s="2">
        <v>9597383.5719348807</v>
      </c>
      <c r="AO17" s="2">
        <v>11991291.6695961</v>
      </c>
    </row>
    <row r="18" spans="1:41" ht="10.25" x14ac:dyDescent="0.2">
      <c r="A18" t="s">
        <v>100</v>
      </c>
      <c r="B18" t="s">
        <v>41</v>
      </c>
      <c r="C18" t="s">
        <v>62</v>
      </c>
      <c r="D18" t="s">
        <v>43</v>
      </c>
      <c r="E18" t="s">
        <v>44</v>
      </c>
      <c r="F18" t="s">
        <v>45</v>
      </c>
      <c r="G18" s="2">
        <v>25246.0790061917</v>
      </c>
      <c r="H18" s="2">
        <v>25824.544030107299</v>
      </c>
      <c r="I18" s="2">
        <v>27146.6856179514</v>
      </c>
      <c r="J18" s="2">
        <v>28642.987989976002</v>
      </c>
      <c r="K18" s="2">
        <v>22369.769019944</v>
      </c>
      <c r="L18" s="2">
        <v>190793.76037792899</v>
      </c>
      <c r="M18" s="2">
        <v>250079.469956113</v>
      </c>
      <c r="N18" s="2">
        <v>253152.52300619299</v>
      </c>
      <c r="O18" s="2">
        <v>285337.18762629502</v>
      </c>
      <c r="P18" s="2">
        <v>233377.28745218899</v>
      </c>
      <c r="Q18" s="2">
        <v>41786.8513237113</v>
      </c>
      <c r="R18" s="2">
        <v>49723.266633434498</v>
      </c>
      <c r="S18" s="2">
        <v>54391.696876919799</v>
      </c>
      <c r="T18" s="2">
        <v>62116.722180400298</v>
      </c>
      <c r="U18" s="2">
        <v>62208.976765169296</v>
      </c>
      <c r="V18" s="2">
        <v>77369459.591698095</v>
      </c>
      <c r="W18" s="2">
        <v>82358002.594282493</v>
      </c>
      <c r="X18" s="2">
        <v>91817003.521836206</v>
      </c>
      <c r="Y18" s="2">
        <v>98596755.567626595</v>
      </c>
      <c r="Z18" s="2">
        <v>96473044.918103203</v>
      </c>
      <c r="AA18" s="2">
        <v>122005.90733316301</v>
      </c>
      <c r="AB18" s="2">
        <v>167651.743794518</v>
      </c>
      <c r="AC18" s="2">
        <v>169089.76225483499</v>
      </c>
      <c r="AD18" s="2">
        <v>189811.34625474899</v>
      </c>
      <c r="AE18" s="2">
        <v>159404.19749449799</v>
      </c>
      <c r="AF18" s="2">
        <v>23838.426343328902</v>
      </c>
      <c r="AG18" s="2">
        <v>29515.737949110498</v>
      </c>
      <c r="AH18" s="2">
        <v>32422.5805039185</v>
      </c>
      <c r="AI18" s="2">
        <v>36989.304474868099</v>
      </c>
      <c r="AJ18" s="2">
        <v>37451.097025258503</v>
      </c>
      <c r="AK18" s="2">
        <v>18550383.0559358</v>
      </c>
      <c r="AL18" s="2">
        <v>21965489.2359915</v>
      </c>
      <c r="AM18" s="2">
        <v>26398238.191012099</v>
      </c>
      <c r="AN18" s="2">
        <v>29165875.344943501</v>
      </c>
      <c r="AO18" s="2">
        <v>33945009.547175497</v>
      </c>
    </row>
    <row r="19" spans="1:41" ht="10.25" x14ac:dyDescent="0.2">
      <c r="A19" t="s">
        <v>100</v>
      </c>
      <c r="B19" t="s">
        <v>63</v>
      </c>
      <c r="C19" t="s">
        <v>64</v>
      </c>
      <c r="D19" t="s">
        <v>56</v>
      </c>
      <c r="E19" t="s">
        <v>44</v>
      </c>
      <c r="F19" t="s">
        <v>45</v>
      </c>
      <c r="G19" s="2">
        <v>975.65215587616001</v>
      </c>
      <c r="H19" s="2">
        <v>1334.3354549408</v>
      </c>
      <c r="I19" s="2">
        <v>1842.4285478591901</v>
      </c>
      <c r="J19" s="2">
        <v>2094.9397557973898</v>
      </c>
      <c r="K19" s="2">
        <v>2235.2297643423099</v>
      </c>
      <c r="L19" s="2">
        <v>0</v>
      </c>
      <c r="M19" s="2">
        <v>0</v>
      </c>
      <c r="N19" s="2">
        <v>0</v>
      </c>
      <c r="O19" s="2">
        <v>0</v>
      </c>
      <c r="P19" s="2">
        <v>0</v>
      </c>
      <c r="Q19" s="2">
        <v>0</v>
      </c>
      <c r="R19" s="2">
        <v>0</v>
      </c>
      <c r="S19" s="2">
        <v>0</v>
      </c>
      <c r="T19" s="2">
        <v>0</v>
      </c>
      <c r="U19" s="2">
        <v>0</v>
      </c>
      <c r="V19" s="2">
        <v>0</v>
      </c>
      <c r="W19" s="2">
        <v>0</v>
      </c>
      <c r="X19" s="2">
        <v>0</v>
      </c>
      <c r="Y19" s="2">
        <v>0</v>
      </c>
      <c r="Z19" s="2">
        <v>0</v>
      </c>
      <c r="AA19" s="2">
        <v>0</v>
      </c>
      <c r="AB19" s="2">
        <v>0</v>
      </c>
      <c r="AC19" s="2">
        <v>0</v>
      </c>
      <c r="AD19" s="2">
        <v>0</v>
      </c>
      <c r="AE19" s="2">
        <v>0</v>
      </c>
      <c r="AF19" s="2">
        <v>0</v>
      </c>
      <c r="AG19" s="2">
        <v>0</v>
      </c>
      <c r="AH19" s="2">
        <v>0</v>
      </c>
      <c r="AI19" s="2">
        <v>0</v>
      </c>
      <c r="AJ19" s="2">
        <v>0</v>
      </c>
      <c r="AK19" s="2">
        <v>0</v>
      </c>
      <c r="AL19" s="2">
        <v>0</v>
      </c>
      <c r="AM19" s="2">
        <v>0</v>
      </c>
      <c r="AN19" s="2">
        <v>0</v>
      </c>
      <c r="AO19" s="2">
        <v>0</v>
      </c>
    </row>
    <row r="20" spans="1:41" ht="10.25" x14ac:dyDescent="0.2">
      <c r="A20" t="s">
        <v>100</v>
      </c>
      <c r="B20" t="s">
        <v>63</v>
      </c>
      <c r="C20" t="s">
        <v>65</v>
      </c>
      <c r="D20" t="s">
        <v>56</v>
      </c>
      <c r="E20" t="s">
        <v>44</v>
      </c>
      <c r="F20" t="s">
        <v>45</v>
      </c>
      <c r="G20" s="2">
        <v>1.4612897131592</v>
      </c>
      <c r="H20" s="2">
        <v>2.7359392922371599</v>
      </c>
      <c r="I20" s="2">
        <v>0</v>
      </c>
      <c r="J20" s="2">
        <v>0</v>
      </c>
      <c r="K20" s="2">
        <v>0</v>
      </c>
      <c r="L20" s="2">
        <v>0</v>
      </c>
      <c r="M20" s="2">
        <v>0</v>
      </c>
      <c r="N20" s="2">
        <v>0</v>
      </c>
      <c r="O20" s="2">
        <v>0</v>
      </c>
      <c r="P20" s="2">
        <v>0</v>
      </c>
      <c r="Q20" s="2">
        <v>0</v>
      </c>
      <c r="R20" s="2">
        <v>0</v>
      </c>
      <c r="S20" s="2">
        <v>0</v>
      </c>
      <c r="T20" s="2">
        <v>0</v>
      </c>
      <c r="U20" s="2">
        <v>0</v>
      </c>
      <c r="V20" s="2">
        <v>0</v>
      </c>
      <c r="W20" s="2">
        <v>0</v>
      </c>
      <c r="X20" s="2">
        <v>0</v>
      </c>
      <c r="Y20" s="2">
        <v>0</v>
      </c>
      <c r="Z20" s="2">
        <v>0</v>
      </c>
      <c r="AA20" s="2">
        <v>0</v>
      </c>
      <c r="AB20" s="2">
        <v>0</v>
      </c>
      <c r="AC20" s="2">
        <v>0</v>
      </c>
      <c r="AD20" s="2">
        <v>0</v>
      </c>
      <c r="AE20" s="2">
        <v>0</v>
      </c>
      <c r="AF20" s="2">
        <v>0</v>
      </c>
      <c r="AG20" s="2">
        <v>0</v>
      </c>
      <c r="AH20" s="2">
        <v>0</v>
      </c>
      <c r="AI20" s="2">
        <v>0</v>
      </c>
      <c r="AJ20" s="2">
        <v>0</v>
      </c>
      <c r="AK20" s="2">
        <v>0</v>
      </c>
      <c r="AL20" s="2">
        <v>0</v>
      </c>
      <c r="AM20" s="2">
        <v>0</v>
      </c>
      <c r="AN20" s="2">
        <v>0</v>
      </c>
      <c r="AO20" s="2">
        <v>0</v>
      </c>
    </row>
    <row r="21" spans="1:41" ht="10.25" x14ac:dyDescent="0.2">
      <c r="A21" t="s">
        <v>100</v>
      </c>
      <c r="B21" t="s">
        <v>63</v>
      </c>
      <c r="C21" t="s">
        <v>66</v>
      </c>
      <c r="D21" t="s">
        <v>56</v>
      </c>
      <c r="E21" t="s">
        <v>44</v>
      </c>
      <c r="F21" t="s">
        <v>45</v>
      </c>
      <c r="G21" s="2">
        <v>390.81715455977201</v>
      </c>
      <c r="H21" s="2">
        <v>553.97591155301802</v>
      </c>
      <c r="I21" s="2">
        <v>729.99130899645399</v>
      </c>
      <c r="J21" s="2">
        <v>802.55395157076396</v>
      </c>
      <c r="K21" s="2">
        <v>847.33904297091101</v>
      </c>
      <c r="L21" s="2">
        <v>0</v>
      </c>
      <c r="M21" s="2">
        <v>0</v>
      </c>
      <c r="N21" s="2">
        <v>0</v>
      </c>
      <c r="O21" s="2">
        <v>0</v>
      </c>
      <c r="P21" s="2">
        <v>0</v>
      </c>
      <c r="Q21" s="2">
        <v>0</v>
      </c>
      <c r="R21" s="2">
        <v>0</v>
      </c>
      <c r="S21" s="2">
        <v>0</v>
      </c>
      <c r="T21" s="2">
        <v>0</v>
      </c>
      <c r="U21" s="2">
        <v>0</v>
      </c>
      <c r="V21" s="2">
        <v>0</v>
      </c>
      <c r="W21" s="2">
        <v>0</v>
      </c>
      <c r="X21" s="2">
        <v>0</v>
      </c>
      <c r="Y21" s="2">
        <v>0</v>
      </c>
      <c r="Z21" s="2">
        <v>0</v>
      </c>
      <c r="AA21" s="2">
        <v>0</v>
      </c>
      <c r="AB21" s="2">
        <v>0</v>
      </c>
      <c r="AC21" s="2">
        <v>0</v>
      </c>
      <c r="AD21" s="2">
        <v>0</v>
      </c>
      <c r="AE21" s="2">
        <v>0</v>
      </c>
      <c r="AF21" s="2">
        <v>0</v>
      </c>
      <c r="AG21" s="2">
        <v>0</v>
      </c>
      <c r="AH21" s="2">
        <v>0</v>
      </c>
      <c r="AI21" s="2">
        <v>0</v>
      </c>
      <c r="AJ21" s="2">
        <v>0</v>
      </c>
      <c r="AK21" s="2">
        <v>0</v>
      </c>
      <c r="AL21" s="2">
        <v>0</v>
      </c>
      <c r="AM21" s="2">
        <v>0</v>
      </c>
      <c r="AN21" s="2">
        <v>0</v>
      </c>
      <c r="AO21" s="2">
        <v>0</v>
      </c>
    </row>
    <row r="22" spans="1:41" ht="10.25" x14ac:dyDescent="0.2">
      <c r="A22" t="s">
        <v>100</v>
      </c>
      <c r="B22" t="s">
        <v>63</v>
      </c>
      <c r="C22" t="s">
        <v>67</v>
      </c>
      <c r="D22" t="s">
        <v>56</v>
      </c>
      <c r="E22" t="s">
        <v>44</v>
      </c>
      <c r="F22" t="s">
        <v>45</v>
      </c>
      <c r="G22" s="2">
        <v>121.10658573359299</v>
      </c>
      <c r="H22" s="2">
        <v>172.27074021101001</v>
      </c>
      <c r="I22" s="2">
        <v>255.94325400143899</v>
      </c>
      <c r="J22" s="2">
        <v>293.90913533326199</v>
      </c>
      <c r="K22" s="2">
        <v>304.96462010499101</v>
      </c>
      <c r="L22" s="2">
        <v>0</v>
      </c>
      <c r="M22" s="2">
        <v>0</v>
      </c>
      <c r="N22" s="2">
        <v>0</v>
      </c>
      <c r="O22" s="2">
        <v>0</v>
      </c>
      <c r="P22" s="2">
        <v>0</v>
      </c>
      <c r="Q22" s="2">
        <v>0</v>
      </c>
      <c r="R22" s="2">
        <v>0</v>
      </c>
      <c r="S22" s="2">
        <v>0</v>
      </c>
      <c r="T22" s="2">
        <v>0</v>
      </c>
      <c r="U22" s="2">
        <v>0</v>
      </c>
      <c r="V22" s="2">
        <v>0</v>
      </c>
      <c r="W22" s="2">
        <v>0</v>
      </c>
      <c r="X22" s="2">
        <v>0</v>
      </c>
      <c r="Y22" s="2">
        <v>0</v>
      </c>
      <c r="Z22" s="2">
        <v>0</v>
      </c>
      <c r="AA22" s="2">
        <v>0</v>
      </c>
      <c r="AB22" s="2">
        <v>0</v>
      </c>
      <c r="AC22" s="2">
        <v>0</v>
      </c>
      <c r="AD22" s="2">
        <v>0</v>
      </c>
      <c r="AE22" s="2">
        <v>0</v>
      </c>
      <c r="AF22" s="2">
        <v>0</v>
      </c>
      <c r="AG22" s="2">
        <v>0</v>
      </c>
      <c r="AH22" s="2">
        <v>0</v>
      </c>
      <c r="AI22" s="2">
        <v>0</v>
      </c>
      <c r="AJ22" s="2">
        <v>0</v>
      </c>
      <c r="AK22" s="2">
        <v>0</v>
      </c>
      <c r="AL22" s="2">
        <v>0</v>
      </c>
      <c r="AM22" s="2">
        <v>0</v>
      </c>
      <c r="AN22" s="2">
        <v>0</v>
      </c>
      <c r="AO22" s="2">
        <v>0</v>
      </c>
    </row>
    <row r="23" spans="1:41" ht="10.25" x14ac:dyDescent="0.2">
      <c r="A23" t="s">
        <v>100</v>
      </c>
      <c r="B23" t="s">
        <v>63</v>
      </c>
      <c r="C23" t="s">
        <v>68</v>
      </c>
      <c r="D23" t="s">
        <v>56</v>
      </c>
      <c r="E23" t="s">
        <v>44</v>
      </c>
      <c r="F23" t="s">
        <v>45</v>
      </c>
      <c r="G23" s="2">
        <v>258.43413853645302</v>
      </c>
      <c r="H23" s="2">
        <v>368.31716561317398</v>
      </c>
      <c r="I23" s="2">
        <v>566.651869654655</v>
      </c>
      <c r="J23" s="2">
        <v>671.89172261953399</v>
      </c>
      <c r="K23" s="2">
        <v>735.66363424062695</v>
      </c>
      <c r="L23" s="2">
        <v>0</v>
      </c>
      <c r="M23" s="2">
        <v>0</v>
      </c>
      <c r="N23" s="2">
        <v>0</v>
      </c>
      <c r="O23" s="2">
        <v>0</v>
      </c>
      <c r="P23" s="2">
        <v>0</v>
      </c>
      <c r="Q23" s="2">
        <v>0</v>
      </c>
      <c r="R23" s="2">
        <v>0</v>
      </c>
      <c r="S23" s="2">
        <v>0</v>
      </c>
      <c r="T23" s="2">
        <v>0</v>
      </c>
      <c r="U23" s="2">
        <v>0</v>
      </c>
      <c r="V23" s="2">
        <v>0</v>
      </c>
      <c r="W23" s="2">
        <v>0</v>
      </c>
      <c r="X23" s="2">
        <v>0</v>
      </c>
      <c r="Y23" s="2">
        <v>0</v>
      </c>
      <c r="Z23" s="2">
        <v>0</v>
      </c>
      <c r="AA23" s="2">
        <v>0</v>
      </c>
      <c r="AB23" s="2">
        <v>0</v>
      </c>
      <c r="AC23" s="2">
        <v>0</v>
      </c>
      <c r="AD23" s="2">
        <v>0</v>
      </c>
      <c r="AE23" s="2">
        <v>0</v>
      </c>
      <c r="AF23" s="2">
        <v>0</v>
      </c>
      <c r="AG23" s="2">
        <v>0</v>
      </c>
      <c r="AH23" s="2">
        <v>0</v>
      </c>
      <c r="AI23" s="2">
        <v>0</v>
      </c>
      <c r="AJ23" s="2">
        <v>0</v>
      </c>
      <c r="AK23" s="2">
        <v>0</v>
      </c>
      <c r="AL23" s="2">
        <v>0</v>
      </c>
      <c r="AM23" s="2">
        <v>0</v>
      </c>
      <c r="AN23" s="2">
        <v>0</v>
      </c>
      <c r="AO23" s="2">
        <v>0</v>
      </c>
    </row>
    <row r="24" spans="1:41" ht="10.25" x14ac:dyDescent="0.2">
      <c r="A24" t="s">
        <v>100</v>
      </c>
      <c r="B24" t="s">
        <v>63</v>
      </c>
      <c r="C24" t="s">
        <v>69</v>
      </c>
      <c r="D24" t="s">
        <v>56</v>
      </c>
      <c r="E24" t="s">
        <v>44</v>
      </c>
      <c r="F24" t="s">
        <v>45</v>
      </c>
      <c r="G24" s="2">
        <v>604.03497028350796</v>
      </c>
      <c r="H24" s="2">
        <v>965.51271504163697</v>
      </c>
      <c r="I24" s="2">
        <v>1487.554926157</v>
      </c>
      <c r="J24" s="2">
        <v>1817.3660916802501</v>
      </c>
      <c r="K24" s="2">
        <v>2023.3803891656</v>
      </c>
      <c r="L24" s="2">
        <v>0</v>
      </c>
      <c r="M24" s="2">
        <v>0</v>
      </c>
      <c r="N24" s="2">
        <v>0</v>
      </c>
      <c r="O24" s="2">
        <v>0</v>
      </c>
      <c r="P24" s="2">
        <v>0</v>
      </c>
      <c r="Q24" s="2">
        <v>0</v>
      </c>
      <c r="R24" s="2">
        <v>0</v>
      </c>
      <c r="S24" s="2">
        <v>0</v>
      </c>
      <c r="T24" s="2">
        <v>0</v>
      </c>
      <c r="U24" s="2">
        <v>0</v>
      </c>
      <c r="V24" s="2">
        <v>0</v>
      </c>
      <c r="W24" s="2">
        <v>0</v>
      </c>
      <c r="X24" s="2">
        <v>0</v>
      </c>
      <c r="Y24" s="2">
        <v>0</v>
      </c>
      <c r="Z24" s="2">
        <v>0</v>
      </c>
      <c r="AA24" s="2">
        <v>0</v>
      </c>
      <c r="AB24" s="2">
        <v>0</v>
      </c>
      <c r="AC24" s="2">
        <v>0</v>
      </c>
      <c r="AD24" s="2">
        <v>0</v>
      </c>
      <c r="AE24" s="2">
        <v>0</v>
      </c>
      <c r="AF24" s="2">
        <v>0</v>
      </c>
      <c r="AG24" s="2">
        <v>0</v>
      </c>
      <c r="AH24" s="2">
        <v>0</v>
      </c>
      <c r="AI24" s="2">
        <v>0</v>
      </c>
      <c r="AJ24" s="2">
        <v>0</v>
      </c>
      <c r="AK24" s="2">
        <v>0</v>
      </c>
      <c r="AL24" s="2">
        <v>0</v>
      </c>
      <c r="AM24" s="2">
        <v>0</v>
      </c>
      <c r="AN24" s="2">
        <v>0</v>
      </c>
      <c r="AO24" s="2">
        <v>0</v>
      </c>
    </row>
    <row r="25" spans="1:41" ht="10.25" x14ac:dyDescent="0.2">
      <c r="A25" t="s">
        <v>100</v>
      </c>
      <c r="B25" t="s">
        <v>63</v>
      </c>
      <c r="C25" t="s">
        <v>70</v>
      </c>
      <c r="D25" t="s">
        <v>56</v>
      </c>
      <c r="E25" t="s">
        <v>44</v>
      </c>
      <c r="F25" t="s">
        <v>45</v>
      </c>
      <c r="G25" s="2">
        <v>207308.23753562901</v>
      </c>
      <c r="H25" s="2">
        <v>218704.712448923</v>
      </c>
      <c r="I25" s="2">
        <v>207446.015885</v>
      </c>
      <c r="J25" s="2">
        <v>197793.01999476299</v>
      </c>
      <c r="K25" s="2">
        <v>133418.32320961601</v>
      </c>
      <c r="L25" s="2">
        <v>2294265.10251826</v>
      </c>
      <c r="M25" s="2">
        <v>2771638.8105244199</v>
      </c>
      <c r="N25" s="2">
        <v>2604221.2166259098</v>
      </c>
      <c r="O25" s="2">
        <v>2500420.8096638601</v>
      </c>
      <c r="P25" s="2">
        <v>1748942.2307418501</v>
      </c>
      <c r="Q25" s="2">
        <v>99845.593331950105</v>
      </c>
      <c r="R25" s="2">
        <v>135300.61751289401</v>
      </c>
      <c r="S25" s="2">
        <v>126671.03412190299</v>
      </c>
      <c r="T25" s="2">
        <v>122587.986826764</v>
      </c>
      <c r="U25" s="2">
        <v>91210.484916090703</v>
      </c>
      <c r="V25" s="2">
        <v>239355739.224574</v>
      </c>
      <c r="W25" s="2">
        <v>339564854.31009001</v>
      </c>
      <c r="X25" s="2">
        <v>317593207.54830498</v>
      </c>
      <c r="Y25" s="2">
        <v>308648042.56042099</v>
      </c>
      <c r="Z25" s="2">
        <v>232105764.538656</v>
      </c>
      <c r="AA25" s="2">
        <v>1562755.19413996</v>
      </c>
      <c r="AB25" s="2">
        <v>1913306.64495426</v>
      </c>
      <c r="AC25" s="2">
        <v>1792401.1974150001</v>
      </c>
      <c r="AD25" s="2">
        <v>1722451.7224731899</v>
      </c>
      <c r="AE25" s="2">
        <v>1225105.6353799501</v>
      </c>
      <c r="AF25" s="2">
        <v>65253.301364836399</v>
      </c>
      <c r="AG25" s="2">
        <v>90222.415124666994</v>
      </c>
      <c r="AH25" s="2">
        <v>84366.317213071903</v>
      </c>
      <c r="AI25" s="2">
        <v>81830.828550309903</v>
      </c>
      <c r="AJ25" s="2">
        <v>62580.3779538409</v>
      </c>
      <c r="AK25" s="2">
        <v>91422135.512908697</v>
      </c>
      <c r="AL25" s="2">
        <v>129034681.39681201</v>
      </c>
      <c r="AM25" s="2">
        <v>120726744.280655</v>
      </c>
      <c r="AN25" s="2">
        <v>117782205.86173999</v>
      </c>
      <c r="AO25" s="2">
        <v>91592860.633862302</v>
      </c>
    </row>
    <row r="26" spans="1:41" ht="10.25" x14ac:dyDescent="0.2">
      <c r="A26" t="s">
        <v>100</v>
      </c>
      <c r="B26" t="s">
        <v>63</v>
      </c>
      <c r="C26" t="s">
        <v>71</v>
      </c>
      <c r="D26" t="s">
        <v>56</v>
      </c>
      <c r="E26" t="s">
        <v>44</v>
      </c>
      <c r="F26" t="s">
        <v>45</v>
      </c>
      <c r="G26" s="2">
        <v>86558.307783932803</v>
      </c>
      <c r="H26" s="2">
        <v>90113.405989572406</v>
      </c>
      <c r="I26" s="2">
        <v>85888.636283193904</v>
      </c>
      <c r="J26" s="2">
        <v>82056.226657406805</v>
      </c>
      <c r="K26" s="2">
        <v>55137.798419509898</v>
      </c>
      <c r="L26" s="2">
        <v>1310797.7855946701</v>
      </c>
      <c r="M26" s="2">
        <v>1453608.5174425</v>
      </c>
      <c r="N26" s="2">
        <v>1376403.1424461999</v>
      </c>
      <c r="O26" s="2">
        <v>1317752.90439178</v>
      </c>
      <c r="P26" s="2">
        <v>923861.78965502395</v>
      </c>
      <c r="Q26" s="2">
        <v>58175.852752530598</v>
      </c>
      <c r="R26" s="2">
        <v>68766.669891519603</v>
      </c>
      <c r="S26" s="2">
        <v>64979.876988315998</v>
      </c>
      <c r="T26" s="2">
        <v>62585.902647990501</v>
      </c>
      <c r="U26" s="2">
        <v>46594.708795321603</v>
      </c>
      <c r="V26" s="2">
        <v>118021529.793467</v>
      </c>
      <c r="W26" s="2">
        <v>141417704.50361601</v>
      </c>
      <c r="X26" s="2">
        <v>133654243.2448</v>
      </c>
      <c r="Y26" s="2">
        <v>128952736.35270301</v>
      </c>
      <c r="Z26" s="2">
        <v>96979353.152914807</v>
      </c>
      <c r="AA26" s="2">
        <v>902979.30168256804</v>
      </c>
      <c r="AB26" s="2">
        <v>1010723.65489211</v>
      </c>
      <c r="AC26" s="2">
        <v>954928.68715152598</v>
      </c>
      <c r="AD26" s="2">
        <v>914809.12221239496</v>
      </c>
      <c r="AE26" s="2">
        <v>649143.53481313598</v>
      </c>
      <c r="AF26" s="2">
        <v>37862.420177072803</v>
      </c>
      <c r="AG26" s="2">
        <v>45489.958776573498</v>
      </c>
      <c r="AH26" s="2">
        <v>42914.945899841499</v>
      </c>
      <c r="AI26" s="2">
        <v>41420.242747714401</v>
      </c>
      <c r="AJ26" s="2">
        <v>31637.174808460099</v>
      </c>
      <c r="AK26" s="2">
        <v>45987032.268571503</v>
      </c>
      <c r="AL26" s="2">
        <v>55066352.208454102</v>
      </c>
      <c r="AM26" s="2">
        <v>51985287.165265098</v>
      </c>
      <c r="AN26" s="2">
        <v>50329711.034580499</v>
      </c>
      <c r="AO26" s="2">
        <v>38917980.5539947</v>
      </c>
    </row>
    <row r="27" spans="1:41" ht="10.25" x14ac:dyDescent="0.2">
      <c r="A27" t="s">
        <v>100</v>
      </c>
      <c r="B27" t="s">
        <v>63</v>
      </c>
      <c r="C27" t="s">
        <v>72</v>
      </c>
      <c r="D27" t="s">
        <v>56</v>
      </c>
      <c r="E27" t="s">
        <v>44</v>
      </c>
      <c r="F27" t="s">
        <v>45</v>
      </c>
      <c r="G27" s="2">
        <v>55533.714276959297</v>
      </c>
      <c r="H27" s="2">
        <v>58495.8922621725</v>
      </c>
      <c r="I27" s="2">
        <v>55230.956948958003</v>
      </c>
      <c r="J27" s="2">
        <v>52534.497389871402</v>
      </c>
      <c r="K27" s="2">
        <v>34822.950160934197</v>
      </c>
      <c r="L27" s="2">
        <v>699924.50123795297</v>
      </c>
      <c r="M27" s="2">
        <v>844428.92007951101</v>
      </c>
      <c r="N27" s="2">
        <v>788754.68218576803</v>
      </c>
      <c r="O27" s="2">
        <v>755395.04923014203</v>
      </c>
      <c r="P27" s="2">
        <v>525780.59030078806</v>
      </c>
      <c r="Q27" s="2">
        <v>28541.6047429512</v>
      </c>
      <c r="R27" s="2">
        <v>37985.210181116898</v>
      </c>
      <c r="S27" s="2">
        <v>35280.988633335997</v>
      </c>
      <c r="T27" s="2">
        <v>33974.7406055092</v>
      </c>
      <c r="U27" s="2">
        <v>25000.204685696299</v>
      </c>
      <c r="V27" s="2">
        <v>64358661.562108897</v>
      </c>
      <c r="W27" s="2">
        <v>88939099.952711195</v>
      </c>
      <c r="X27" s="2">
        <v>82721050.752274603</v>
      </c>
      <c r="Y27" s="2">
        <v>80057380.471910596</v>
      </c>
      <c r="Z27" s="2">
        <v>60213288.161849998</v>
      </c>
      <c r="AA27" s="2">
        <v>494723.45642593602</v>
      </c>
      <c r="AB27" s="2">
        <v>606613.46991138696</v>
      </c>
      <c r="AC27" s="2">
        <v>565107.94233881205</v>
      </c>
      <c r="AD27" s="2">
        <v>541688.964632113</v>
      </c>
      <c r="AE27" s="2">
        <v>381827.58608135401</v>
      </c>
      <c r="AF27" s="2">
        <v>18814.759262141601</v>
      </c>
      <c r="AG27" s="2">
        <v>25522.011553889199</v>
      </c>
      <c r="AH27" s="2">
        <v>23671.1880724931</v>
      </c>
      <c r="AI27" s="2">
        <v>22842.614072487198</v>
      </c>
      <c r="AJ27" s="2">
        <v>17208.377392578401</v>
      </c>
      <c r="AK27" s="2">
        <v>25322609.173177399</v>
      </c>
      <c r="AL27" s="2">
        <v>34938740.228566498</v>
      </c>
      <c r="AM27" s="2">
        <v>32526176.478426799</v>
      </c>
      <c r="AN27" s="2">
        <v>31602154.169599</v>
      </c>
      <c r="AO27" s="2">
        <v>24650364.281896099</v>
      </c>
    </row>
    <row r="28" spans="1:41" ht="10.25" x14ac:dyDescent="0.2">
      <c r="A28" t="s">
        <v>100</v>
      </c>
      <c r="B28" t="s">
        <v>63</v>
      </c>
      <c r="C28" t="s">
        <v>73</v>
      </c>
      <c r="D28" t="s">
        <v>56</v>
      </c>
      <c r="E28" t="s">
        <v>44</v>
      </c>
      <c r="F28" t="s">
        <v>45</v>
      </c>
      <c r="G28" s="2">
        <v>174478.94213012999</v>
      </c>
      <c r="H28" s="2">
        <v>169801.763162127</v>
      </c>
      <c r="I28" s="2">
        <v>160900.249662099</v>
      </c>
      <c r="J28" s="2">
        <v>154027.40020736601</v>
      </c>
      <c r="K28" s="2">
        <v>103214.708515711</v>
      </c>
      <c r="L28" s="2">
        <v>868379.90086253698</v>
      </c>
      <c r="M28" s="2">
        <v>1069579.52674306</v>
      </c>
      <c r="N28" s="2">
        <v>1031889.50214755</v>
      </c>
      <c r="O28" s="2">
        <v>998961.52426574903</v>
      </c>
      <c r="P28" s="2">
        <v>709545.12012756302</v>
      </c>
      <c r="Q28" s="2">
        <v>72775.501624163706</v>
      </c>
      <c r="R28" s="2">
        <v>110886.035953078</v>
      </c>
      <c r="S28" s="2">
        <v>113787.33704357401</v>
      </c>
      <c r="T28" s="2">
        <v>118551.871858331</v>
      </c>
      <c r="U28" s="2">
        <v>96245.4492594888</v>
      </c>
      <c r="V28" s="2">
        <v>41141745.843264997</v>
      </c>
      <c r="W28" s="2">
        <v>70020675.1451855</v>
      </c>
      <c r="X28" s="2">
        <v>65348821.604646899</v>
      </c>
      <c r="Y28" s="2">
        <v>63527998.752813302</v>
      </c>
      <c r="Z28" s="2">
        <v>47996920.821790203</v>
      </c>
      <c r="AA28" s="2">
        <v>586730.303809923</v>
      </c>
      <c r="AB28" s="2">
        <v>727652.55034278997</v>
      </c>
      <c r="AC28" s="2">
        <v>700551.11706872797</v>
      </c>
      <c r="AD28" s="2">
        <v>678789.11880010494</v>
      </c>
      <c r="AE28" s="2">
        <v>487408.37016446202</v>
      </c>
      <c r="AF28" s="2">
        <v>46007.273255460197</v>
      </c>
      <c r="AG28" s="2">
        <v>72053.678731630702</v>
      </c>
      <c r="AH28" s="2">
        <v>73826.632371333195</v>
      </c>
      <c r="AI28" s="2">
        <v>77026.657787387798</v>
      </c>
      <c r="AJ28" s="2">
        <v>63805.7543801262</v>
      </c>
      <c r="AK28" s="2">
        <v>15224962.9202227</v>
      </c>
      <c r="AL28" s="2">
        <v>27107403.8007912</v>
      </c>
      <c r="AM28" s="2">
        <v>25304629.406663802</v>
      </c>
      <c r="AN28" s="2">
        <v>24675582.857008301</v>
      </c>
      <c r="AO28" s="2">
        <v>19200068.5061308</v>
      </c>
    </row>
    <row r="29" spans="1:41" ht="10.25" x14ac:dyDescent="0.2">
      <c r="A29" t="s">
        <v>100</v>
      </c>
      <c r="B29" t="s">
        <v>63</v>
      </c>
      <c r="C29" t="s">
        <v>74</v>
      </c>
      <c r="D29" t="s">
        <v>56</v>
      </c>
      <c r="E29" t="s">
        <v>44</v>
      </c>
      <c r="F29" t="s">
        <v>45</v>
      </c>
      <c r="G29" s="2">
        <v>438598.77854737098</v>
      </c>
      <c r="H29" s="2">
        <v>438457.75994746899</v>
      </c>
      <c r="I29" s="2">
        <v>417693.45164791797</v>
      </c>
      <c r="J29" s="2">
        <v>395734.00164475897</v>
      </c>
      <c r="K29" s="2">
        <v>250412.62193625001</v>
      </c>
      <c r="L29" s="2">
        <v>3222540.5643146201</v>
      </c>
      <c r="M29" s="2">
        <v>3855332.0533076101</v>
      </c>
      <c r="N29" s="2">
        <v>3730460.5241825902</v>
      </c>
      <c r="O29" s="2">
        <v>3579163.0134570198</v>
      </c>
      <c r="P29" s="2">
        <v>2387338.0421151598</v>
      </c>
      <c r="Q29" s="2">
        <v>262324.10275021201</v>
      </c>
      <c r="R29" s="2">
        <v>378803.43354758399</v>
      </c>
      <c r="S29" s="2">
        <v>389704.75224796502</v>
      </c>
      <c r="T29" s="2">
        <v>402902.39518187899</v>
      </c>
      <c r="U29" s="2">
        <v>308305.33299887198</v>
      </c>
      <c r="V29" s="2">
        <v>173146051.76317999</v>
      </c>
      <c r="W29" s="2">
        <v>267925678.63974199</v>
      </c>
      <c r="X29" s="2">
        <v>251092492.23459199</v>
      </c>
      <c r="Y29" s="2">
        <v>242551433.24318701</v>
      </c>
      <c r="Z29" s="2">
        <v>170167626.10319501</v>
      </c>
      <c r="AA29" s="2">
        <v>2096647.2949753599</v>
      </c>
      <c r="AB29" s="2">
        <v>2535634.16790395</v>
      </c>
      <c r="AC29" s="2">
        <v>2444520.4341529501</v>
      </c>
      <c r="AD29" s="2">
        <v>2346387.2846336798</v>
      </c>
      <c r="AE29" s="2">
        <v>1584429.1784999301</v>
      </c>
      <c r="AF29" s="2">
        <v>152944.03943900799</v>
      </c>
      <c r="AG29" s="2">
        <v>228689.35795023199</v>
      </c>
      <c r="AH29" s="2">
        <v>234642.709610091</v>
      </c>
      <c r="AI29" s="2">
        <v>242985.62290685199</v>
      </c>
      <c r="AJ29" s="2">
        <v>190123.263851036</v>
      </c>
      <c r="AK29" s="2">
        <v>56287124.773752198</v>
      </c>
      <c r="AL29" s="2">
        <v>91460492.346795395</v>
      </c>
      <c r="AM29" s="2">
        <v>85511926.248300493</v>
      </c>
      <c r="AN29" s="2">
        <v>82884212.5727209</v>
      </c>
      <c r="AO29" s="2">
        <v>59795306.803398304</v>
      </c>
    </row>
    <row r="30" spans="1:41" x14ac:dyDescent="0.2">
      <c r="A30" t="s">
        <v>100</v>
      </c>
      <c r="B30" t="s">
        <v>63</v>
      </c>
      <c r="C30" t="s">
        <v>75</v>
      </c>
      <c r="D30" t="s">
        <v>43</v>
      </c>
      <c r="E30" t="s">
        <v>44</v>
      </c>
      <c r="F30" t="s">
        <v>45</v>
      </c>
      <c r="G30" s="2">
        <v>56527.928388272398</v>
      </c>
      <c r="H30" s="2">
        <v>59638.193052455899</v>
      </c>
      <c r="I30" s="2">
        <v>56724.810264337699</v>
      </c>
      <c r="J30" s="2">
        <v>54067.1496676795</v>
      </c>
      <c r="K30" s="2">
        <v>37683.854783261399</v>
      </c>
      <c r="L30" s="2">
        <v>679704.18865037104</v>
      </c>
      <c r="M30" s="2">
        <v>812435.24084050499</v>
      </c>
      <c r="N30" s="2">
        <v>758693.85735044698</v>
      </c>
      <c r="O30" s="2">
        <v>729001.29052988405</v>
      </c>
      <c r="P30" s="2">
        <v>523437.815279303</v>
      </c>
      <c r="Q30" s="2">
        <v>31085.5837413798</v>
      </c>
      <c r="R30" s="2">
        <v>39614.540712011803</v>
      </c>
      <c r="S30" s="2">
        <v>36535.213099965396</v>
      </c>
      <c r="T30" s="2">
        <v>35320.915568516197</v>
      </c>
      <c r="U30" s="2">
        <v>25591.959932580201</v>
      </c>
      <c r="V30" s="2">
        <v>82150111.710859597</v>
      </c>
      <c r="W30" s="2">
        <v>95186169.454263195</v>
      </c>
      <c r="X30" s="2">
        <v>87642340.509695694</v>
      </c>
      <c r="Y30" s="2">
        <v>84411588.628556997</v>
      </c>
      <c r="Z30" s="2">
        <v>63504785.313756302</v>
      </c>
      <c r="AA30" s="2">
        <v>424038.69562750601</v>
      </c>
      <c r="AB30" s="2">
        <v>533813.66644586006</v>
      </c>
      <c r="AC30" s="2">
        <v>496222.36182005098</v>
      </c>
      <c r="AD30" s="2">
        <v>478886.31716178003</v>
      </c>
      <c r="AE30" s="2">
        <v>351921.06024942599</v>
      </c>
      <c r="AF30" s="2">
        <v>17471.244387338498</v>
      </c>
      <c r="AG30" s="2">
        <v>23912.548776047799</v>
      </c>
      <c r="AH30" s="2">
        <v>21908.248809985202</v>
      </c>
      <c r="AI30" s="2">
        <v>21306.956958791001</v>
      </c>
      <c r="AJ30" s="2">
        <v>15908.2632957818</v>
      </c>
      <c r="AK30" s="2">
        <v>15895801.473214</v>
      </c>
      <c r="AL30" s="2">
        <v>21476857.365775701</v>
      </c>
      <c r="AM30" s="2">
        <v>19930857.007542402</v>
      </c>
      <c r="AN30" s="2">
        <v>19469643.809399601</v>
      </c>
      <c r="AO30" s="2">
        <v>14944393.552903799</v>
      </c>
    </row>
    <row r="31" spans="1:41" x14ac:dyDescent="0.2">
      <c r="A31" t="s">
        <v>100</v>
      </c>
      <c r="B31" t="s">
        <v>63</v>
      </c>
      <c r="C31" t="s">
        <v>76</v>
      </c>
      <c r="D31" t="s">
        <v>43</v>
      </c>
      <c r="E31" t="s">
        <v>44</v>
      </c>
      <c r="F31" t="s">
        <v>45</v>
      </c>
      <c r="G31" s="2">
        <v>26761.2652420103</v>
      </c>
      <c r="H31" s="2">
        <v>28481.575824784799</v>
      </c>
      <c r="I31" s="2">
        <v>27215.281492542501</v>
      </c>
      <c r="J31" s="2">
        <v>25988.1846163521</v>
      </c>
      <c r="K31" s="2">
        <v>18443.080047677398</v>
      </c>
      <c r="L31" s="2">
        <v>410990.53292058402</v>
      </c>
      <c r="M31" s="2">
        <v>500076.56668769201</v>
      </c>
      <c r="N31" s="2">
        <v>467758.49845964002</v>
      </c>
      <c r="O31" s="2">
        <v>450548.76606263599</v>
      </c>
      <c r="P31" s="2">
        <v>329525.98845928698</v>
      </c>
      <c r="Q31" s="2">
        <v>17276.850775409501</v>
      </c>
      <c r="R31" s="2">
        <v>22499.170561881001</v>
      </c>
      <c r="S31" s="2">
        <v>20766.8733206625</v>
      </c>
      <c r="T31" s="2">
        <v>20147.347967417001</v>
      </c>
      <c r="U31" s="2">
        <v>14870.8243669398</v>
      </c>
      <c r="V31" s="2">
        <v>41348511.110202998</v>
      </c>
      <c r="W31" s="2">
        <v>46779557.810199603</v>
      </c>
      <c r="X31" s="2">
        <v>43210722.742273599</v>
      </c>
      <c r="Y31" s="2">
        <v>41570385.427053504</v>
      </c>
      <c r="Z31" s="2">
        <v>31746076.6549934</v>
      </c>
      <c r="AA31" s="2">
        <v>261434.14510065</v>
      </c>
      <c r="AB31" s="2">
        <v>334469.55358701799</v>
      </c>
      <c r="AC31" s="2">
        <v>312554.11908039299</v>
      </c>
      <c r="AD31" s="2">
        <v>302715.28772920498</v>
      </c>
      <c r="AE31" s="2">
        <v>223671.061178253</v>
      </c>
      <c r="AF31" s="2">
        <v>9800.4698656844394</v>
      </c>
      <c r="AG31" s="2">
        <v>13771.9794416526</v>
      </c>
      <c r="AH31" s="2">
        <v>12660.561603501499</v>
      </c>
      <c r="AI31" s="2">
        <v>12372.296485880001</v>
      </c>
      <c r="AJ31" s="2">
        <v>9249.6334928686992</v>
      </c>
      <c r="AK31" s="2">
        <v>7369643.2183849299</v>
      </c>
      <c r="AL31" s="2">
        <v>9614060.5530317295</v>
      </c>
      <c r="AM31" s="2">
        <v>9009394.1422306001</v>
      </c>
      <c r="AN31" s="2">
        <v>8817562.6339158993</v>
      </c>
      <c r="AO31" s="2">
        <v>7007226.7413481297</v>
      </c>
    </row>
    <row r="32" spans="1:41" x14ac:dyDescent="0.2">
      <c r="A32" t="s">
        <v>100</v>
      </c>
      <c r="B32" t="s">
        <v>63</v>
      </c>
      <c r="C32" t="s">
        <v>77</v>
      </c>
      <c r="D32" t="s">
        <v>43</v>
      </c>
      <c r="E32" t="s">
        <v>44</v>
      </c>
      <c r="F32" t="s">
        <v>45</v>
      </c>
      <c r="G32" s="2">
        <v>12194.388849443299</v>
      </c>
      <c r="H32" s="2">
        <v>12808.3823317017</v>
      </c>
      <c r="I32" s="2">
        <v>12209.0733874119</v>
      </c>
      <c r="J32" s="2">
        <v>11679.0721026867</v>
      </c>
      <c r="K32" s="2">
        <v>8378.8294515507896</v>
      </c>
      <c r="L32" s="2">
        <v>169188.88179782699</v>
      </c>
      <c r="M32" s="2">
        <v>202882.964247016</v>
      </c>
      <c r="N32" s="2">
        <v>189320.73908643701</v>
      </c>
      <c r="O32" s="2">
        <v>182515.94070186501</v>
      </c>
      <c r="P32" s="2">
        <v>135394.05781470099</v>
      </c>
      <c r="Q32" s="2">
        <v>7094.6352935408904</v>
      </c>
      <c r="R32" s="2">
        <v>9261.6319499985293</v>
      </c>
      <c r="S32" s="2">
        <v>8512.1792064393794</v>
      </c>
      <c r="T32" s="2">
        <v>8256.4671680667107</v>
      </c>
      <c r="U32" s="2">
        <v>6141.9751363061396</v>
      </c>
      <c r="V32" s="2">
        <v>21639040.975588098</v>
      </c>
      <c r="W32" s="2">
        <v>24211301.843700301</v>
      </c>
      <c r="X32" s="2">
        <v>22277627.338868201</v>
      </c>
      <c r="Y32" s="2">
        <v>21317149.0914324</v>
      </c>
      <c r="Z32" s="2">
        <v>16408177.4993982</v>
      </c>
      <c r="AA32" s="2">
        <v>107807.985762779</v>
      </c>
      <c r="AB32" s="2">
        <v>136235.79865751599</v>
      </c>
      <c r="AC32" s="2">
        <v>127168.74334930201</v>
      </c>
      <c r="AD32" s="2">
        <v>123506.89510395601</v>
      </c>
      <c r="AE32" s="2">
        <v>92785.211095921506</v>
      </c>
      <c r="AF32" s="2">
        <v>3850.5286532412601</v>
      </c>
      <c r="AG32" s="2">
        <v>5506.1820897211301</v>
      </c>
      <c r="AH32" s="2">
        <v>5040.8032699693103</v>
      </c>
      <c r="AI32" s="2">
        <v>4940.6451047065302</v>
      </c>
      <c r="AJ32" s="2">
        <v>3727.8505733448701</v>
      </c>
      <c r="AK32" s="2">
        <v>3888635.70694558</v>
      </c>
      <c r="AL32" s="2">
        <v>5012000.9978624703</v>
      </c>
      <c r="AM32" s="2">
        <v>4691991.32278571</v>
      </c>
      <c r="AN32" s="2">
        <v>4591855.7472529402</v>
      </c>
      <c r="AO32" s="2">
        <v>3715509.8137412402</v>
      </c>
    </row>
    <row r="33" spans="1:41" x14ac:dyDescent="0.2">
      <c r="A33" t="s">
        <v>100</v>
      </c>
      <c r="B33" t="s">
        <v>63</v>
      </c>
      <c r="C33" t="s">
        <v>78</v>
      </c>
      <c r="D33" t="s">
        <v>43</v>
      </c>
      <c r="E33" t="s">
        <v>44</v>
      </c>
      <c r="F33" t="s">
        <v>45</v>
      </c>
      <c r="G33" s="2">
        <v>47042.910900083698</v>
      </c>
      <c r="H33" s="2">
        <v>45223.014103056601</v>
      </c>
      <c r="I33" s="2">
        <v>42368.248957818301</v>
      </c>
      <c r="J33" s="2">
        <v>40287.883290917998</v>
      </c>
      <c r="K33" s="2">
        <v>27066.145435119801</v>
      </c>
      <c r="L33" s="2">
        <v>270784.74334372702</v>
      </c>
      <c r="M33" s="2">
        <v>309197.67480528197</v>
      </c>
      <c r="N33" s="2">
        <v>290452.40402257</v>
      </c>
      <c r="O33" s="2">
        <v>279110.58422584902</v>
      </c>
      <c r="P33" s="2">
        <v>198158.44084800599</v>
      </c>
      <c r="Q33" s="2">
        <v>26414.1391480362</v>
      </c>
      <c r="R33" s="2">
        <v>35190.620673013502</v>
      </c>
      <c r="S33" s="2">
        <v>34809.666165537201</v>
      </c>
      <c r="T33" s="2">
        <v>35810.5825473281</v>
      </c>
      <c r="U33" s="2">
        <v>27655.460922520699</v>
      </c>
      <c r="V33" s="2">
        <v>29156109.217916701</v>
      </c>
      <c r="W33" s="2">
        <v>33718392.644275099</v>
      </c>
      <c r="X33" s="2">
        <v>30830714.441439599</v>
      </c>
      <c r="Y33" s="2">
        <v>29355739.722686499</v>
      </c>
      <c r="Z33" s="2">
        <v>21935450.9945083</v>
      </c>
      <c r="AA33" s="2">
        <v>159789.772225525</v>
      </c>
      <c r="AB33" s="2">
        <v>192046.09338718999</v>
      </c>
      <c r="AC33" s="2">
        <v>180651.69122675099</v>
      </c>
      <c r="AD33" s="2">
        <v>174950.22381011001</v>
      </c>
      <c r="AE33" s="2">
        <v>125324.349477665</v>
      </c>
      <c r="AF33" s="2">
        <v>13246.570706344701</v>
      </c>
      <c r="AG33" s="2">
        <v>19815.309229732298</v>
      </c>
      <c r="AH33" s="2">
        <v>19471.309021691199</v>
      </c>
      <c r="AI33" s="2">
        <v>20178.248693286601</v>
      </c>
      <c r="AJ33" s="2">
        <v>15682.400031781001</v>
      </c>
      <c r="AK33" s="2">
        <v>4334555.3513031397</v>
      </c>
      <c r="AL33" s="2">
        <v>6386314.9053724697</v>
      </c>
      <c r="AM33" s="2">
        <v>5844195.4128235299</v>
      </c>
      <c r="AN33" s="2">
        <v>5686732.7136494601</v>
      </c>
      <c r="AO33" s="2">
        <v>4263786.8135485305</v>
      </c>
    </row>
    <row r="34" spans="1:41" x14ac:dyDescent="0.2">
      <c r="A34" t="s">
        <v>100</v>
      </c>
      <c r="B34" t="s">
        <v>63</v>
      </c>
      <c r="C34" t="s">
        <v>79</v>
      </c>
      <c r="D34" t="s">
        <v>43</v>
      </c>
      <c r="E34" t="s">
        <v>44</v>
      </c>
      <c r="F34" t="s">
        <v>45</v>
      </c>
      <c r="G34" s="2">
        <v>213350.12791702201</v>
      </c>
      <c r="H34" s="2">
        <v>212654.63409423199</v>
      </c>
      <c r="I34" s="2">
        <v>205555.68565404601</v>
      </c>
      <c r="J34" s="2">
        <v>197936.720331352</v>
      </c>
      <c r="K34" s="2">
        <v>140867.611753982</v>
      </c>
      <c r="L34" s="2">
        <v>1611238.4824920101</v>
      </c>
      <c r="M34" s="2">
        <v>1928840.79791781</v>
      </c>
      <c r="N34" s="2">
        <v>1862542.76613979</v>
      </c>
      <c r="O34" s="2">
        <v>1814926.4443979</v>
      </c>
      <c r="P34" s="2">
        <v>1347189.19251919</v>
      </c>
      <c r="Q34" s="2">
        <v>161458.993049849</v>
      </c>
      <c r="R34" s="2">
        <v>222970.637836118</v>
      </c>
      <c r="S34" s="2">
        <v>226119.58043594801</v>
      </c>
      <c r="T34" s="2">
        <v>236137.72403662701</v>
      </c>
      <c r="U34" s="2">
        <v>192566.568050662</v>
      </c>
      <c r="V34" s="2">
        <v>83277135.183225498</v>
      </c>
      <c r="W34" s="2">
        <v>101239671.919324</v>
      </c>
      <c r="X34" s="2">
        <v>94135215.297237203</v>
      </c>
      <c r="Y34" s="2">
        <v>90873823.668977305</v>
      </c>
      <c r="Z34" s="2">
        <v>68624235.615267307</v>
      </c>
      <c r="AA34" s="2">
        <v>1042533.85952903</v>
      </c>
      <c r="AB34" s="2">
        <v>1308131.00030444</v>
      </c>
      <c r="AC34" s="2">
        <v>1266317.3062925299</v>
      </c>
      <c r="AD34" s="2">
        <v>1243142.1800448899</v>
      </c>
      <c r="AE34" s="2">
        <v>935556.26746740902</v>
      </c>
      <c r="AF34" s="2">
        <v>94945.463139047104</v>
      </c>
      <c r="AG34" s="2">
        <v>142165.22204376099</v>
      </c>
      <c r="AH34" s="2">
        <v>143706.11936195401</v>
      </c>
      <c r="AI34" s="2">
        <v>151279.28600166299</v>
      </c>
      <c r="AJ34" s="2">
        <v>125317.20113102401</v>
      </c>
      <c r="AK34" s="2">
        <v>15728982.673178</v>
      </c>
      <c r="AL34" s="2">
        <v>22918576.772863999</v>
      </c>
      <c r="AM34" s="2">
        <v>21498154.0144042</v>
      </c>
      <c r="AN34" s="2">
        <v>21090601.6624985</v>
      </c>
      <c r="AO34" s="2">
        <v>16294210.785176501</v>
      </c>
    </row>
    <row r="35" spans="1:41" x14ac:dyDescent="0.2">
      <c r="A35" t="s">
        <v>100</v>
      </c>
      <c r="B35" t="s">
        <v>63</v>
      </c>
      <c r="C35" t="s">
        <v>80</v>
      </c>
      <c r="D35" t="s">
        <v>56</v>
      </c>
      <c r="E35" t="s">
        <v>44</v>
      </c>
      <c r="F35" t="s">
        <v>45</v>
      </c>
      <c r="G35" s="2">
        <v>3356.9262342914599</v>
      </c>
      <c r="H35" s="2">
        <v>3355.6458294128502</v>
      </c>
      <c r="I35" s="2">
        <v>11780.390860612501</v>
      </c>
      <c r="J35" s="2">
        <v>26891.665150094799</v>
      </c>
      <c r="K35" s="2">
        <v>34724.649416919798</v>
      </c>
      <c r="L35" s="2">
        <v>75728.481141216602</v>
      </c>
      <c r="M35" s="2">
        <v>75692.9282050084</v>
      </c>
      <c r="N35" s="2">
        <v>249500.22969585701</v>
      </c>
      <c r="O35" s="2">
        <v>594819.80872899306</v>
      </c>
      <c r="P35" s="2">
        <v>778586.34988273703</v>
      </c>
      <c r="Q35" s="2">
        <v>10659.9900943922</v>
      </c>
      <c r="R35" s="2">
        <v>10657.039038303899</v>
      </c>
      <c r="S35" s="2">
        <v>36426.637497015297</v>
      </c>
      <c r="T35" s="2">
        <v>84278.3522763699</v>
      </c>
      <c r="U35" s="2">
        <v>106931.073998842</v>
      </c>
      <c r="V35" s="2">
        <v>11289762.481372399</v>
      </c>
      <c r="W35" s="2">
        <v>9874569.9381268006</v>
      </c>
      <c r="X35" s="2">
        <v>34855705.447638497</v>
      </c>
      <c r="Y35" s="2">
        <v>92780244.804012299</v>
      </c>
      <c r="Z35" s="2">
        <v>114114132.004412</v>
      </c>
      <c r="AA35" s="2">
        <v>52994.0046908308</v>
      </c>
      <c r="AB35" s="2">
        <v>52972.544631881901</v>
      </c>
      <c r="AC35" s="2">
        <v>168945.54251234201</v>
      </c>
      <c r="AD35" s="2">
        <v>383601.83593487699</v>
      </c>
      <c r="AE35" s="2">
        <v>533609.77041922102</v>
      </c>
      <c r="AF35" s="2">
        <v>6688.1326491024201</v>
      </c>
      <c r="AG35" s="2">
        <v>6686.61267065827</v>
      </c>
      <c r="AH35" s="2">
        <v>23522.719541082199</v>
      </c>
      <c r="AI35" s="2">
        <v>51182.066573906697</v>
      </c>
      <c r="AJ35" s="2">
        <v>68790.897892404799</v>
      </c>
      <c r="AK35" s="2">
        <v>2574017.5377659402</v>
      </c>
      <c r="AL35" s="2">
        <v>1948238.0239983399</v>
      </c>
      <c r="AM35" s="2">
        <v>11233959.345185099</v>
      </c>
      <c r="AN35" s="2">
        <v>26050042.3295958</v>
      </c>
      <c r="AO35" s="2">
        <v>38183168.270905003</v>
      </c>
    </row>
    <row r="36" spans="1:41" x14ac:dyDescent="0.2">
      <c r="A36" t="s">
        <v>100</v>
      </c>
      <c r="B36" t="s">
        <v>81</v>
      </c>
      <c r="C36" t="s">
        <v>82</v>
      </c>
      <c r="D36" t="s">
        <v>43</v>
      </c>
      <c r="E36" t="s">
        <v>44</v>
      </c>
      <c r="F36" t="s">
        <v>45</v>
      </c>
      <c r="G36" s="2">
        <v>1242.9011867046399</v>
      </c>
      <c r="H36" s="2">
        <v>1657.82746458054</v>
      </c>
      <c r="I36" s="2">
        <v>1879.1023021936401</v>
      </c>
      <c r="J36" s="2">
        <v>2105.8163601159999</v>
      </c>
      <c r="K36" s="2">
        <v>2188.17230951786</v>
      </c>
      <c r="L36" s="2">
        <v>0</v>
      </c>
      <c r="M36" s="2">
        <v>0</v>
      </c>
      <c r="N36" s="2">
        <v>0</v>
      </c>
      <c r="O36" s="2">
        <v>0</v>
      </c>
      <c r="P36" s="2">
        <v>0</v>
      </c>
      <c r="Q36" s="2">
        <v>0</v>
      </c>
      <c r="R36" s="2">
        <v>0</v>
      </c>
      <c r="S36" s="2">
        <v>0</v>
      </c>
      <c r="T36" s="2">
        <v>0</v>
      </c>
      <c r="U36" s="2">
        <v>0</v>
      </c>
      <c r="V36" s="2">
        <v>0</v>
      </c>
      <c r="W36" s="2">
        <v>0</v>
      </c>
      <c r="X36" s="2">
        <v>0</v>
      </c>
      <c r="Y36" s="2">
        <v>0</v>
      </c>
      <c r="Z36" s="2">
        <v>0</v>
      </c>
      <c r="AA36" s="2">
        <v>0</v>
      </c>
      <c r="AB36" s="2">
        <v>0</v>
      </c>
      <c r="AC36" s="2">
        <v>0</v>
      </c>
      <c r="AD36" s="2">
        <v>0</v>
      </c>
      <c r="AE36" s="2">
        <v>0</v>
      </c>
      <c r="AF36" s="2">
        <v>0</v>
      </c>
      <c r="AG36" s="2">
        <v>0</v>
      </c>
      <c r="AH36" s="2">
        <v>0</v>
      </c>
      <c r="AI36" s="2">
        <v>0</v>
      </c>
      <c r="AJ36" s="2">
        <v>0</v>
      </c>
      <c r="AK36" s="2">
        <v>0</v>
      </c>
      <c r="AL36" s="2">
        <v>0</v>
      </c>
      <c r="AM36" s="2">
        <v>0</v>
      </c>
      <c r="AN36" s="2">
        <v>0</v>
      </c>
      <c r="AO36" s="2">
        <v>0</v>
      </c>
    </row>
    <row r="37" spans="1:41" x14ac:dyDescent="0.2">
      <c r="A37" t="s">
        <v>100</v>
      </c>
      <c r="B37" t="s">
        <v>81</v>
      </c>
      <c r="C37" t="s">
        <v>83</v>
      </c>
      <c r="D37" t="s">
        <v>43</v>
      </c>
      <c r="E37" t="s">
        <v>44</v>
      </c>
      <c r="F37" t="s">
        <v>45</v>
      </c>
      <c r="G37" s="2">
        <v>1229.04041492939</v>
      </c>
      <c r="H37" s="2">
        <v>1992.37682873011</v>
      </c>
      <c r="I37" s="2">
        <v>2623.7805397510501</v>
      </c>
      <c r="J37" s="2">
        <v>3116.7917856792901</v>
      </c>
      <c r="K37" s="2">
        <v>3155.3036188702099</v>
      </c>
      <c r="L37" s="2">
        <v>0</v>
      </c>
      <c r="M37" s="2">
        <v>0</v>
      </c>
      <c r="N37" s="2">
        <v>0</v>
      </c>
      <c r="O37" s="2">
        <v>0</v>
      </c>
      <c r="P37" s="2">
        <v>0</v>
      </c>
      <c r="Q37" s="2">
        <v>0</v>
      </c>
      <c r="R37" s="2">
        <v>0</v>
      </c>
      <c r="S37" s="2">
        <v>0</v>
      </c>
      <c r="T37" s="2">
        <v>0</v>
      </c>
      <c r="U37" s="2">
        <v>0</v>
      </c>
      <c r="V37" s="2">
        <v>0</v>
      </c>
      <c r="W37" s="2">
        <v>0</v>
      </c>
      <c r="X37" s="2">
        <v>0</v>
      </c>
      <c r="Y37" s="2">
        <v>0</v>
      </c>
      <c r="Z37" s="2">
        <v>0</v>
      </c>
      <c r="AA37" s="2">
        <v>0</v>
      </c>
      <c r="AB37" s="2">
        <v>0</v>
      </c>
      <c r="AC37" s="2">
        <v>0</v>
      </c>
      <c r="AD37" s="2">
        <v>0</v>
      </c>
      <c r="AE37" s="2">
        <v>0</v>
      </c>
      <c r="AF37" s="2">
        <v>0</v>
      </c>
      <c r="AG37" s="2">
        <v>0</v>
      </c>
      <c r="AH37" s="2">
        <v>0</v>
      </c>
      <c r="AI37" s="2">
        <v>0</v>
      </c>
      <c r="AJ37" s="2">
        <v>0</v>
      </c>
      <c r="AK37" s="2">
        <v>0</v>
      </c>
      <c r="AL37" s="2">
        <v>0</v>
      </c>
      <c r="AM37" s="2">
        <v>0</v>
      </c>
      <c r="AN37" s="2">
        <v>0</v>
      </c>
      <c r="AO37" s="2">
        <v>0</v>
      </c>
    </row>
    <row r="38" spans="1:41" x14ac:dyDescent="0.2">
      <c r="A38" t="s">
        <v>100</v>
      </c>
      <c r="B38" t="s">
        <v>81</v>
      </c>
      <c r="C38" t="s">
        <v>84</v>
      </c>
      <c r="D38" t="s">
        <v>43</v>
      </c>
      <c r="E38" t="s">
        <v>44</v>
      </c>
      <c r="F38" t="s">
        <v>45</v>
      </c>
      <c r="G38" s="2">
        <v>32704.148674266598</v>
      </c>
      <c r="H38" s="2">
        <v>32856.338411132099</v>
      </c>
      <c r="I38" s="2">
        <v>9037.1098964688899</v>
      </c>
      <c r="J38" s="2">
        <v>10967.949974281801</v>
      </c>
      <c r="K38" s="2">
        <v>34613.702493666999</v>
      </c>
      <c r="L38" s="2">
        <v>228611.521388475</v>
      </c>
      <c r="M38" s="2">
        <v>242601.08876255801</v>
      </c>
      <c r="N38" s="2">
        <v>98179.836409778101</v>
      </c>
      <c r="O38" s="2">
        <v>114572.251795611</v>
      </c>
      <c r="P38" s="2">
        <v>349556.00358027301</v>
      </c>
      <c r="Q38" s="2">
        <v>3626.1465430135199</v>
      </c>
      <c r="R38" s="2">
        <v>3492.0276378409399</v>
      </c>
      <c r="S38" s="2">
        <v>2213.9035957413798</v>
      </c>
      <c r="T38" s="2">
        <v>2698.90353196564</v>
      </c>
      <c r="U38" s="2">
        <v>5905.3535557594196</v>
      </c>
      <c r="V38" s="2">
        <v>7532193.9018804701</v>
      </c>
      <c r="W38" s="2">
        <v>7423873.6009179698</v>
      </c>
      <c r="X38" s="2">
        <v>2687506.73482408</v>
      </c>
      <c r="Y38" s="2">
        <v>3829595.10838068</v>
      </c>
      <c r="Z38" s="2">
        <v>11290874.506626399</v>
      </c>
      <c r="AA38" s="2">
        <v>140145.46078035701</v>
      </c>
      <c r="AB38" s="2">
        <v>155679.75609663199</v>
      </c>
      <c r="AC38" s="2">
        <v>54769.510206632302</v>
      </c>
      <c r="AD38" s="2">
        <v>64079.8283181925</v>
      </c>
      <c r="AE38" s="2">
        <v>226673.629108817</v>
      </c>
      <c r="AF38" s="2">
        <v>1598.1462442105201</v>
      </c>
      <c r="AG38" s="2">
        <v>1804.14868387811</v>
      </c>
      <c r="AH38" s="2">
        <v>984.86699381697395</v>
      </c>
      <c r="AI38" s="2">
        <v>1156.79809556336</v>
      </c>
      <c r="AJ38" s="2">
        <v>3052.7362446217298</v>
      </c>
      <c r="AK38" s="2">
        <v>1736212.8552375</v>
      </c>
      <c r="AL38" s="2">
        <v>2012517.0121278299</v>
      </c>
      <c r="AM38" s="2">
        <v>241750.97869106301</v>
      </c>
      <c r="AN38" s="2">
        <v>375484.82656394201</v>
      </c>
      <c r="AO38" s="2">
        <v>3013796.4673846201</v>
      </c>
    </row>
    <row r="39" spans="1:41" x14ac:dyDescent="0.2">
      <c r="A39" t="s">
        <v>100</v>
      </c>
      <c r="B39" t="s">
        <v>81</v>
      </c>
      <c r="C39" t="s">
        <v>85</v>
      </c>
      <c r="D39" t="s">
        <v>43</v>
      </c>
      <c r="E39" t="s">
        <v>44</v>
      </c>
      <c r="F39" t="s">
        <v>45</v>
      </c>
      <c r="G39" s="2">
        <v>178512.81383009299</v>
      </c>
      <c r="H39" s="2">
        <v>166297.80182292001</v>
      </c>
      <c r="I39" s="2">
        <v>167788.14529582599</v>
      </c>
      <c r="J39" s="2">
        <v>168287.309923744</v>
      </c>
      <c r="K39" s="2">
        <v>173995.50222514401</v>
      </c>
      <c r="L39" s="2">
        <v>268023.21757603501</v>
      </c>
      <c r="M39" s="2">
        <v>249793.554954127</v>
      </c>
      <c r="N39" s="2">
        <v>251879.36290178599</v>
      </c>
      <c r="O39" s="2">
        <v>252344.35614223601</v>
      </c>
      <c r="P39" s="2">
        <v>260637.11882465199</v>
      </c>
      <c r="Q39" s="2">
        <v>11991.837228700701</v>
      </c>
      <c r="R39" s="2">
        <v>11190.8665607926</v>
      </c>
      <c r="S39" s="2">
        <v>11285.620564579</v>
      </c>
      <c r="T39" s="2">
        <v>11313.1823179202</v>
      </c>
      <c r="U39" s="2">
        <v>11659.4557546658</v>
      </c>
      <c r="V39" s="2">
        <v>1309226.27165715</v>
      </c>
      <c r="W39" s="2">
        <v>1227502.2104360401</v>
      </c>
      <c r="X39" s="2">
        <v>1238342.8609766499</v>
      </c>
      <c r="Y39" s="2">
        <v>1247465.93101584</v>
      </c>
      <c r="Z39" s="2">
        <v>1302064.6032849399</v>
      </c>
      <c r="AA39" s="2">
        <v>181167.53162646201</v>
      </c>
      <c r="AB39" s="2">
        <v>167377.079212646</v>
      </c>
      <c r="AC39" s="2">
        <v>168953.345720718</v>
      </c>
      <c r="AD39" s="2">
        <v>169480.90921944199</v>
      </c>
      <c r="AE39" s="2">
        <v>175127.357642241</v>
      </c>
      <c r="AF39" s="2">
        <v>8444.56402875194</v>
      </c>
      <c r="AG39" s="2">
        <v>7832.11744514368</v>
      </c>
      <c r="AH39" s="2">
        <v>7904.0681723641201</v>
      </c>
      <c r="AI39" s="2">
        <v>7925.2477437975303</v>
      </c>
      <c r="AJ39" s="2">
        <v>8160.3829175624896</v>
      </c>
      <c r="AK39" s="2">
        <v>357046.99137517199</v>
      </c>
      <c r="AL39" s="2">
        <v>328728.890875438</v>
      </c>
      <c r="AM39" s="2">
        <v>331626.89981382998</v>
      </c>
      <c r="AN39" s="2">
        <v>334378.77446763503</v>
      </c>
      <c r="AO39" s="2">
        <v>354158.04086550901</v>
      </c>
    </row>
    <row r="40" spans="1:41" x14ac:dyDescent="0.2">
      <c r="A40" t="s">
        <v>100</v>
      </c>
      <c r="B40" t="s">
        <v>81</v>
      </c>
      <c r="C40" t="s">
        <v>86</v>
      </c>
      <c r="D40" t="s">
        <v>43</v>
      </c>
      <c r="E40" t="s">
        <v>44</v>
      </c>
      <c r="F40" t="s">
        <v>45</v>
      </c>
      <c r="G40" s="2">
        <v>289388.481713282</v>
      </c>
      <c r="H40" s="2">
        <v>272060.85106672999</v>
      </c>
      <c r="I40" s="2">
        <v>261528.835555881</v>
      </c>
      <c r="J40" s="2">
        <v>267592.08932281</v>
      </c>
      <c r="K40" s="2">
        <v>324254.684038646</v>
      </c>
      <c r="L40" s="2">
        <v>590522.10872806504</v>
      </c>
      <c r="M40" s="2">
        <v>553545.20056875504</v>
      </c>
      <c r="N40" s="2">
        <v>530383.11565630499</v>
      </c>
      <c r="O40" s="2">
        <v>542210.65776284097</v>
      </c>
      <c r="P40" s="2">
        <v>653436.31035705702</v>
      </c>
      <c r="Q40" s="2">
        <v>79327.053404963197</v>
      </c>
      <c r="R40" s="2">
        <v>75076.760608008597</v>
      </c>
      <c r="S40" s="2">
        <v>71514.978579105096</v>
      </c>
      <c r="T40" s="2">
        <v>72776.552742899206</v>
      </c>
      <c r="U40" s="2">
        <v>84419.3933961406</v>
      </c>
      <c r="V40" s="2">
        <v>267317280.87157601</v>
      </c>
      <c r="W40" s="2">
        <v>248727172.10463199</v>
      </c>
      <c r="X40" s="2">
        <v>233976738.86050099</v>
      </c>
      <c r="Y40" s="2">
        <v>239356867.147012</v>
      </c>
      <c r="Z40" s="2">
        <v>292643897.11306202</v>
      </c>
      <c r="AA40" s="2">
        <v>387854.08352021599</v>
      </c>
      <c r="AB40" s="2">
        <v>365239.85244696902</v>
      </c>
      <c r="AC40" s="2">
        <v>352215.104398789</v>
      </c>
      <c r="AD40" s="2">
        <v>360411.943791834</v>
      </c>
      <c r="AE40" s="2">
        <v>432372.46630863397</v>
      </c>
      <c r="AF40" s="2">
        <v>44058.749411931298</v>
      </c>
      <c r="AG40" s="2">
        <v>41844.392241662397</v>
      </c>
      <c r="AH40" s="2">
        <v>40339.338364214302</v>
      </c>
      <c r="AI40" s="2">
        <v>41124.645347208898</v>
      </c>
      <c r="AJ40" s="2">
        <v>48156.376588365201</v>
      </c>
      <c r="AK40" s="2">
        <v>83771053.611413896</v>
      </c>
      <c r="AL40" s="2">
        <v>78092268.487690002</v>
      </c>
      <c r="AM40" s="2">
        <v>74505963.836096495</v>
      </c>
      <c r="AN40" s="2">
        <v>76426384.947652906</v>
      </c>
      <c r="AO40" s="2">
        <v>97605042.848455504</v>
      </c>
    </row>
    <row r="41" spans="1:41" x14ac:dyDescent="0.2">
      <c r="A41" t="s">
        <v>100</v>
      </c>
      <c r="B41" t="s">
        <v>81</v>
      </c>
      <c r="C41" t="s">
        <v>87</v>
      </c>
      <c r="D41" t="s">
        <v>43</v>
      </c>
      <c r="E41" t="s">
        <v>44</v>
      </c>
      <c r="F41" t="s">
        <v>45</v>
      </c>
      <c r="G41" s="2">
        <v>158399.71941914299</v>
      </c>
      <c r="H41" s="2">
        <v>161235.38161206001</v>
      </c>
      <c r="I41" s="2">
        <v>160427.72565675399</v>
      </c>
      <c r="J41" s="2">
        <v>160910.85453560299</v>
      </c>
      <c r="K41" s="2">
        <v>170811.90322277299</v>
      </c>
      <c r="L41" s="2">
        <v>234348.93367778399</v>
      </c>
      <c r="M41" s="2">
        <v>238434.88909954001</v>
      </c>
      <c r="N41" s="2">
        <v>236835.137523332</v>
      </c>
      <c r="O41" s="2">
        <v>236997.32874670799</v>
      </c>
      <c r="P41" s="2">
        <v>250142.544076508</v>
      </c>
      <c r="Q41" s="2">
        <v>9773.3802820131805</v>
      </c>
      <c r="R41" s="2">
        <v>9960.0301019182407</v>
      </c>
      <c r="S41" s="2">
        <v>9880.9156135979301</v>
      </c>
      <c r="T41" s="2">
        <v>9893.0337029206094</v>
      </c>
      <c r="U41" s="2">
        <v>10456.7159132458</v>
      </c>
      <c r="V41" s="2">
        <v>1999603.37772319</v>
      </c>
      <c r="W41" s="2">
        <v>2021731.2288933501</v>
      </c>
      <c r="X41" s="2">
        <v>2033669.6019703001</v>
      </c>
      <c r="Y41" s="2">
        <v>2052830.5558249401</v>
      </c>
      <c r="Z41" s="2">
        <v>2184825.9606446</v>
      </c>
      <c r="AA41" s="2">
        <v>139981.35766489099</v>
      </c>
      <c r="AB41" s="2">
        <v>142989.711683959</v>
      </c>
      <c r="AC41" s="2">
        <v>141722.34141669999</v>
      </c>
      <c r="AD41" s="2">
        <v>142054.34479262901</v>
      </c>
      <c r="AE41" s="2">
        <v>150235.49171173101</v>
      </c>
      <c r="AF41" s="2">
        <v>6319.6128902874198</v>
      </c>
      <c r="AG41" s="2">
        <v>6457.2726431307101</v>
      </c>
      <c r="AH41" s="2">
        <v>6391.6609484383998</v>
      </c>
      <c r="AI41" s="2">
        <v>6397.6206032171103</v>
      </c>
      <c r="AJ41" s="2">
        <v>6759.8851006240302</v>
      </c>
      <c r="AK41" s="2">
        <v>602660.34177784098</v>
      </c>
      <c r="AL41" s="2">
        <v>610321.25866258901</v>
      </c>
      <c r="AM41" s="2">
        <v>614629.21585752198</v>
      </c>
      <c r="AN41" s="2">
        <v>621751.71939122595</v>
      </c>
      <c r="AO41" s="2">
        <v>675106.81473739597</v>
      </c>
    </row>
    <row r="42" spans="1:41" x14ac:dyDescent="0.2">
      <c r="A42" t="s">
        <v>100</v>
      </c>
      <c r="B42" t="s">
        <v>81</v>
      </c>
      <c r="C42" t="s">
        <v>88</v>
      </c>
      <c r="D42" t="s">
        <v>43</v>
      </c>
      <c r="E42" t="s">
        <v>44</v>
      </c>
      <c r="F42" t="s">
        <v>89</v>
      </c>
      <c r="G42" s="2">
        <v>5508.8046120660101</v>
      </c>
      <c r="H42" s="2">
        <v>5508.8046120660101</v>
      </c>
      <c r="I42" s="2">
        <v>5508.8046120660101</v>
      </c>
      <c r="J42" s="2">
        <v>5508.8046120660101</v>
      </c>
      <c r="K42" s="2">
        <v>5508.8046120660101</v>
      </c>
      <c r="L42" s="2">
        <v>0</v>
      </c>
      <c r="M42" s="2">
        <v>0</v>
      </c>
      <c r="N42" s="2">
        <v>0</v>
      </c>
      <c r="O42" s="2">
        <v>0</v>
      </c>
      <c r="P42" s="2">
        <v>0</v>
      </c>
      <c r="Q42" s="2">
        <v>0</v>
      </c>
      <c r="R42" s="2">
        <v>0</v>
      </c>
      <c r="S42" s="2">
        <v>0</v>
      </c>
      <c r="T42" s="2">
        <v>0</v>
      </c>
      <c r="U42" s="2">
        <v>0</v>
      </c>
      <c r="V42" s="2">
        <v>0</v>
      </c>
      <c r="W42" s="2">
        <v>0</v>
      </c>
      <c r="X42" s="2">
        <v>0</v>
      </c>
      <c r="Y42" s="2">
        <v>0</v>
      </c>
      <c r="Z42" s="2">
        <v>0</v>
      </c>
      <c r="AA42" s="2">
        <v>1695623.36404046</v>
      </c>
      <c r="AB42" s="2">
        <v>1693590.5651406599</v>
      </c>
      <c r="AC42" s="2">
        <v>1695445.01468313</v>
      </c>
      <c r="AD42" s="2">
        <v>1695623.36404046</v>
      </c>
      <c r="AE42" s="2">
        <v>1695623.36404046</v>
      </c>
      <c r="AF42" s="2">
        <v>1198630.31814233</v>
      </c>
      <c r="AG42" s="2">
        <v>1197193.3417116799</v>
      </c>
      <c r="AH42" s="2">
        <v>1198504.2436534499</v>
      </c>
      <c r="AI42" s="2">
        <v>1198630.31814233</v>
      </c>
      <c r="AJ42" s="2">
        <v>1198630.31814233</v>
      </c>
      <c r="AK42" s="2">
        <v>5846977181.0589895</v>
      </c>
      <c r="AL42" s="2">
        <v>5839967536.2937603</v>
      </c>
      <c r="AM42" s="2">
        <v>5846362179.9047899</v>
      </c>
      <c r="AN42" s="2">
        <v>5846977181.0589895</v>
      </c>
      <c r="AO42" s="2">
        <v>5846977181.0589895</v>
      </c>
    </row>
    <row r="43" spans="1:41" x14ac:dyDescent="0.2">
      <c r="A43" t="s">
        <v>100</v>
      </c>
      <c r="B43" t="s">
        <v>81</v>
      </c>
      <c r="C43" t="s">
        <v>90</v>
      </c>
      <c r="D43" t="s">
        <v>43</v>
      </c>
      <c r="E43" t="s">
        <v>44</v>
      </c>
      <c r="F43" t="s">
        <v>89</v>
      </c>
      <c r="G43" s="2">
        <v>10353.0192408685</v>
      </c>
      <c r="H43" s="2">
        <v>10353.0192408685</v>
      </c>
      <c r="I43" s="2">
        <v>10353.0192408685</v>
      </c>
      <c r="J43" s="2">
        <v>10353.0192408685</v>
      </c>
      <c r="K43" s="2">
        <v>10353.0192408685</v>
      </c>
      <c r="L43" s="2">
        <v>2958676.3032214898</v>
      </c>
      <c r="M43" s="2">
        <v>3374846.5523156002</v>
      </c>
      <c r="N43" s="2">
        <v>3452527.2042527199</v>
      </c>
      <c r="O43" s="2">
        <v>3645261.8713863301</v>
      </c>
      <c r="P43" s="2">
        <v>4107724.8302426399</v>
      </c>
      <c r="Q43" s="2">
        <v>583845.54789018503</v>
      </c>
      <c r="R43" s="2">
        <v>788944.92925039399</v>
      </c>
      <c r="S43" s="2">
        <v>858654.386401191</v>
      </c>
      <c r="T43" s="2">
        <v>959862.19937710802</v>
      </c>
      <c r="U43" s="2">
        <v>1520632.1102777401</v>
      </c>
      <c r="V43" s="2">
        <v>2470639177.8260002</v>
      </c>
      <c r="W43" s="2">
        <v>3125055803.5915799</v>
      </c>
      <c r="X43" s="2">
        <v>3175908172.59552</v>
      </c>
      <c r="Y43" s="2">
        <v>3247805935.1754799</v>
      </c>
      <c r="Z43" s="2">
        <v>4252400321.3278198</v>
      </c>
      <c r="AA43" s="2">
        <v>1907977.4897658101</v>
      </c>
      <c r="AB43" s="2">
        <v>2198386.7674602801</v>
      </c>
      <c r="AC43" s="2">
        <v>2260681.93554714</v>
      </c>
      <c r="AD43" s="2">
        <v>2398567.0042976602</v>
      </c>
      <c r="AE43" s="2">
        <v>2709785.9529144098</v>
      </c>
      <c r="AF43" s="2">
        <v>289429.39113941602</v>
      </c>
      <c r="AG43" s="2">
        <v>426399.19343188399</v>
      </c>
      <c r="AH43" s="2">
        <v>469666.65332523501</v>
      </c>
      <c r="AI43" s="2">
        <v>528435.19461912801</v>
      </c>
      <c r="AJ43" s="2">
        <v>868981.38312296395</v>
      </c>
      <c r="AK43" s="2">
        <v>698673851.693995</v>
      </c>
      <c r="AL43" s="2">
        <v>962546787.733711</v>
      </c>
      <c r="AM43" s="2">
        <v>982034055.55955505</v>
      </c>
      <c r="AN43" s="2">
        <v>1002441270.24953</v>
      </c>
      <c r="AO43" s="2">
        <v>1283525985.1556001</v>
      </c>
    </row>
    <row r="44" spans="1:41" x14ac:dyDescent="0.2">
      <c r="A44" t="s">
        <v>100</v>
      </c>
      <c r="B44" t="s">
        <v>81</v>
      </c>
      <c r="C44" t="s">
        <v>91</v>
      </c>
      <c r="D44" t="s">
        <v>43</v>
      </c>
      <c r="E44" t="s">
        <v>44</v>
      </c>
      <c r="F44" t="s">
        <v>45</v>
      </c>
      <c r="G44" s="2">
        <v>2354059.03353925</v>
      </c>
      <c r="H44" s="2">
        <v>2305061.7327727401</v>
      </c>
      <c r="I44" s="2">
        <v>2341868.13765922</v>
      </c>
      <c r="J44" s="2">
        <v>2354893.3603271199</v>
      </c>
      <c r="K44" s="2">
        <v>2427771.0662739002</v>
      </c>
      <c r="L44" s="2">
        <v>3357639.6620041602</v>
      </c>
      <c r="M44" s="2">
        <v>3288921.1016529198</v>
      </c>
      <c r="N44" s="2">
        <v>3338768.0031347899</v>
      </c>
      <c r="O44" s="2">
        <v>3355305.5760396998</v>
      </c>
      <c r="P44" s="2">
        <v>3446474.4586926899</v>
      </c>
      <c r="Q44" s="2">
        <v>127400.04815281001</v>
      </c>
      <c r="R44" s="2">
        <v>125158.399411372</v>
      </c>
      <c r="S44" s="2">
        <v>126995.58178668701</v>
      </c>
      <c r="T44" s="2">
        <v>127619.57478853301</v>
      </c>
      <c r="U44" s="2">
        <v>130750.18615224901</v>
      </c>
      <c r="V44" s="2">
        <v>75402449.671565503</v>
      </c>
      <c r="W44" s="2">
        <v>74369153.761224493</v>
      </c>
      <c r="X44" s="2">
        <v>75573490.797648504</v>
      </c>
      <c r="Y44" s="2">
        <v>75938469.429179594</v>
      </c>
      <c r="Z44" s="2">
        <v>77292156.001766101</v>
      </c>
      <c r="AA44" s="2">
        <v>2188779.1737581198</v>
      </c>
      <c r="AB44" s="2">
        <v>2139014.39382486</v>
      </c>
      <c r="AC44" s="2">
        <v>2172757.0895243301</v>
      </c>
      <c r="AD44" s="2">
        <v>2184110.8569775298</v>
      </c>
      <c r="AE44" s="2">
        <v>2251508.7923751199</v>
      </c>
      <c r="AF44" s="2">
        <v>65864.986140559296</v>
      </c>
      <c r="AG44" s="2">
        <v>64244.185451834601</v>
      </c>
      <c r="AH44" s="2">
        <v>65198.254066446199</v>
      </c>
      <c r="AI44" s="2">
        <v>65556.359819688398</v>
      </c>
      <c r="AJ44" s="2">
        <v>67744.6813220685</v>
      </c>
      <c r="AK44" s="2">
        <v>20329200.761496302</v>
      </c>
      <c r="AL44" s="2">
        <v>19905994.722759102</v>
      </c>
      <c r="AM44" s="2">
        <v>20253596.5346395</v>
      </c>
      <c r="AN44" s="2">
        <v>20363512.860709298</v>
      </c>
      <c r="AO44" s="2">
        <v>20927684.683093201</v>
      </c>
    </row>
    <row r="45" spans="1:41" x14ac:dyDescent="0.2">
      <c r="A45" t="s">
        <v>100</v>
      </c>
      <c r="B45" t="s">
        <v>81</v>
      </c>
      <c r="C45" t="s">
        <v>92</v>
      </c>
      <c r="D45" t="s">
        <v>43</v>
      </c>
      <c r="E45" t="s">
        <v>44</v>
      </c>
      <c r="F45" t="s">
        <v>45</v>
      </c>
      <c r="G45" s="2">
        <v>179262.91774077501</v>
      </c>
      <c r="H45" s="2">
        <v>179262.99683350199</v>
      </c>
      <c r="I45" s="2">
        <v>178997.419009745</v>
      </c>
      <c r="J45" s="2">
        <v>178577.95028080599</v>
      </c>
      <c r="K45" s="2">
        <v>177161.604129624</v>
      </c>
      <c r="L45" s="2">
        <v>1552953.9742348799</v>
      </c>
      <c r="M45" s="2">
        <v>1552954.5121946901</v>
      </c>
      <c r="N45" s="2">
        <v>1550624.8412232399</v>
      </c>
      <c r="O45" s="2">
        <v>1546968.6701008</v>
      </c>
      <c r="P45" s="2">
        <v>1534824.01408071</v>
      </c>
      <c r="Q45" s="2">
        <v>108036.42439989001</v>
      </c>
      <c r="R45" s="2">
        <v>108036.47276393299</v>
      </c>
      <c r="S45" s="2">
        <v>107870.42747560699</v>
      </c>
      <c r="T45" s="2">
        <v>107612.577342549</v>
      </c>
      <c r="U45" s="2">
        <v>106750.83966585</v>
      </c>
      <c r="V45" s="2">
        <v>0</v>
      </c>
      <c r="W45" s="2">
        <v>0</v>
      </c>
      <c r="X45" s="2">
        <v>0</v>
      </c>
      <c r="Y45" s="2">
        <v>0</v>
      </c>
      <c r="Z45" s="2">
        <v>0</v>
      </c>
      <c r="AA45" s="2">
        <v>1236022.31104452</v>
      </c>
      <c r="AB45" s="2">
        <v>1236022.6487084101</v>
      </c>
      <c r="AC45" s="2">
        <v>1234509.2298280201</v>
      </c>
      <c r="AD45" s="2">
        <v>1232477.50770357</v>
      </c>
      <c r="AE45" s="2">
        <v>1225672.85206063</v>
      </c>
      <c r="AF45" s="2">
        <v>86715.235728221902</v>
      </c>
      <c r="AG45" s="2">
        <v>86715.295498150401</v>
      </c>
      <c r="AH45" s="2">
        <v>86527.6106707414</v>
      </c>
      <c r="AI45" s="2">
        <v>86324.711084638504</v>
      </c>
      <c r="AJ45" s="2">
        <v>85809.410125778304</v>
      </c>
      <c r="AK45" s="2">
        <v>0</v>
      </c>
      <c r="AL45" s="2">
        <v>0</v>
      </c>
      <c r="AM45" s="2">
        <v>0</v>
      </c>
      <c r="AN45" s="2">
        <v>0</v>
      </c>
      <c r="AO45" s="2">
        <v>0</v>
      </c>
    </row>
    <row r="46" spans="1:41" x14ac:dyDescent="0.2">
      <c r="A46" t="s">
        <v>100</v>
      </c>
      <c r="B46" t="s">
        <v>93</v>
      </c>
      <c r="C46" t="s">
        <v>94</v>
      </c>
      <c r="D46" t="s">
        <v>43</v>
      </c>
      <c r="E46" t="s">
        <v>44</v>
      </c>
      <c r="F46" t="s">
        <v>45</v>
      </c>
      <c r="G46" s="2">
        <v>0</v>
      </c>
      <c r="H46" s="2">
        <v>0</v>
      </c>
      <c r="I46" s="2">
        <v>0</v>
      </c>
      <c r="J46" s="2">
        <v>0</v>
      </c>
      <c r="K46" s="2">
        <v>0</v>
      </c>
      <c r="L46" s="2">
        <v>5180.5746533125603</v>
      </c>
      <c r="M46" s="2">
        <v>7599.1560841798801</v>
      </c>
      <c r="N46" s="2">
        <v>6450.2322790622702</v>
      </c>
      <c r="O46" s="2">
        <v>3355.5837285518601</v>
      </c>
      <c r="P46" s="2">
        <v>376.43835449218801</v>
      </c>
      <c r="Q46" s="2">
        <v>474.358171571046</v>
      </c>
      <c r="R46" s="2">
        <v>1027.6318565010999</v>
      </c>
      <c r="S46" s="2">
        <v>766.09214162826504</v>
      </c>
      <c r="T46" s="2">
        <v>526.96718138456299</v>
      </c>
      <c r="U46" s="2">
        <v>129.95584106445301</v>
      </c>
      <c r="V46" s="2">
        <v>0</v>
      </c>
      <c r="W46" s="2">
        <v>0</v>
      </c>
      <c r="X46" s="2">
        <v>0</v>
      </c>
      <c r="Y46" s="2">
        <v>0</v>
      </c>
      <c r="Z46" s="2">
        <v>0</v>
      </c>
      <c r="AA46" s="2">
        <v>4551.6692699566502</v>
      </c>
      <c r="AB46" s="2">
        <v>6186.6938250958901</v>
      </c>
      <c r="AC46" s="2">
        <v>5633.63821524382</v>
      </c>
      <c r="AD46" s="2">
        <v>2897.8921174109</v>
      </c>
      <c r="AE46" s="2">
        <v>367.99542236328102</v>
      </c>
      <c r="AF46" s="2">
        <v>406.45925818197401</v>
      </c>
      <c r="AG46" s="2">
        <v>664.09138125181198</v>
      </c>
      <c r="AH46" s="2">
        <v>650.77565331757103</v>
      </c>
      <c r="AI46" s="2">
        <v>424.65247002244001</v>
      </c>
      <c r="AJ46" s="2">
        <v>122.79786682128901</v>
      </c>
      <c r="AK46" s="2">
        <v>0</v>
      </c>
      <c r="AL46" s="2">
        <v>0</v>
      </c>
      <c r="AM46" s="2">
        <v>0</v>
      </c>
      <c r="AN46" s="2">
        <v>0</v>
      </c>
      <c r="AO46" s="2">
        <v>0</v>
      </c>
    </row>
    <row r="47" spans="1:41" x14ac:dyDescent="0.2">
      <c r="A47" t="s">
        <v>100</v>
      </c>
      <c r="B47" t="s">
        <v>93</v>
      </c>
      <c r="C47" t="s">
        <v>93</v>
      </c>
      <c r="D47" t="s">
        <v>43</v>
      </c>
      <c r="E47" t="s">
        <v>44</v>
      </c>
      <c r="F47" t="s">
        <v>95</v>
      </c>
      <c r="G47" s="2">
        <v>398184.28584456397</v>
      </c>
      <c r="H47" s="2">
        <v>416596.22209310503</v>
      </c>
      <c r="I47" s="2">
        <v>399031.79793391703</v>
      </c>
      <c r="J47" s="2">
        <v>382475.42028286302</v>
      </c>
      <c r="K47" s="2">
        <v>258643.31475401801</v>
      </c>
      <c r="L47" s="2">
        <v>3369883.1325864801</v>
      </c>
      <c r="M47" s="2">
        <v>4511920.2715194197</v>
      </c>
      <c r="N47" s="2">
        <v>4442508.2170075001</v>
      </c>
      <c r="O47" s="2">
        <v>4278320.7794726696</v>
      </c>
      <c r="P47" s="2">
        <v>3067756.0530399699</v>
      </c>
      <c r="Q47" s="2">
        <v>0</v>
      </c>
      <c r="R47" s="2">
        <v>0</v>
      </c>
      <c r="S47" s="2">
        <v>0</v>
      </c>
      <c r="T47" s="2">
        <v>0</v>
      </c>
      <c r="U47" s="2">
        <v>0</v>
      </c>
      <c r="V47" s="2">
        <v>0</v>
      </c>
      <c r="W47" s="2">
        <v>0</v>
      </c>
      <c r="X47" s="2">
        <v>0</v>
      </c>
      <c r="Y47" s="2">
        <v>0</v>
      </c>
      <c r="Z47" s="2">
        <v>0</v>
      </c>
      <c r="AA47" s="2">
        <v>2196006.87306643</v>
      </c>
      <c r="AB47" s="2">
        <v>3084287.49084091</v>
      </c>
      <c r="AC47" s="2">
        <v>3041256.3231563298</v>
      </c>
      <c r="AD47" s="2">
        <v>2929851.75215611</v>
      </c>
      <c r="AE47" s="2">
        <v>2123267.8369616601</v>
      </c>
      <c r="AF47" s="2">
        <v>0</v>
      </c>
      <c r="AG47" s="2">
        <v>0</v>
      </c>
      <c r="AH47" s="2">
        <v>0</v>
      </c>
      <c r="AI47" s="2">
        <v>0</v>
      </c>
      <c r="AJ47" s="2">
        <v>0</v>
      </c>
      <c r="AK47" s="2">
        <v>0</v>
      </c>
      <c r="AL47" s="2">
        <v>0</v>
      </c>
      <c r="AM47" s="2">
        <v>0</v>
      </c>
      <c r="AN47" s="2">
        <v>0</v>
      </c>
      <c r="AO47" s="2">
        <v>0</v>
      </c>
    </row>
    <row r="48" spans="1:41" x14ac:dyDescent="0.2">
      <c r="A48" t="s">
        <v>100</v>
      </c>
      <c r="B48" t="s">
        <v>96</v>
      </c>
      <c r="C48" t="s">
        <v>97</v>
      </c>
      <c r="D48" t="s">
        <v>56</v>
      </c>
      <c r="E48" t="s">
        <v>44</v>
      </c>
      <c r="F48" t="s">
        <v>45</v>
      </c>
      <c r="G48" s="2">
        <v>0</v>
      </c>
      <c r="H48" s="2">
        <v>0</v>
      </c>
      <c r="I48" s="2">
        <v>0</v>
      </c>
      <c r="J48" s="2">
        <v>0</v>
      </c>
      <c r="K48" s="2">
        <v>0</v>
      </c>
      <c r="L48" s="2">
        <v>1533.1480102539099</v>
      </c>
      <c r="M48" s="2">
        <v>21432.876159668001</v>
      </c>
      <c r="N48" s="2">
        <v>23130.3459472656</v>
      </c>
      <c r="O48" s="2">
        <v>34958.164894103997</v>
      </c>
      <c r="P48" s="2">
        <v>35857.695777893103</v>
      </c>
      <c r="Q48" s="2">
        <v>150.377250671387</v>
      </c>
      <c r="R48" s="2">
        <v>2404.0012588500999</v>
      </c>
      <c r="S48" s="2">
        <v>2616.1849708557102</v>
      </c>
      <c r="T48" s="2">
        <v>4094.66247653961</v>
      </c>
      <c r="U48" s="2">
        <v>4207.1038446426401</v>
      </c>
      <c r="V48" s="2">
        <v>23455.371704101599</v>
      </c>
      <c r="W48" s="2">
        <v>338562.35253906302</v>
      </c>
      <c r="X48" s="2">
        <v>366146.236328125</v>
      </c>
      <c r="Y48" s="2">
        <v>558348.30648803699</v>
      </c>
      <c r="Z48" s="2">
        <v>572965.68344116199</v>
      </c>
      <c r="AA48" s="2">
        <v>1345.6689834594699</v>
      </c>
      <c r="AB48" s="2">
        <v>19023.082458496101</v>
      </c>
      <c r="AC48" s="2">
        <v>20720.552246093801</v>
      </c>
      <c r="AD48" s="2">
        <v>28888.009376525901</v>
      </c>
      <c r="AE48" s="2">
        <v>29787.540260314901</v>
      </c>
      <c r="AF48" s="2">
        <v>128.01131343841601</v>
      </c>
      <c r="AG48" s="2">
        <v>2046.44885253906</v>
      </c>
      <c r="AH48" s="2">
        <v>2258.63256454468</v>
      </c>
      <c r="AI48" s="2">
        <v>3451.4126825332601</v>
      </c>
      <c r="AJ48" s="2">
        <v>3563.8540506362901</v>
      </c>
      <c r="AK48" s="2">
        <v>25639.1613769531</v>
      </c>
      <c r="AL48" s="2">
        <v>370083.8671875</v>
      </c>
      <c r="AM48" s="2">
        <v>397667.75097656302</v>
      </c>
      <c r="AN48" s="2">
        <v>559666.55551147496</v>
      </c>
      <c r="AO48" s="2">
        <v>574283.93246459996</v>
      </c>
    </row>
    <row r="49" spans="1:41" x14ac:dyDescent="0.2">
      <c r="A49" t="s">
        <v>100</v>
      </c>
      <c r="B49" t="s">
        <v>96</v>
      </c>
      <c r="C49" t="s">
        <v>98</v>
      </c>
      <c r="D49" t="s">
        <v>56</v>
      </c>
      <c r="E49" t="s">
        <v>44</v>
      </c>
      <c r="F49" t="s">
        <v>45</v>
      </c>
      <c r="G49" s="2">
        <v>0</v>
      </c>
      <c r="H49" s="2">
        <v>0</v>
      </c>
      <c r="I49" s="2">
        <v>0</v>
      </c>
      <c r="J49" s="2">
        <v>0</v>
      </c>
      <c r="K49" s="2">
        <v>0</v>
      </c>
      <c r="L49" s="2">
        <v>1889653.1002962999</v>
      </c>
      <c r="M49" s="2">
        <v>915214.80270446604</v>
      </c>
      <c r="N49" s="2">
        <v>1374825.89289396</v>
      </c>
      <c r="O49" s="2">
        <v>3495519.0108012501</v>
      </c>
      <c r="P49" s="2">
        <v>12831265.3843672</v>
      </c>
      <c r="Q49" s="2">
        <v>208759.97563204501</v>
      </c>
      <c r="R49" s="2">
        <v>118756.074301609</v>
      </c>
      <c r="S49" s="2">
        <v>226012.961977153</v>
      </c>
      <c r="T49" s="2">
        <v>245785.097534264</v>
      </c>
      <c r="U49" s="2">
        <v>411961.42296790797</v>
      </c>
      <c r="V49" s="2">
        <v>13393269.538992699</v>
      </c>
      <c r="W49" s="2">
        <v>3688135.54922684</v>
      </c>
      <c r="X49" s="2">
        <v>3316347.3687453298</v>
      </c>
      <c r="Y49" s="2">
        <v>3924736.9943407499</v>
      </c>
      <c r="Z49" s="2">
        <v>24050566.469129302</v>
      </c>
      <c r="AA49" s="2">
        <v>1745416.6655569701</v>
      </c>
      <c r="AB49" s="2">
        <v>781217.50957706606</v>
      </c>
      <c r="AC49" s="2">
        <v>1181301.0110048801</v>
      </c>
      <c r="AD49" s="2">
        <v>3285487.5939726201</v>
      </c>
      <c r="AE49" s="2">
        <v>12619636.1663449</v>
      </c>
      <c r="AF49" s="2">
        <v>176078.56161692299</v>
      </c>
      <c r="AG49" s="2">
        <v>108576.50830530599</v>
      </c>
      <c r="AH49" s="2">
        <v>200989.64279594101</v>
      </c>
      <c r="AI49" s="2">
        <v>224532.653070659</v>
      </c>
      <c r="AJ49" s="2">
        <v>381673.05041708698</v>
      </c>
      <c r="AK49" s="2">
        <v>8786551.4159547593</v>
      </c>
      <c r="AL49" s="2">
        <v>1924961.06651436</v>
      </c>
      <c r="AM49" s="2">
        <v>1496921.60505999</v>
      </c>
      <c r="AN49" s="2">
        <v>1901567.14752351</v>
      </c>
      <c r="AO49" s="2">
        <v>15833437.6789793</v>
      </c>
    </row>
    <row r="50" spans="1:41" x14ac:dyDescent="0.2">
      <c r="A50" t="s">
        <v>100</v>
      </c>
      <c r="B50" t="s">
        <v>96</v>
      </c>
      <c r="C50" t="s">
        <v>99</v>
      </c>
      <c r="D50" t="s">
        <v>56</v>
      </c>
      <c r="E50" t="s">
        <v>44</v>
      </c>
      <c r="F50" t="s">
        <v>45</v>
      </c>
      <c r="G50" s="2">
        <v>0</v>
      </c>
      <c r="H50" s="2">
        <v>0</v>
      </c>
      <c r="I50" s="2">
        <v>0</v>
      </c>
      <c r="J50" s="2">
        <v>0</v>
      </c>
      <c r="K50" s="2">
        <v>0</v>
      </c>
      <c r="L50" s="2">
        <v>10016694.7276226</v>
      </c>
      <c r="M50" s="2">
        <v>10734507.0004346</v>
      </c>
      <c r="N50" s="2">
        <v>13656041.8009608</v>
      </c>
      <c r="O50" s="2">
        <v>13788620.001321601</v>
      </c>
      <c r="P50" s="2">
        <v>20300905.344294898</v>
      </c>
      <c r="Q50" s="2">
        <v>652694.70967976702</v>
      </c>
      <c r="R50" s="2">
        <v>425292.30621617998</v>
      </c>
      <c r="S50" s="2">
        <v>637252.191277834</v>
      </c>
      <c r="T50" s="2">
        <v>750181.10347117297</v>
      </c>
      <c r="U50" s="2">
        <v>2499546.7973307902</v>
      </c>
      <c r="V50" s="2">
        <v>56218349.1601291</v>
      </c>
      <c r="W50" s="2">
        <v>5711928.3135909596</v>
      </c>
      <c r="X50" s="2">
        <v>4996191.7048582099</v>
      </c>
      <c r="Y50" s="2">
        <v>6343333.0170772402</v>
      </c>
      <c r="Z50" s="2">
        <v>18585683.361643799</v>
      </c>
      <c r="AA50" s="2">
        <v>9503217.2767983098</v>
      </c>
      <c r="AB50" s="2">
        <v>10506263.4837244</v>
      </c>
      <c r="AC50" s="2">
        <v>13194643.8650336</v>
      </c>
      <c r="AD50" s="2">
        <v>13284600.713915801</v>
      </c>
      <c r="AE50" s="2">
        <v>19568605.660398699</v>
      </c>
      <c r="AF50" s="2">
        <v>591139.36660881306</v>
      </c>
      <c r="AG50" s="2">
        <v>401605.72024770099</v>
      </c>
      <c r="AH50" s="2">
        <v>580791.80038938602</v>
      </c>
      <c r="AI50" s="2">
        <v>682599.31577654299</v>
      </c>
      <c r="AJ50" s="2">
        <v>2254464.1053370498</v>
      </c>
      <c r="AK50" s="2">
        <v>41989369.697957799</v>
      </c>
      <c r="AL50" s="2">
        <v>5187025.9326619497</v>
      </c>
      <c r="AM50" s="2">
        <v>4088856.9838119401</v>
      </c>
      <c r="AN50" s="2">
        <v>5233947.7047674004</v>
      </c>
      <c r="AO50" s="2">
        <v>16356611.086355601</v>
      </c>
    </row>
    <row r="51" spans="1:41" x14ac:dyDescent="0.2">
      <c r="A51" s="6" t="s">
        <v>101</v>
      </c>
      <c r="B51" s="6" t="s">
        <v>41</v>
      </c>
      <c r="C51" s="6" t="s">
        <v>42</v>
      </c>
      <c r="D51" s="6" t="s">
        <v>43</v>
      </c>
      <c r="E51" s="6" t="s">
        <v>44</v>
      </c>
      <c r="F51" s="6" t="s">
        <v>45</v>
      </c>
      <c r="G51" s="6">
        <v>297099.37691476429</v>
      </c>
      <c r="H51" s="6">
        <v>80017.940700176099</v>
      </c>
      <c r="I51" s="6">
        <v>54911.834632114085</v>
      </c>
      <c r="J51" s="6">
        <v>48424.365815336401</v>
      </c>
      <c r="K51" s="6">
        <v>33280.438531623091</v>
      </c>
      <c r="L51" s="6">
        <v>829167.13355240284</v>
      </c>
      <c r="M51" s="6">
        <v>232846.70482268967</v>
      </c>
      <c r="N51" s="6">
        <v>158097.55139831369</v>
      </c>
      <c r="O51" s="6">
        <v>140464.78539806118</v>
      </c>
      <c r="P51" s="6">
        <v>99340.033043858217</v>
      </c>
      <c r="Q51" s="6">
        <v>267828.31368391204</v>
      </c>
      <c r="R51" s="6">
        <v>79772.7672508541</v>
      </c>
      <c r="S51" s="6">
        <v>55120.482123679103</v>
      </c>
      <c r="T51" s="6">
        <v>49224.996354156399</v>
      </c>
      <c r="U51" s="6">
        <v>33358.590261923346</v>
      </c>
      <c r="V51" s="6">
        <v>13389753.777378276</v>
      </c>
      <c r="W51" s="6">
        <v>4105131.657439447</v>
      </c>
      <c r="X51" s="6">
        <v>2829617.6075215475</v>
      </c>
      <c r="Y51" s="6">
        <v>2526181.9481659615</v>
      </c>
      <c r="Z51" s="6">
        <v>1767159.0158216222</v>
      </c>
      <c r="AA51" s="6">
        <v>491966.56150153116</v>
      </c>
      <c r="AB51" s="6">
        <v>133638.94506711923</v>
      </c>
      <c r="AC51" s="6">
        <v>89532.678850017721</v>
      </c>
      <c r="AD51" s="6">
        <v>79011.750383892446</v>
      </c>
      <c r="AE51" s="6">
        <v>56603.500490538921</v>
      </c>
      <c r="AF51" s="6">
        <v>155253.794181139</v>
      </c>
      <c r="AG51" s="6">
        <v>47024.943153647815</v>
      </c>
      <c r="AH51" s="6">
        <v>32181.040992728042</v>
      </c>
      <c r="AI51" s="6">
        <v>28335.172650950844</v>
      </c>
      <c r="AJ51" s="6">
        <v>19661.99415608144</v>
      </c>
      <c r="AK51" s="6">
        <v>5491811.8102251273</v>
      </c>
      <c r="AL51" s="6">
        <v>1759433.1960327085</v>
      </c>
      <c r="AM51" s="6">
        <v>1191247.7367322235</v>
      </c>
      <c r="AN51" s="6">
        <v>1033829.8557617503</v>
      </c>
      <c r="AO51" s="6">
        <v>734201.75195492082</v>
      </c>
    </row>
    <row r="52" spans="1:41" x14ac:dyDescent="0.2">
      <c r="A52" s="6" t="s">
        <v>101</v>
      </c>
      <c r="B52" s="6" t="s">
        <v>41</v>
      </c>
      <c r="C52" s="6" t="s">
        <v>46</v>
      </c>
      <c r="D52" s="6" t="s">
        <v>43</v>
      </c>
      <c r="E52" s="6" t="s">
        <v>44</v>
      </c>
      <c r="F52" s="6" t="s">
        <v>45</v>
      </c>
      <c r="G52" s="6">
        <v>134337.66034286967</v>
      </c>
      <c r="H52" s="6">
        <v>150273.57679594291</v>
      </c>
      <c r="I52" s="6">
        <v>135515.89528644126</v>
      </c>
      <c r="J52" s="6">
        <v>136392.99692827166</v>
      </c>
      <c r="K52" s="6">
        <v>69657.159526819218</v>
      </c>
      <c r="L52" s="6">
        <v>1993266.6683845608</v>
      </c>
      <c r="M52" s="6">
        <v>3451961.661977517</v>
      </c>
      <c r="N52" s="6">
        <v>3029386.6974020344</v>
      </c>
      <c r="O52" s="6">
        <v>3202590.3435623161</v>
      </c>
      <c r="P52" s="6">
        <v>1559957.1802335058</v>
      </c>
      <c r="Q52" s="6">
        <v>47885.475238620566</v>
      </c>
      <c r="R52" s="6">
        <v>96840.335673502705</v>
      </c>
      <c r="S52" s="6">
        <v>87528.387021513598</v>
      </c>
      <c r="T52" s="6">
        <v>107006.78248316122</v>
      </c>
      <c r="U52" s="6">
        <v>56127.11706609714</v>
      </c>
      <c r="V52" s="6">
        <v>40726546.305118226</v>
      </c>
      <c r="W52" s="6">
        <v>92264447.710933983</v>
      </c>
      <c r="X52" s="6">
        <v>84084656.623408094</v>
      </c>
      <c r="Y52" s="6">
        <v>91368208.393061355</v>
      </c>
      <c r="Z52" s="6">
        <v>46861493.153831348</v>
      </c>
      <c r="AA52" s="6">
        <v>1388644.5368874862</v>
      </c>
      <c r="AB52" s="6">
        <v>2442886.9257791042</v>
      </c>
      <c r="AC52" s="6">
        <v>2148128.0252078595</v>
      </c>
      <c r="AD52" s="6">
        <v>2247144.5515216324</v>
      </c>
      <c r="AE52" s="6">
        <v>1114172.5600091063</v>
      </c>
      <c r="AF52" s="6">
        <v>30991.275825855693</v>
      </c>
      <c r="AG52" s="6">
        <v>62785.424382236743</v>
      </c>
      <c r="AH52" s="6">
        <v>56182.896998300741</v>
      </c>
      <c r="AI52" s="6">
        <v>67453.771919431267</v>
      </c>
      <c r="AJ52" s="6">
        <v>28379.761474093873</v>
      </c>
      <c r="AK52" s="6">
        <v>14202857.463656237</v>
      </c>
      <c r="AL52" s="6">
        <v>31679197.555325229</v>
      </c>
      <c r="AM52" s="6">
        <v>28272752.632892061</v>
      </c>
      <c r="AN52" s="6">
        <v>31096341.636883311</v>
      </c>
      <c r="AO52" s="6">
        <v>9653299.8870298173</v>
      </c>
    </row>
    <row r="53" spans="1:41" x14ac:dyDescent="0.2">
      <c r="A53" s="6" t="s">
        <v>101</v>
      </c>
      <c r="B53" s="6" t="s">
        <v>41</v>
      </c>
      <c r="C53" s="6" t="s">
        <v>47</v>
      </c>
      <c r="D53" s="6" t="s">
        <v>43</v>
      </c>
      <c r="E53" s="6" t="s">
        <v>44</v>
      </c>
      <c r="F53" s="6" t="s">
        <v>45</v>
      </c>
      <c r="G53" s="6">
        <v>143924.26249060879</v>
      </c>
      <c r="H53" s="6">
        <v>176891.47755694651</v>
      </c>
      <c r="I53" s="6">
        <v>168986.50575772114</v>
      </c>
      <c r="J53" s="6">
        <v>160453.82696622293</v>
      </c>
      <c r="K53" s="6">
        <v>202601.06658403511</v>
      </c>
      <c r="L53" s="6">
        <v>1966662.4295250471</v>
      </c>
      <c r="M53" s="6">
        <v>3209829.7028458486</v>
      </c>
      <c r="N53" s="6">
        <v>3152442.2594447136</v>
      </c>
      <c r="O53" s="6">
        <v>2995407.5775545179</v>
      </c>
      <c r="P53" s="6">
        <v>3681932.2027000771</v>
      </c>
      <c r="Q53" s="6">
        <v>34885.039429061835</v>
      </c>
      <c r="R53" s="6">
        <v>74046.451100339196</v>
      </c>
      <c r="S53" s="6">
        <v>71013.620027026758</v>
      </c>
      <c r="T53" s="6">
        <v>79136.275559318427</v>
      </c>
      <c r="U53" s="6">
        <v>149396.14336577622</v>
      </c>
      <c r="V53" s="6">
        <v>47495125.491913676</v>
      </c>
      <c r="W53" s="6">
        <v>118088601.47657385</v>
      </c>
      <c r="X53" s="6">
        <v>106949110.92060773</v>
      </c>
      <c r="Y53" s="6">
        <v>99858449.834571555</v>
      </c>
      <c r="Z53" s="6">
        <v>114364418.97510694</v>
      </c>
      <c r="AA53" s="6">
        <v>1325510.6231245147</v>
      </c>
      <c r="AB53" s="6">
        <v>2169426.7395618735</v>
      </c>
      <c r="AC53" s="6">
        <v>2175343.7689996273</v>
      </c>
      <c r="AD53" s="6">
        <v>2095641.6719920749</v>
      </c>
      <c r="AE53" s="6">
        <v>2599754.2508261534</v>
      </c>
      <c r="AF53" s="6">
        <v>22832.349290673676</v>
      </c>
      <c r="AG53" s="6">
        <v>47714.296031051803</v>
      </c>
      <c r="AH53" s="6">
        <v>46137.424326232838</v>
      </c>
      <c r="AI53" s="6">
        <v>51326.100228147545</v>
      </c>
      <c r="AJ53" s="6">
        <v>89250.407037884957</v>
      </c>
      <c r="AK53" s="6">
        <v>17887942.089178387</v>
      </c>
      <c r="AL53" s="6">
        <v>42737498.139258273</v>
      </c>
      <c r="AM53" s="6">
        <v>36616945.928837143</v>
      </c>
      <c r="AN53" s="6">
        <v>31861306.954944033</v>
      </c>
      <c r="AO53" s="6">
        <v>22947774.481338505</v>
      </c>
    </row>
    <row r="54" spans="1:41" x14ac:dyDescent="0.2">
      <c r="A54" s="6" t="s">
        <v>101</v>
      </c>
      <c r="B54" s="6" t="s">
        <v>41</v>
      </c>
      <c r="C54" s="6" t="s">
        <v>48</v>
      </c>
      <c r="D54" s="6" t="s">
        <v>43</v>
      </c>
      <c r="E54" s="6" t="s">
        <v>44</v>
      </c>
      <c r="F54" s="6" t="s">
        <v>45</v>
      </c>
      <c r="G54" s="6">
        <v>65426.986027807856</v>
      </c>
      <c r="H54" s="6">
        <v>84694.114389585011</v>
      </c>
      <c r="I54" s="6">
        <v>96335.780039471763</v>
      </c>
      <c r="J54" s="6">
        <v>94111.993264024073</v>
      </c>
      <c r="K54" s="6">
        <v>90878.311437501383</v>
      </c>
      <c r="L54" s="6">
        <v>1374106.0997550879</v>
      </c>
      <c r="M54" s="6">
        <v>2902986.0877721049</v>
      </c>
      <c r="N54" s="6">
        <v>3169978.8538129567</v>
      </c>
      <c r="O54" s="6">
        <v>3304082.0807495797</v>
      </c>
      <c r="P54" s="6">
        <v>3091882.0192741863</v>
      </c>
      <c r="Q54" s="6">
        <v>22961.64011525294</v>
      </c>
      <c r="R54" s="6">
        <v>70773.826681046819</v>
      </c>
      <c r="S54" s="6">
        <v>79675.970098688718</v>
      </c>
      <c r="T54" s="6">
        <v>84445.958229604847</v>
      </c>
      <c r="U54" s="6">
        <v>96669.070072619041</v>
      </c>
      <c r="V54" s="6">
        <v>25362038.83836817</v>
      </c>
      <c r="W54" s="6">
        <v>75973611.929547474</v>
      </c>
      <c r="X54" s="6">
        <v>91277620.472206175</v>
      </c>
      <c r="Y54" s="6">
        <v>88402096.762713879</v>
      </c>
      <c r="Z54" s="6">
        <v>99908880.597170889</v>
      </c>
      <c r="AA54" s="6">
        <v>945992.43803813856</v>
      </c>
      <c r="AB54" s="6">
        <v>1964891.8484009728</v>
      </c>
      <c r="AC54" s="6">
        <v>2123464.5857576416</v>
      </c>
      <c r="AD54" s="6">
        <v>2228248.1146490946</v>
      </c>
      <c r="AE54" s="6">
        <v>1998717.3030351519</v>
      </c>
      <c r="AF54" s="6">
        <v>15813.035918519905</v>
      </c>
      <c r="AG54" s="6">
        <v>48397.787506660214</v>
      </c>
      <c r="AH54" s="6">
        <v>53128.245625624244</v>
      </c>
      <c r="AI54" s="6">
        <v>56219.486562022103</v>
      </c>
      <c r="AJ54" s="6">
        <v>61298.628463753586</v>
      </c>
      <c r="AK54" s="6">
        <v>12170733.633962195</v>
      </c>
      <c r="AL54" s="6">
        <v>36934466.986159988</v>
      </c>
      <c r="AM54" s="6">
        <v>42220286.252443224</v>
      </c>
      <c r="AN54" s="6">
        <v>39530907.655971959</v>
      </c>
      <c r="AO54" s="6">
        <v>42773926.40070805</v>
      </c>
    </row>
    <row r="55" spans="1:41" x14ac:dyDescent="0.2">
      <c r="A55" s="6" t="s">
        <v>101</v>
      </c>
      <c r="B55" s="6" t="s">
        <v>41</v>
      </c>
      <c r="C55" s="6" t="s">
        <v>49</v>
      </c>
      <c r="D55" s="6" t="s">
        <v>43</v>
      </c>
      <c r="E55" s="6" t="s">
        <v>44</v>
      </c>
      <c r="F55" s="6" t="s">
        <v>45</v>
      </c>
      <c r="G55" s="6">
        <v>110842.36019396737</v>
      </c>
      <c r="H55" s="6">
        <v>140805.23064974332</v>
      </c>
      <c r="I55" s="6">
        <v>159965.42536250208</v>
      </c>
      <c r="J55" s="6">
        <v>158771.30531198304</v>
      </c>
      <c r="K55" s="6">
        <v>152461.19405612143</v>
      </c>
      <c r="L55" s="6">
        <v>1973386.2123857692</v>
      </c>
      <c r="M55" s="6">
        <v>3644390.3969765478</v>
      </c>
      <c r="N55" s="6">
        <v>3917914.592585064</v>
      </c>
      <c r="O55" s="6">
        <v>4404723.6210086346</v>
      </c>
      <c r="P55" s="6">
        <v>4074586.1605140083</v>
      </c>
      <c r="Q55" s="6">
        <v>18869.217028012154</v>
      </c>
      <c r="R55" s="6">
        <v>41459.035778077145</v>
      </c>
      <c r="S55" s="6">
        <v>55167.479815483581</v>
      </c>
      <c r="T55" s="6">
        <v>66467.29687068639</v>
      </c>
      <c r="U55" s="6">
        <v>108441.37344927699</v>
      </c>
      <c r="V55" s="6">
        <v>26239043.909435097</v>
      </c>
      <c r="W55" s="6">
        <v>73625977.735424861</v>
      </c>
      <c r="X55" s="6">
        <v>92306157.839461148</v>
      </c>
      <c r="Y55" s="6">
        <v>97283926.884670928</v>
      </c>
      <c r="Z55" s="6">
        <v>120560925.05122797</v>
      </c>
      <c r="AA55" s="6">
        <v>1407830.1127425313</v>
      </c>
      <c r="AB55" s="6">
        <v>2570524.3924507224</v>
      </c>
      <c r="AC55" s="6">
        <v>2741044.0130772442</v>
      </c>
      <c r="AD55" s="6">
        <v>3102064.9322134499</v>
      </c>
      <c r="AE55" s="6">
        <v>2769485.6513124774</v>
      </c>
      <c r="AF55" s="6">
        <v>12569.725048719702</v>
      </c>
      <c r="AG55" s="6">
        <v>27529.249526826196</v>
      </c>
      <c r="AH55" s="6">
        <v>35797.504734034257</v>
      </c>
      <c r="AI55" s="6">
        <v>42504.802919231275</v>
      </c>
      <c r="AJ55" s="6">
        <v>63606.895238691672</v>
      </c>
      <c r="AK55" s="6">
        <v>8484136.7043583542</v>
      </c>
      <c r="AL55" s="6">
        <v>25479795.250618644</v>
      </c>
      <c r="AM55" s="6">
        <v>31991273.763078287</v>
      </c>
      <c r="AN55" s="6">
        <v>32315381.866218414</v>
      </c>
      <c r="AO55" s="6">
        <v>41048539.289866276</v>
      </c>
    </row>
    <row r="56" spans="1:41" x14ac:dyDescent="0.2">
      <c r="A56" s="6" t="s">
        <v>101</v>
      </c>
      <c r="B56" s="6" t="s">
        <v>41</v>
      </c>
      <c r="C56" s="6" t="s">
        <v>50</v>
      </c>
      <c r="D56" s="6" t="s">
        <v>43</v>
      </c>
      <c r="E56" s="6" t="s">
        <v>44</v>
      </c>
      <c r="F56" s="6" t="s">
        <v>45</v>
      </c>
      <c r="G56" s="6">
        <v>20671.302540765333</v>
      </c>
      <c r="H56" s="6">
        <v>31701.249197833276</v>
      </c>
      <c r="I56" s="6">
        <v>43213.148013046564</v>
      </c>
      <c r="J56" s="6">
        <v>55655.948308552463</v>
      </c>
      <c r="K56" s="6">
        <v>80517.334327041055</v>
      </c>
      <c r="L56" s="6">
        <v>108965.45374565304</v>
      </c>
      <c r="M56" s="6">
        <v>180047.89744309901</v>
      </c>
      <c r="N56" s="6">
        <v>256710.4327090072</v>
      </c>
      <c r="O56" s="6">
        <v>322120.79265641351</v>
      </c>
      <c r="P56" s="6">
        <v>473832.41633639421</v>
      </c>
      <c r="Q56" s="6">
        <v>8899.1525683267155</v>
      </c>
      <c r="R56" s="6">
        <v>20531.006460471748</v>
      </c>
      <c r="S56" s="6">
        <v>18496.476223082827</v>
      </c>
      <c r="T56" s="6">
        <v>36867.23575703524</v>
      </c>
      <c r="U56" s="6">
        <v>92401.517440908981</v>
      </c>
      <c r="V56" s="6">
        <v>2983940.1881178143</v>
      </c>
      <c r="W56" s="6">
        <v>5064390.8507286115</v>
      </c>
      <c r="X56" s="6">
        <v>6896867.6030081445</v>
      </c>
      <c r="Y56" s="6">
        <v>8875182.4403591473</v>
      </c>
      <c r="Z56" s="6">
        <v>13864257.225146534</v>
      </c>
      <c r="AA56" s="6">
        <v>63329.44798696928</v>
      </c>
      <c r="AB56" s="6">
        <v>104928.01517571438</v>
      </c>
      <c r="AC56" s="6">
        <v>150769.74675785212</v>
      </c>
      <c r="AD56" s="6">
        <v>187934.39158341673</v>
      </c>
      <c r="AE56" s="6">
        <v>272686.1685432361</v>
      </c>
      <c r="AF56" s="6">
        <v>5718.3367128774598</v>
      </c>
      <c r="AG56" s="6">
        <v>13106.045300071144</v>
      </c>
      <c r="AH56" s="6">
        <v>11679.973701210531</v>
      </c>
      <c r="AI56" s="6">
        <v>23151.397932033724</v>
      </c>
      <c r="AJ56" s="6">
        <v>55319.064972849679</v>
      </c>
      <c r="AK56" s="6">
        <v>1596700.4873055615</v>
      </c>
      <c r="AL56" s="6">
        <v>2560113.7856500987</v>
      </c>
      <c r="AM56" s="6">
        <v>3315998.683275572</v>
      </c>
      <c r="AN56" s="6">
        <v>4212978.4386207396</v>
      </c>
      <c r="AO56" s="6">
        <v>6059230.836924674</v>
      </c>
    </row>
    <row r="57" spans="1:41" x14ac:dyDescent="0.2">
      <c r="A57" s="6" t="s">
        <v>101</v>
      </c>
      <c r="B57" s="6" t="s">
        <v>41</v>
      </c>
      <c r="C57" s="6" t="s">
        <v>51</v>
      </c>
      <c r="D57" s="6" t="s">
        <v>43</v>
      </c>
      <c r="E57" s="6" t="s">
        <v>44</v>
      </c>
      <c r="F57" s="6" t="s">
        <v>45</v>
      </c>
      <c r="G57" s="6">
        <v>2342.592040099752</v>
      </c>
      <c r="H57" s="6">
        <v>2423.4939501786962</v>
      </c>
      <c r="I57" s="6">
        <v>2920.0000271251192</v>
      </c>
      <c r="J57" s="6">
        <v>2987.8640948018683</v>
      </c>
      <c r="K57" s="6">
        <v>2908.7025669037394</v>
      </c>
      <c r="L57" s="6">
        <v>81337.032025125882</v>
      </c>
      <c r="M57" s="6">
        <v>290345.62920734863</v>
      </c>
      <c r="N57" s="6">
        <v>460282.48950235028</v>
      </c>
      <c r="O57" s="6">
        <v>488758.69938138057</v>
      </c>
      <c r="P57" s="6">
        <v>1081411.3248609642</v>
      </c>
      <c r="Q57" s="6">
        <v>3610.2269999481637</v>
      </c>
      <c r="R57" s="6">
        <v>13302.774872850428</v>
      </c>
      <c r="S57" s="6">
        <v>23016.44440564845</v>
      </c>
      <c r="T57" s="6">
        <v>24641.248200969792</v>
      </c>
      <c r="U57" s="6">
        <v>61825.636855483091</v>
      </c>
      <c r="V57" s="6">
        <v>25003550.237852786</v>
      </c>
      <c r="W57" s="6">
        <v>31163524.360244799</v>
      </c>
      <c r="X57" s="6">
        <v>47438808.01549013</v>
      </c>
      <c r="Y57" s="6">
        <v>47836456.052177064</v>
      </c>
      <c r="Z57" s="6">
        <v>45780825.45581425</v>
      </c>
      <c r="AA57" s="6">
        <v>34944.067839980649</v>
      </c>
      <c r="AB57" s="6">
        <v>176392.88124551123</v>
      </c>
      <c r="AC57" s="6">
        <v>271815.21490497864</v>
      </c>
      <c r="AD57" s="6">
        <v>290511.88328757277</v>
      </c>
      <c r="AE57" s="6">
        <v>651374.91654113401</v>
      </c>
      <c r="AF57" s="6">
        <v>2286.073203107162</v>
      </c>
      <c r="AG57" s="6">
        <v>8375.8535488078705</v>
      </c>
      <c r="AH57" s="6">
        <v>14431.384867379933</v>
      </c>
      <c r="AI57" s="6">
        <v>15471.371161919409</v>
      </c>
      <c r="AJ57" s="6">
        <v>38688.596586676591</v>
      </c>
      <c r="AK57" s="6">
        <v>11435426.268011685</v>
      </c>
      <c r="AL57" s="6">
        <v>14040353.018798809</v>
      </c>
      <c r="AM57" s="6">
        <v>22995048.872666702</v>
      </c>
      <c r="AN57" s="6">
        <v>23295100.823128086</v>
      </c>
      <c r="AO57" s="6">
        <v>21937901.982253011</v>
      </c>
    </row>
    <row r="58" spans="1:41" x14ac:dyDescent="0.2">
      <c r="A58" s="6" t="s">
        <v>101</v>
      </c>
      <c r="B58" s="6" t="s">
        <v>41</v>
      </c>
      <c r="C58" s="6" t="s">
        <v>52</v>
      </c>
      <c r="D58" s="6" t="s">
        <v>43</v>
      </c>
      <c r="E58" s="6" t="s">
        <v>44</v>
      </c>
      <c r="F58" s="6" t="s">
        <v>45</v>
      </c>
      <c r="G58" s="6">
        <v>86106.752146611412</v>
      </c>
      <c r="H58" s="6">
        <v>97785.403926065846</v>
      </c>
      <c r="I58" s="6">
        <v>92630.883679516293</v>
      </c>
      <c r="J58" s="6">
        <v>102114.07412699191</v>
      </c>
      <c r="K58" s="6">
        <v>134357.56302135182</v>
      </c>
      <c r="L58" s="6">
        <v>696817.34200059355</v>
      </c>
      <c r="M58" s="6">
        <v>1103346.3747915013</v>
      </c>
      <c r="N58" s="6">
        <v>1064452.4325593838</v>
      </c>
      <c r="O58" s="6">
        <v>1248579.2118441998</v>
      </c>
      <c r="P58" s="6">
        <v>1699064.5651821685</v>
      </c>
      <c r="Q58" s="6">
        <v>37279.04242327821</v>
      </c>
      <c r="R58" s="6">
        <v>69470.642615405362</v>
      </c>
      <c r="S58" s="6">
        <v>72595.683224608933</v>
      </c>
      <c r="T58" s="6">
        <v>87962.910515420983</v>
      </c>
      <c r="U58" s="6">
        <v>115302.22061963305</v>
      </c>
      <c r="V58" s="6">
        <v>9995522.2450073306</v>
      </c>
      <c r="W58" s="6">
        <v>25035871.702863619</v>
      </c>
      <c r="X58" s="6">
        <v>28189244.703054897</v>
      </c>
      <c r="Y58" s="6">
        <v>33972112.070789538</v>
      </c>
      <c r="Z58" s="6">
        <v>22725671.629648112</v>
      </c>
      <c r="AA58" s="6">
        <v>422568.066972334</v>
      </c>
      <c r="AB58" s="6">
        <v>668156.0921977344</v>
      </c>
      <c r="AC58" s="6">
        <v>646319.79746778298</v>
      </c>
      <c r="AD58" s="6">
        <v>766114.89253846672</v>
      </c>
      <c r="AE58" s="6">
        <v>1081019.0670043959</v>
      </c>
      <c r="AF58" s="6">
        <v>21815.483657451958</v>
      </c>
      <c r="AG58" s="6">
        <v>40449.404318582347</v>
      </c>
      <c r="AH58" s="6">
        <v>41986.545103549019</v>
      </c>
      <c r="AI58" s="6">
        <v>50713.462999264404</v>
      </c>
      <c r="AJ58" s="6">
        <v>66675.024848881643</v>
      </c>
      <c r="AK58" s="6">
        <v>3555961.4439461054</v>
      </c>
      <c r="AL58" s="6">
        <v>9004950.7688152045</v>
      </c>
      <c r="AM58" s="6">
        <v>9936530.7847325113</v>
      </c>
      <c r="AN58" s="6">
        <v>11949907.507720549</v>
      </c>
      <c r="AO58" s="6">
        <v>5630210.1446300596</v>
      </c>
    </row>
    <row r="59" spans="1:41" x14ac:dyDescent="0.2">
      <c r="A59" s="6" t="s">
        <v>101</v>
      </c>
      <c r="B59" s="6" t="s">
        <v>41</v>
      </c>
      <c r="C59" s="6" t="s">
        <v>53</v>
      </c>
      <c r="D59" s="6" t="s">
        <v>43</v>
      </c>
      <c r="E59" s="6" t="s">
        <v>44</v>
      </c>
      <c r="F59" s="6" t="s">
        <v>45</v>
      </c>
      <c r="G59" s="6">
        <v>454911.18427699874</v>
      </c>
      <c r="H59" s="6">
        <v>489065.63534039259</v>
      </c>
      <c r="I59" s="6">
        <v>470042.52366520336</v>
      </c>
      <c r="J59" s="6">
        <v>481787.31464126834</v>
      </c>
      <c r="K59" s="6">
        <v>410502.53468604159</v>
      </c>
      <c r="L59" s="6">
        <v>3514978.8696807241</v>
      </c>
      <c r="M59" s="6">
        <v>4088154.6721666055</v>
      </c>
      <c r="N59" s="6">
        <v>3798762.0861449749</v>
      </c>
      <c r="O59" s="6">
        <v>3975440.2168972231</v>
      </c>
      <c r="P59" s="6">
        <v>3303457.8839477249</v>
      </c>
      <c r="Q59" s="6">
        <v>236114.41542172036</v>
      </c>
      <c r="R59" s="6">
        <v>281437.62550118123</v>
      </c>
      <c r="S59" s="6">
        <v>184259.46526692761</v>
      </c>
      <c r="T59" s="6">
        <v>223453.31115283247</v>
      </c>
      <c r="U59" s="6">
        <v>249496.52858550087</v>
      </c>
      <c r="V59" s="6">
        <v>18896065.887717463</v>
      </c>
      <c r="W59" s="6">
        <v>22608711.933175761</v>
      </c>
      <c r="X59" s="6">
        <v>23765611.60951129</v>
      </c>
      <c r="Y59" s="6">
        <v>24872399.90943066</v>
      </c>
      <c r="Z59" s="6">
        <v>20998543.512900487</v>
      </c>
      <c r="AA59" s="6">
        <v>2001415.063908098</v>
      </c>
      <c r="AB59" s="6">
        <v>2333745.1333253887</v>
      </c>
      <c r="AC59" s="6">
        <v>2166503.3971665204</v>
      </c>
      <c r="AD59" s="6">
        <v>2270820.4897126965</v>
      </c>
      <c r="AE59" s="6">
        <v>1893689.8387855329</v>
      </c>
      <c r="AF59" s="6">
        <v>130440.15278228006</v>
      </c>
      <c r="AG59" s="6">
        <v>156602.10451278472</v>
      </c>
      <c r="AH59" s="6">
        <v>107319.82402135673</v>
      </c>
      <c r="AI59" s="6">
        <v>129698.70951535227</v>
      </c>
      <c r="AJ59" s="6">
        <v>145624.56142030971</v>
      </c>
      <c r="AK59" s="6">
        <v>7730983.1386574656</v>
      </c>
      <c r="AL59" s="6">
        <v>9200089.6369769778</v>
      </c>
      <c r="AM59" s="6">
        <v>9748916.9660436977</v>
      </c>
      <c r="AN59" s="6">
        <v>10209660.370581174</v>
      </c>
      <c r="AO59" s="6">
        <v>8557094.9344532676</v>
      </c>
    </row>
    <row r="60" spans="1:41" x14ac:dyDescent="0.2">
      <c r="A60" s="6" t="s">
        <v>101</v>
      </c>
      <c r="B60" s="6" t="s">
        <v>41</v>
      </c>
      <c r="C60" s="6" t="s">
        <v>54</v>
      </c>
      <c r="D60" s="6" t="s">
        <v>43</v>
      </c>
      <c r="E60" s="6" t="s">
        <v>44</v>
      </c>
      <c r="F60" s="6" t="s">
        <v>45</v>
      </c>
      <c r="G60" s="6">
        <v>712663.97362330998</v>
      </c>
      <c r="H60" s="6">
        <v>972388.27001734555</v>
      </c>
      <c r="I60" s="6">
        <v>1027971.6036366879</v>
      </c>
      <c r="J60" s="6">
        <v>1055666.765744763</v>
      </c>
      <c r="K60" s="6">
        <v>1237982.8716008796</v>
      </c>
      <c r="L60" s="6">
        <v>3953518.1451496035</v>
      </c>
      <c r="M60" s="6">
        <v>7719062.163794036</v>
      </c>
      <c r="N60" s="6">
        <v>8131999.1296236273</v>
      </c>
      <c r="O60" s="6">
        <v>8532801.5803870261</v>
      </c>
      <c r="P60" s="6">
        <v>9823080.1474277806</v>
      </c>
      <c r="Q60" s="6">
        <v>705661.15458218055</v>
      </c>
      <c r="R60" s="6">
        <v>1131103.5021834874</v>
      </c>
      <c r="S60" s="6">
        <v>1150423.4944324561</v>
      </c>
      <c r="T60" s="6">
        <v>1273947.0400281276</v>
      </c>
      <c r="U60" s="6">
        <v>1701392.8174519069</v>
      </c>
      <c r="V60" s="6">
        <v>22841654.101872291</v>
      </c>
      <c r="W60" s="6">
        <v>49853320.136443347</v>
      </c>
      <c r="X60" s="6">
        <v>54906051.832850747</v>
      </c>
      <c r="Y60" s="6">
        <v>57319710.830616161</v>
      </c>
      <c r="Z60" s="6">
        <v>68618546.443015128</v>
      </c>
      <c r="AA60" s="6">
        <v>2206192.3660610388</v>
      </c>
      <c r="AB60" s="6">
        <v>4329202.5307191089</v>
      </c>
      <c r="AC60" s="6">
        <v>4571333.3990292298</v>
      </c>
      <c r="AD60" s="6">
        <v>4800071.3915018272</v>
      </c>
      <c r="AE60" s="6">
        <v>5533010.864475877</v>
      </c>
      <c r="AF60" s="6">
        <v>417828.28800806374</v>
      </c>
      <c r="AG60" s="6">
        <v>669702.57687754126</v>
      </c>
      <c r="AH60" s="6">
        <v>684429.51535392832</v>
      </c>
      <c r="AI60" s="6">
        <v>756375.44686142728</v>
      </c>
      <c r="AJ60" s="6">
        <v>1004901.2758934489</v>
      </c>
      <c r="AK60" s="6">
        <v>8718995.8823402263</v>
      </c>
      <c r="AL60" s="6">
        <v>19013488.23201137</v>
      </c>
      <c r="AM60" s="6">
        <v>20751720.539137755</v>
      </c>
      <c r="AN60" s="6">
        <v>21655599.334649697</v>
      </c>
      <c r="AO60" s="6">
        <v>26295982.478527248</v>
      </c>
    </row>
    <row r="61" spans="1:41" x14ac:dyDescent="0.2">
      <c r="A61" s="6" t="s">
        <v>101</v>
      </c>
      <c r="B61" s="6" t="s">
        <v>41</v>
      </c>
      <c r="C61" s="6" t="s">
        <v>55</v>
      </c>
      <c r="D61" s="6" t="s">
        <v>56</v>
      </c>
      <c r="E61" s="6" t="s">
        <v>44</v>
      </c>
      <c r="F61" s="6" t="s">
        <v>45</v>
      </c>
      <c r="G61" s="6">
        <v>1284.5158029827062</v>
      </c>
      <c r="H61" s="6">
        <v>1243.3746694422239</v>
      </c>
      <c r="I61" s="6">
        <v>810.33229750152316</v>
      </c>
      <c r="J61" s="6">
        <v>853.79372788241074</v>
      </c>
      <c r="K61" s="6">
        <v>590.90173137246143</v>
      </c>
      <c r="L61" s="6">
        <v>192035.27951939707</v>
      </c>
      <c r="M61" s="6">
        <v>836894.3120590708</v>
      </c>
      <c r="N61" s="6">
        <v>411996.7044008394</v>
      </c>
      <c r="O61" s="6">
        <v>453099.40006102878</v>
      </c>
      <c r="P61" s="6">
        <v>940101.47113033617</v>
      </c>
      <c r="Q61" s="6">
        <v>9194.6984254035488</v>
      </c>
      <c r="R61" s="6">
        <v>48651.562657891533</v>
      </c>
      <c r="S61" s="6">
        <v>23363.714691957452</v>
      </c>
      <c r="T61" s="6">
        <v>27584.66299326417</v>
      </c>
      <c r="U61" s="6">
        <v>58870.54395554588</v>
      </c>
      <c r="V61" s="6">
        <v>13390073.519131158</v>
      </c>
      <c r="W61" s="6">
        <v>16605263.77393733</v>
      </c>
      <c r="X61" s="6">
        <v>10404747.466383465</v>
      </c>
      <c r="Y61" s="6">
        <v>10692312.577229144</v>
      </c>
      <c r="Z61" s="6">
        <v>7369304.8288039071</v>
      </c>
      <c r="AA61" s="6">
        <v>-367620.46088372625</v>
      </c>
      <c r="AB61" s="6">
        <v>506227.28713705688</v>
      </c>
      <c r="AC61" s="6">
        <v>259910.02819162753</v>
      </c>
      <c r="AD61" s="6">
        <v>284378.76600929064</v>
      </c>
      <c r="AE61" s="6">
        <v>592676.19707224797</v>
      </c>
      <c r="AF61" s="6">
        <v>5642.1052955231025</v>
      </c>
      <c r="AG61" s="6">
        <v>28545.566071305526</v>
      </c>
      <c r="AH61" s="6">
        <v>12675.280464533027</v>
      </c>
      <c r="AI61" s="6">
        <v>14751.055022952165</v>
      </c>
      <c r="AJ61" s="6">
        <v>33494.88526415464</v>
      </c>
      <c r="AK61" s="6">
        <v>7526670.8199641509</v>
      </c>
      <c r="AL61" s="6">
        <v>9290190.5640355907</v>
      </c>
      <c r="AM61" s="6">
        <v>5618205.3676456241</v>
      </c>
      <c r="AN61" s="6">
        <v>5742714.5241574496</v>
      </c>
      <c r="AO61" s="6">
        <v>3887476.2436563638</v>
      </c>
    </row>
    <row r="62" spans="1:41" x14ac:dyDescent="0.2">
      <c r="A62" s="6" t="s">
        <v>101</v>
      </c>
      <c r="B62" s="6" t="s">
        <v>41</v>
      </c>
      <c r="C62" s="6" t="s">
        <v>57</v>
      </c>
      <c r="D62" s="6" t="s">
        <v>43</v>
      </c>
      <c r="E62" s="6" t="s">
        <v>44</v>
      </c>
      <c r="F62" s="6" t="s">
        <v>45</v>
      </c>
      <c r="G62" s="6">
        <v>0</v>
      </c>
      <c r="H62" s="6">
        <v>0</v>
      </c>
      <c r="I62" s="6">
        <v>0</v>
      </c>
      <c r="J62" s="6">
        <v>0</v>
      </c>
      <c r="K62" s="6">
        <v>0</v>
      </c>
      <c r="L62" s="6">
        <v>3484.89806377888</v>
      </c>
      <c r="M62" s="6">
        <v>1652178.5019434423</v>
      </c>
      <c r="N62" s="6">
        <v>2103418.6608040612</v>
      </c>
      <c r="O62" s="6">
        <v>2083718.5763706542</v>
      </c>
      <c r="P62" s="6">
        <v>2804571.6756755332</v>
      </c>
      <c r="Q62" s="6">
        <v>1005.68225200474</v>
      </c>
      <c r="R62" s="6">
        <v>520119.6053219444</v>
      </c>
      <c r="S62" s="6">
        <v>660934.54792456271</v>
      </c>
      <c r="T62" s="6">
        <v>653863.38933740696</v>
      </c>
      <c r="U62" s="6">
        <v>865875.05087129539</v>
      </c>
      <c r="V62" s="6">
        <v>533145.84145355201</v>
      </c>
      <c r="W62" s="6">
        <v>252762654.2910904</v>
      </c>
      <c r="X62" s="6">
        <v>321796757.21789932</v>
      </c>
      <c r="Y62" s="6">
        <v>318782886.97398889</v>
      </c>
      <c r="Z62" s="6">
        <v>429064399.84227908</v>
      </c>
      <c r="AA62" s="6">
        <v>2527.4979788958999</v>
      </c>
      <c r="AB62" s="6">
        <v>958061.95848390134</v>
      </c>
      <c r="AC62" s="6">
        <v>1215374.9147110097</v>
      </c>
      <c r="AD62" s="6">
        <v>1199961.3252420032</v>
      </c>
      <c r="AE62" s="6">
        <v>1617133.1633328567</v>
      </c>
      <c r="AF62" s="6">
        <v>612.77963742613804</v>
      </c>
      <c r="AG62" s="6">
        <v>313157.70405501581</v>
      </c>
      <c r="AH62" s="6">
        <v>392910.76371008391</v>
      </c>
      <c r="AI62" s="6">
        <v>380732.36249125673</v>
      </c>
      <c r="AJ62" s="6">
        <v>514975.05125050672</v>
      </c>
      <c r="AK62" s="6">
        <v>111366.37350845301</v>
      </c>
      <c r="AL62" s="6">
        <v>110045817.28939961</v>
      </c>
      <c r="AM62" s="6">
        <v>135950823.14507511</v>
      </c>
      <c r="AN62" s="6">
        <v>131178020.15056977</v>
      </c>
      <c r="AO62" s="6">
        <v>174166193.52780443</v>
      </c>
    </row>
    <row r="63" spans="1:41" x14ac:dyDescent="0.2">
      <c r="A63" s="6" t="s">
        <v>101</v>
      </c>
      <c r="B63" s="6" t="s">
        <v>41</v>
      </c>
      <c r="C63" s="6" t="s">
        <v>58</v>
      </c>
      <c r="D63" s="6" t="s">
        <v>43</v>
      </c>
      <c r="E63" s="6" t="s">
        <v>44</v>
      </c>
      <c r="F63" s="6" t="s">
        <v>45</v>
      </c>
      <c r="G63" s="6">
        <v>17437.856947665521</v>
      </c>
      <c r="H63" s="6">
        <v>27745.538394930947</v>
      </c>
      <c r="I63" s="6">
        <v>39263.340215638746</v>
      </c>
      <c r="J63" s="6">
        <v>44608.364190065608</v>
      </c>
      <c r="K63" s="6">
        <v>92311.891185236644</v>
      </c>
      <c r="L63" s="6">
        <v>329578.6819731248</v>
      </c>
      <c r="M63" s="6">
        <v>934811.51295832149</v>
      </c>
      <c r="N63" s="6">
        <v>1387009.558965723</v>
      </c>
      <c r="O63" s="6">
        <v>1590734.7849950423</v>
      </c>
      <c r="P63" s="6">
        <v>3504498.0064897165</v>
      </c>
      <c r="Q63" s="6">
        <v>11306.689018960527</v>
      </c>
      <c r="R63" s="6">
        <v>48346.551544524329</v>
      </c>
      <c r="S63" s="6">
        <v>66418.980921138558</v>
      </c>
      <c r="T63" s="6">
        <v>78306.085415664798</v>
      </c>
      <c r="U63" s="6">
        <v>175360.16279917135</v>
      </c>
      <c r="V63" s="6">
        <v>20613284.660074912</v>
      </c>
      <c r="W63" s="6">
        <v>80380123.455922768</v>
      </c>
      <c r="X63" s="6">
        <v>113088424.1822695</v>
      </c>
      <c r="Y63" s="6">
        <v>127437684.32779068</v>
      </c>
      <c r="Z63" s="6">
        <v>281502199.70674366</v>
      </c>
      <c r="AA63" s="6">
        <v>202470.30272621979</v>
      </c>
      <c r="AB63" s="6">
        <v>568301.81064468343</v>
      </c>
      <c r="AC63" s="6">
        <v>839633.11336131138</v>
      </c>
      <c r="AD63" s="6">
        <v>955789.45058269717</v>
      </c>
      <c r="AE63" s="6">
        <v>2109699.8048676313</v>
      </c>
      <c r="AF63" s="6">
        <v>7403.2288069460346</v>
      </c>
      <c r="AG63" s="6">
        <v>32221.012337395088</v>
      </c>
      <c r="AH63" s="6">
        <v>44318.409198975212</v>
      </c>
      <c r="AI63" s="6">
        <v>52253.071544444872</v>
      </c>
      <c r="AJ63" s="6">
        <v>116415.38402859076</v>
      </c>
      <c r="AK63" s="6">
        <v>10675794.09086863</v>
      </c>
      <c r="AL63" s="6">
        <v>41948455.593531519</v>
      </c>
      <c r="AM63" s="6">
        <v>57545843.583156809</v>
      </c>
      <c r="AN63" s="6">
        <v>64686260.41190733</v>
      </c>
      <c r="AO63" s="6">
        <v>140037872.81414157</v>
      </c>
    </row>
    <row r="64" spans="1:41" x14ac:dyDescent="0.2">
      <c r="A64" s="6" t="s">
        <v>101</v>
      </c>
      <c r="B64" s="6" t="s">
        <v>41</v>
      </c>
      <c r="C64" s="6" t="s">
        <v>59</v>
      </c>
      <c r="D64" s="6" t="s">
        <v>43</v>
      </c>
      <c r="E64" s="6" t="s">
        <v>44</v>
      </c>
      <c r="F64" s="6" t="s">
        <v>45</v>
      </c>
      <c r="G64" s="6">
        <v>3077.2690720890155</v>
      </c>
      <c r="H64" s="6">
        <v>4896.2715566503412</v>
      </c>
      <c r="I64" s="6">
        <v>6928.8224479577566</v>
      </c>
      <c r="J64" s="6">
        <v>7872.0630046594524</v>
      </c>
      <c r="K64" s="6">
        <v>16290.332872926336</v>
      </c>
      <c r="L64" s="6">
        <v>47071.864596426305</v>
      </c>
      <c r="M64" s="6">
        <v>115763.76501671356</v>
      </c>
      <c r="N64" s="6">
        <v>166410.06742167749</v>
      </c>
      <c r="O64" s="6">
        <v>215774.20427544904</v>
      </c>
      <c r="P64" s="6">
        <v>481248.21905919828</v>
      </c>
      <c r="Q64" s="6">
        <v>2575.1479214827755</v>
      </c>
      <c r="R64" s="6">
        <v>8522.3886441347113</v>
      </c>
      <c r="S64" s="6">
        <v>11492.283124171086</v>
      </c>
      <c r="T64" s="6">
        <v>13519.347747852287</v>
      </c>
      <c r="U64" s="6">
        <v>29795.219884048733</v>
      </c>
      <c r="V64" s="6">
        <v>3637638.8401145251</v>
      </c>
      <c r="W64" s="6">
        <v>14184727.860184513</v>
      </c>
      <c r="X64" s="6">
        <v>19956770.211230915</v>
      </c>
      <c r="Y64" s="6">
        <v>22488995.99824699</v>
      </c>
      <c r="Z64" s="6">
        <v>49676862.678396225</v>
      </c>
      <c r="AA64" s="6">
        <v>28927.815470134192</v>
      </c>
      <c r="AB64" s="6">
        <v>69895.00713613251</v>
      </c>
      <c r="AC64" s="6">
        <v>100949.02923507504</v>
      </c>
      <c r="AD64" s="6">
        <v>129587.85043400743</v>
      </c>
      <c r="AE64" s="6">
        <v>289770.90198153793</v>
      </c>
      <c r="AF64" s="6">
        <v>1686.3678346365182</v>
      </c>
      <c r="AG64" s="6">
        <v>5686.6650791242</v>
      </c>
      <c r="AH64" s="6">
        <v>7680.7209702204891</v>
      </c>
      <c r="AI64" s="6">
        <v>9034.9336023817013</v>
      </c>
      <c r="AJ64" s="6">
        <v>19857.997941202972</v>
      </c>
      <c r="AK64" s="6">
        <v>1883963.8067141161</v>
      </c>
      <c r="AL64" s="6">
        <v>7402668.8153199796</v>
      </c>
      <c r="AM64" s="6">
        <v>10155144.745844766</v>
      </c>
      <c r="AN64" s="6">
        <v>11415220.048078999</v>
      </c>
      <c r="AO64" s="6">
        <v>24712568.219581794</v>
      </c>
    </row>
    <row r="65" spans="1:41" x14ac:dyDescent="0.2">
      <c r="A65" s="6" t="s">
        <v>101</v>
      </c>
      <c r="B65" s="6" t="s">
        <v>41</v>
      </c>
      <c r="C65" s="6" t="s">
        <v>60</v>
      </c>
      <c r="D65" s="6" t="s">
        <v>43</v>
      </c>
      <c r="E65" s="6" t="s">
        <v>44</v>
      </c>
      <c r="F65" s="6" t="s">
        <v>45</v>
      </c>
      <c r="G65" s="6">
        <v>21656.899805273049</v>
      </c>
      <c r="H65" s="6">
        <v>32303.459752888426</v>
      </c>
      <c r="I65" s="6">
        <v>42201.131547289719</v>
      </c>
      <c r="J65" s="6">
        <v>39259.730419632346</v>
      </c>
      <c r="K65" s="6">
        <v>108475.8398478398</v>
      </c>
      <c r="L65" s="6">
        <v>320704.09040937223</v>
      </c>
      <c r="M65" s="6">
        <v>685471.39334876486</v>
      </c>
      <c r="N65" s="6">
        <v>859585.18632238277</v>
      </c>
      <c r="O65" s="6">
        <v>897853.84864473599</v>
      </c>
      <c r="P65" s="6">
        <v>2438314.4004696072</v>
      </c>
      <c r="Q65" s="6">
        <v>5208.1303781170063</v>
      </c>
      <c r="R65" s="6">
        <v>17478.603586482957</v>
      </c>
      <c r="S65" s="6">
        <v>25109.517496328954</v>
      </c>
      <c r="T65" s="6">
        <v>26290.254389494115</v>
      </c>
      <c r="U65" s="6">
        <v>122630.42995554296</v>
      </c>
      <c r="V65" s="6">
        <v>9437898.9106172044</v>
      </c>
      <c r="W65" s="6">
        <v>33987631.717525385</v>
      </c>
      <c r="X65" s="6">
        <v>47347476.652654879</v>
      </c>
      <c r="Y65" s="6">
        <v>42847868.070162505</v>
      </c>
      <c r="Z65" s="6">
        <v>128281689.19066764</v>
      </c>
      <c r="AA65" s="6">
        <v>203745.25010474425</v>
      </c>
      <c r="AB65" s="6">
        <v>434615.42193789402</v>
      </c>
      <c r="AC65" s="6">
        <v>564450.07483915391</v>
      </c>
      <c r="AD65" s="6">
        <v>604661.74153406778</v>
      </c>
      <c r="AE65" s="6">
        <v>1677766.6196850771</v>
      </c>
      <c r="AF65" s="6">
        <v>3060.1232567331394</v>
      </c>
      <c r="AG65" s="6">
        <v>10496.861252681188</v>
      </c>
      <c r="AH65" s="6">
        <v>15129.393364572274</v>
      </c>
      <c r="AI65" s="6">
        <v>15606.674446825253</v>
      </c>
      <c r="AJ65" s="6">
        <v>75976.421265590572</v>
      </c>
      <c r="AK65" s="6">
        <v>3373502.0749018448</v>
      </c>
      <c r="AL65" s="6">
        <v>12835968.040689308</v>
      </c>
      <c r="AM65" s="6">
        <v>17274988.5290117</v>
      </c>
      <c r="AN65" s="6">
        <v>14574760.761022812</v>
      </c>
      <c r="AO65" s="6">
        <v>43773828.185729079</v>
      </c>
    </row>
    <row r="66" spans="1:41" x14ac:dyDescent="0.2">
      <c r="A66" s="6" t="s">
        <v>101</v>
      </c>
      <c r="B66" s="6" t="s">
        <v>41</v>
      </c>
      <c r="C66" s="6" t="s">
        <v>61</v>
      </c>
      <c r="D66" s="6" t="s">
        <v>43</v>
      </c>
      <c r="E66" s="6" t="s">
        <v>44</v>
      </c>
      <c r="F66" s="6" t="s">
        <v>45</v>
      </c>
      <c r="G66" s="6">
        <v>6619.5298427073594</v>
      </c>
      <c r="H66" s="6">
        <v>7058.9746343483366</v>
      </c>
      <c r="I66" s="6">
        <v>7947.5153180054995</v>
      </c>
      <c r="J66" s="6">
        <v>9396.2772056018966</v>
      </c>
      <c r="K66" s="6">
        <v>14546.334293533886</v>
      </c>
      <c r="L66" s="6">
        <v>142045.39007232801</v>
      </c>
      <c r="M66" s="6">
        <v>259967.02493273467</v>
      </c>
      <c r="N66" s="6">
        <v>288834.42318439676</v>
      </c>
      <c r="O66" s="6">
        <v>369514.14779971354</v>
      </c>
      <c r="P66" s="6">
        <v>655082.42762643367</v>
      </c>
      <c r="Q66" s="6">
        <v>13092.61154626737</v>
      </c>
      <c r="R66" s="6">
        <v>20883.097527507878</v>
      </c>
      <c r="S66" s="6">
        <v>21521.770305170026</v>
      </c>
      <c r="T66" s="6">
        <v>26947.96166160965</v>
      </c>
      <c r="U66" s="6">
        <v>46688.111666008968</v>
      </c>
      <c r="V66" s="6">
        <v>16206607.525125168</v>
      </c>
      <c r="W66" s="6">
        <v>23576149.497465547</v>
      </c>
      <c r="X66" s="6">
        <v>18928573.659734294</v>
      </c>
      <c r="Y66" s="6">
        <v>22707159.432734363</v>
      </c>
      <c r="Z66" s="6">
        <v>16543496.97570128</v>
      </c>
      <c r="AA66" s="6">
        <v>89506.614204244528</v>
      </c>
      <c r="AB66" s="6">
        <v>165058.10396206737</v>
      </c>
      <c r="AC66" s="6">
        <v>206233.28885834239</v>
      </c>
      <c r="AD66" s="6">
        <v>265371.40410011826</v>
      </c>
      <c r="AE66" s="6">
        <v>528359.85506776674</v>
      </c>
      <c r="AF66" s="6">
        <v>7729.252766540485</v>
      </c>
      <c r="AG66" s="6">
        <v>12351.227634623461</v>
      </c>
      <c r="AH66" s="6">
        <v>13503.946264586844</v>
      </c>
      <c r="AI66" s="6">
        <v>16867.303498173354</v>
      </c>
      <c r="AJ66" s="6">
        <v>33082.190429914175</v>
      </c>
      <c r="AK66" s="6">
        <v>6298219.6881727688</v>
      </c>
      <c r="AL66" s="6">
        <v>9125331.0972480252</v>
      </c>
      <c r="AM66" s="6">
        <v>6929415.2989343768</v>
      </c>
      <c r="AN66" s="6">
        <v>8321357.9244310372</v>
      </c>
      <c r="AO66" s="6">
        <v>4862269.3193625426</v>
      </c>
    </row>
    <row r="67" spans="1:41" x14ac:dyDescent="0.2">
      <c r="A67" s="6" t="s">
        <v>101</v>
      </c>
      <c r="B67" s="6" t="s">
        <v>41</v>
      </c>
      <c r="C67" s="6" t="s">
        <v>62</v>
      </c>
      <c r="D67" s="6" t="s">
        <v>43</v>
      </c>
      <c r="E67" s="6" t="s">
        <v>44</v>
      </c>
      <c r="F67" s="6" t="s">
        <v>45</v>
      </c>
      <c r="G67" s="6">
        <v>19974.601737377423</v>
      </c>
      <c r="H67" s="6">
        <v>24474.618082699795</v>
      </c>
      <c r="I67" s="6">
        <v>25920.130421569578</v>
      </c>
      <c r="J67" s="6">
        <v>30680.754025253962</v>
      </c>
      <c r="K67" s="6">
        <v>30290.799201202455</v>
      </c>
      <c r="L67" s="6">
        <v>113348.25323236083</v>
      </c>
      <c r="M67" s="6">
        <v>207133.20445082735</v>
      </c>
      <c r="N67" s="6">
        <v>209047.50670186811</v>
      </c>
      <c r="O67" s="6">
        <v>253819.46809111023</v>
      </c>
      <c r="P67" s="6">
        <v>246815.05285753746</v>
      </c>
      <c r="Q67" s="6">
        <v>42855.941313761476</v>
      </c>
      <c r="R67" s="6">
        <v>76127.293643269775</v>
      </c>
      <c r="S67" s="6">
        <v>80767.788762668191</v>
      </c>
      <c r="T67" s="6">
        <v>99061.628494881559</v>
      </c>
      <c r="U67" s="6">
        <v>99570.577213697004</v>
      </c>
      <c r="V67" s="6">
        <v>56589106.498958252</v>
      </c>
      <c r="W67" s="6">
        <v>93686386.686557859</v>
      </c>
      <c r="X67" s="6">
        <v>95381761.665017039</v>
      </c>
      <c r="Y67" s="6">
        <v>111475985.35257511</v>
      </c>
      <c r="Z67" s="6">
        <v>116227116.73357335</v>
      </c>
      <c r="AA67" s="6">
        <v>69752.677781216567</v>
      </c>
      <c r="AB67" s="6">
        <v>130508.66436052092</v>
      </c>
      <c r="AC67" s="6">
        <v>136786.0584260858</v>
      </c>
      <c r="AD67" s="6">
        <v>168577.57001206448</v>
      </c>
      <c r="AE67" s="6">
        <v>169504.07841179965</v>
      </c>
      <c r="AF67" s="6">
        <v>24035.963031665</v>
      </c>
      <c r="AG67" s="6">
        <v>44322.885414263896</v>
      </c>
      <c r="AH67" s="6">
        <v>49302.052934441541</v>
      </c>
      <c r="AI67" s="6">
        <v>61274.517052147639</v>
      </c>
      <c r="AJ67" s="6">
        <v>64496.27261227744</v>
      </c>
      <c r="AK67" s="6">
        <v>21204031.146428291</v>
      </c>
      <c r="AL67" s="6">
        <v>37362839.320902668</v>
      </c>
      <c r="AM67" s="6">
        <v>40736271.346073799</v>
      </c>
      <c r="AN67" s="6">
        <v>48919725.725460358</v>
      </c>
      <c r="AO67" s="6">
        <v>55585192.576009206</v>
      </c>
    </row>
    <row r="68" spans="1:41" x14ac:dyDescent="0.2">
      <c r="A68" s="6" t="s">
        <v>101</v>
      </c>
      <c r="B68" s="6" t="s">
        <v>63</v>
      </c>
      <c r="C68" s="6" t="s">
        <v>64</v>
      </c>
      <c r="D68" s="6" t="s">
        <v>56</v>
      </c>
      <c r="E68" s="6" t="s">
        <v>44</v>
      </c>
      <c r="F68" s="6" t="s">
        <v>45</v>
      </c>
      <c r="G68" s="6">
        <v>5580.3911541968109</v>
      </c>
      <c r="H68" s="6">
        <v>5523.9150170653584</v>
      </c>
      <c r="I68" s="6">
        <v>5270.9662592820805</v>
      </c>
      <c r="J68" s="6">
        <v>5129.8801494920608</v>
      </c>
      <c r="K68" s="6">
        <v>5196.1411217348614</v>
      </c>
      <c r="L68" s="6">
        <v>0</v>
      </c>
      <c r="M68" s="6">
        <v>0</v>
      </c>
      <c r="N68" s="6">
        <v>0</v>
      </c>
      <c r="O68" s="6">
        <v>0</v>
      </c>
      <c r="P68" s="6">
        <v>0</v>
      </c>
      <c r="Q68" s="6">
        <v>0</v>
      </c>
      <c r="R68" s="6">
        <v>0</v>
      </c>
      <c r="S68" s="6">
        <v>0</v>
      </c>
      <c r="T68" s="6">
        <v>0</v>
      </c>
      <c r="U68" s="6">
        <v>0</v>
      </c>
      <c r="V68" s="6">
        <v>0</v>
      </c>
      <c r="W68" s="6">
        <v>0</v>
      </c>
      <c r="X68" s="6">
        <v>0</v>
      </c>
      <c r="Y68" s="6">
        <v>0</v>
      </c>
      <c r="Z68" s="6">
        <v>0</v>
      </c>
      <c r="AA68" s="6">
        <v>0</v>
      </c>
      <c r="AB68" s="6">
        <v>0</v>
      </c>
      <c r="AC68" s="6">
        <v>0</v>
      </c>
      <c r="AD68" s="6">
        <v>0</v>
      </c>
      <c r="AE68" s="6">
        <v>0</v>
      </c>
      <c r="AF68" s="6">
        <v>0</v>
      </c>
      <c r="AG68" s="6">
        <v>0</v>
      </c>
      <c r="AH68" s="6">
        <v>0</v>
      </c>
      <c r="AI68" s="6">
        <v>0</v>
      </c>
      <c r="AJ68" s="6">
        <v>0</v>
      </c>
      <c r="AK68" s="6">
        <v>0</v>
      </c>
      <c r="AL68" s="6">
        <v>0</v>
      </c>
      <c r="AM68" s="6">
        <v>0</v>
      </c>
      <c r="AN68" s="6">
        <v>0</v>
      </c>
      <c r="AO68" s="6">
        <v>0</v>
      </c>
    </row>
    <row r="69" spans="1:41" x14ac:dyDescent="0.2">
      <c r="A69" s="6" t="s">
        <v>101</v>
      </c>
      <c r="B69" s="6" t="s">
        <v>63</v>
      </c>
      <c r="C69" s="6" t="s">
        <v>65</v>
      </c>
      <c r="D69" s="6" t="s">
        <v>56</v>
      </c>
      <c r="E69" s="6" t="s">
        <v>44</v>
      </c>
      <c r="F69" s="6" t="s">
        <v>45</v>
      </c>
      <c r="G69" s="6">
        <v>165.71486092766264</v>
      </c>
      <c r="H69" s="6">
        <v>270.57114773988684</v>
      </c>
      <c r="I69" s="6">
        <v>257.96243738988426</v>
      </c>
      <c r="J69" s="6">
        <v>97.877573881851248</v>
      </c>
      <c r="K69" s="6">
        <v>134.03561594255726</v>
      </c>
      <c r="L69" s="6">
        <v>0</v>
      </c>
      <c r="M69" s="6">
        <v>0</v>
      </c>
      <c r="N69" s="6">
        <v>0</v>
      </c>
      <c r="O69" s="6">
        <v>0</v>
      </c>
      <c r="P69" s="6">
        <v>0</v>
      </c>
      <c r="Q69" s="6">
        <v>0</v>
      </c>
      <c r="R69" s="6">
        <v>0</v>
      </c>
      <c r="S69" s="6">
        <v>0</v>
      </c>
      <c r="T69" s="6">
        <v>0</v>
      </c>
      <c r="U69" s="6">
        <v>0</v>
      </c>
      <c r="V69" s="6">
        <v>0</v>
      </c>
      <c r="W69" s="6">
        <v>0</v>
      </c>
      <c r="X69" s="6">
        <v>0</v>
      </c>
      <c r="Y69" s="6">
        <v>0</v>
      </c>
      <c r="Z69" s="6">
        <v>0</v>
      </c>
      <c r="AA69" s="6">
        <v>0</v>
      </c>
      <c r="AB69" s="6">
        <v>0</v>
      </c>
      <c r="AC69" s="6">
        <v>0</v>
      </c>
      <c r="AD69" s="6">
        <v>0</v>
      </c>
      <c r="AE69" s="6">
        <v>0</v>
      </c>
      <c r="AF69" s="6">
        <v>0</v>
      </c>
      <c r="AG69" s="6">
        <v>0</v>
      </c>
      <c r="AH69" s="6">
        <v>0</v>
      </c>
      <c r="AI69" s="6">
        <v>0</v>
      </c>
      <c r="AJ69" s="6">
        <v>0</v>
      </c>
      <c r="AK69" s="6">
        <v>0</v>
      </c>
      <c r="AL69" s="6">
        <v>0</v>
      </c>
      <c r="AM69" s="6">
        <v>0</v>
      </c>
      <c r="AN69" s="6">
        <v>0</v>
      </c>
      <c r="AO69" s="6">
        <v>0</v>
      </c>
    </row>
    <row r="70" spans="1:41" x14ac:dyDescent="0.2">
      <c r="A70" s="6" t="s">
        <v>101</v>
      </c>
      <c r="B70" s="6" t="s">
        <v>63</v>
      </c>
      <c r="C70" s="6" t="s">
        <v>66</v>
      </c>
      <c r="D70" s="6" t="s">
        <v>56</v>
      </c>
      <c r="E70" s="6" t="s">
        <v>44</v>
      </c>
      <c r="F70" s="6" t="s">
        <v>45</v>
      </c>
      <c r="G70" s="6">
        <v>3800.5781134404251</v>
      </c>
      <c r="H70" s="6">
        <v>3766.0691212452989</v>
      </c>
      <c r="I70" s="6">
        <v>3587.305931996556</v>
      </c>
      <c r="J70" s="6">
        <v>3489.1582847274872</v>
      </c>
      <c r="K70" s="6">
        <v>3516.7327715791712</v>
      </c>
      <c r="L70" s="6">
        <v>0</v>
      </c>
      <c r="M70" s="6">
        <v>0</v>
      </c>
      <c r="N70" s="6">
        <v>0</v>
      </c>
      <c r="O70" s="6">
        <v>0</v>
      </c>
      <c r="P70" s="6">
        <v>0</v>
      </c>
      <c r="Q70" s="6">
        <v>0</v>
      </c>
      <c r="R70" s="6">
        <v>0</v>
      </c>
      <c r="S70" s="6">
        <v>0</v>
      </c>
      <c r="T70" s="6">
        <v>0</v>
      </c>
      <c r="U70" s="6">
        <v>0</v>
      </c>
      <c r="V70" s="6">
        <v>0</v>
      </c>
      <c r="W70" s="6">
        <v>0</v>
      </c>
      <c r="X70" s="6">
        <v>0</v>
      </c>
      <c r="Y70" s="6">
        <v>0</v>
      </c>
      <c r="Z70" s="6">
        <v>0</v>
      </c>
      <c r="AA70" s="6">
        <v>0</v>
      </c>
      <c r="AB70" s="6">
        <v>0</v>
      </c>
      <c r="AC70" s="6">
        <v>0</v>
      </c>
      <c r="AD70" s="6">
        <v>0</v>
      </c>
      <c r="AE70" s="6">
        <v>0</v>
      </c>
      <c r="AF70" s="6">
        <v>0</v>
      </c>
      <c r="AG70" s="6">
        <v>0</v>
      </c>
      <c r="AH70" s="6">
        <v>0</v>
      </c>
      <c r="AI70" s="6">
        <v>0</v>
      </c>
      <c r="AJ70" s="6">
        <v>0</v>
      </c>
      <c r="AK70" s="6">
        <v>0</v>
      </c>
      <c r="AL70" s="6">
        <v>0</v>
      </c>
      <c r="AM70" s="6">
        <v>0</v>
      </c>
      <c r="AN70" s="6">
        <v>0</v>
      </c>
      <c r="AO70" s="6">
        <v>0</v>
      </c>
    </row>
    <row r="71" spans="1:41" x14ac:dyDescent="0.2">
      <c r="A71" s="6" t="s">
        <v>101</v>
      </c>
      <c r="B71" s="6" t="s">
        <v>63</v>
      </c>
      <c r="C71" s="6" t="s">
        <v>67</v>
      </c>
      <c r="D71" s="6" t="s">
        <v>56</v>
      </c>
      <c r="E71" s="6" t="s">
        <v>44</v>
      </c>
      <c r="F71" s="6" t="s">
        <v>45</v>
      </c>
      <c r="G71" s="6">
        <v>110.7255122661591</v>
      </c>
      <c r="H71" s="6">
        <v>110.67450839281081</v>
      </c>
      <c r="I71" s="6">
        <v>107.32257151603696</v>
      </c>
      <c r="J71" s="6">
        <v>104.15679940581325</v>
      </c>
      <c r="K71" s="6">
        <v>100.6682543158532</v>
      </c>
      <c r="L71" s="6">
        <v>0</v>
      </c>
      <c r="M71" s="6">
        <v>0</v>
      </c>
      <c r="N71" s="6">
        <v>0</v>
      </c>
      <c r="O71" s="6">
        <v>0</v>
      </c>
      <c r="P71" s="6">
        <v>0</v>
      </c>
      <c r="Q71" s="6">
        <v>0</v>
      </c>
      <c r="R71" s="6">
        <v>0</v>
      </c>
      <c r="S71" s="6">
        <v>0</v>
      </c>
      <c r="T71" s="6">
        <v>0</v>
      </c>
      <c r="U71" s="6">
        <v>0</v>
      </c>
      <c r="V71" s="6">
        <v>0</v>
      </c>
      <c r="W71" s="6">
        <v>0</v>
      </c>
      <c r="X71" s="6">
        <v>0</v>
      </c>
      <c r="Y71" s="6">
        <v>0</v>
      </c>
      <c r="Z71" s="6">
        <v>0</v>
      </c>
      <c r="AA71" s="6">
        <v>0</v>
      </c>
      <c r="AB71" s="6">
        <v>0</v>
      </c>
      <c r="AC71" s="6">
        <v>0</v>
      </c>
      <c r="AD71" s="6">
        <v>0</v>
      </c>
      <c r="AE71" s="6">
        <v>0</v>
      </c>
      <c r="AF71" s="6">
        <v>0</v>
      </c>
      <c r="AG71" s="6">
        <v>0</v>
      </c>
      <c r="AH71" s="6">
        <v>0</v>
      </c>
      <c r="AI71" s="6">
        <v>0</v>
      </c>
      <c r="AJ71" s="6">
        <v>0</v>
      </c>
      <c r="AK71" s="6">
        <v>0</v>
      </c>
      <c r="AL71" s="6">
        <v>0</v>
      </c>
      <c r="AM71" s="6">
        <v>0</v>
      </c>
      <c r="AN71" s="6">
        <v>0</v>
      </c>
      <c r="AO71" s="6">
        <v>0</v>
      </c>
    </row>
    <row r="72" spans="1:41" x14ac:dyDescent="0.2">
      <c r="A72" s="6" t="s">
        <v>101</v>
      </c>
      <c r="B72" s="6" t="s">
        <v>63</v>
      </c>
      <c r="C72" s="6" t="s">
        <v>68</v>
      </c>
      <c r="D72" s="6" t="s">
        <v>56</v>
      </c>
      <c r="E72" s="6" t="s">
        <v>44</v>
      </c>
      <c r="F72" s="6" t="s">
        <v>45</v>
      </c>
      <c r="G72" s="6">
        <v>2263.2439015498398</v>
      </c>
      <c r="H72" s="6">
        <v>2245.0346537334867</v>
      </c>
      <c r="I72" s="6">
        <v>2156.0076876010285</v>
      </c>
      <c r="J72" s="6">
        <v>2102.4014176349156</v>
      </c>
      <c r="K72" s="6">
        <v>2091.087054204665</v>
      </c>
      <c r="L72" s="6">
        <v>0</v>
      </c>
      <c r="M72" s="6">
        <v>0</v>
      </c>
      <c r="N72" s="6">
        <v>0</v>
      </c>
      <c r="O72" s="6">
        <v>0</v>
      </c>
      <c r="P72" s="6">
        <v>0</v>
      </c>
      <c r="Q72" s="6">
        <v>0</v>
      </c>
      <c r="R72" s="6">
        <v>0</v>
      </c>
      <c r="S72" s="6">
        <v>0</v>
      </c>
      <c r="T72" s="6">
        <v>0</v>
      </c>
      <c r="U72" s="6">
        <v>0</v>
      </c>
      <c r="V72" s="6">
        <v>0</v>
      </c>
      <c r="W72" s="6">
        <v>0</v>
      </c>
      <c r="X72" s="6">
        <v>0</v>
      </c>
      <c r="Y72" s="6">
        <v>0</v>
      </c>
      <c r="Z72" s="6">
        <v>0</v>
      </c>
      <c r="AA72" s="6">
        <v>0</v>
      </c>
      <c r="AB72" s="6">
        <v>0</v>
      </c>
      <c r="AC72" s="6">
        <v>0</v>
      </c>
      <c r="AD72" s="6">
        <v>0</v>
      </c>
      <c r="AE72" s="6">
        <v>0</v>
      </c>
      <c r="AF72" s="6">
        <v>0</v>
      </c>
      <c r="AG72" s="6">
        <v>0</v>
      </c>
      <c r="AH72" s="6">
        <v>0</v>
      </c>
      <c r="AI72" s="6">
        <v>0</v>
      </c>
      <c r="AJ72" s="6">
        <v>0</v>
      </c>
      <c r="AK72" s="6">
        <v>0</v>
      </c>
      <c r="AL72" s="6">
        <v>0</v>
      </c>
      <c r="AM72" s="6">
        <v>0</v>
      </c>
      <c r="AN72" s="6">
        <v>0</v>
      </c>
      <c r="AO72" s="6">
        <v>0</v>
      </c>
    </row>
    <row r="73" spans="1:41" x14ac:dyDescent="0.2">
      <c r="A73" s="6" t="s">
        <v>101</v>
      </c>
      <c r="B73" s="6" t="s">
        <v>63</v>
      </c>
      <c r="C73" s="6" t="s">
        <v>69</v>
      </c>
      <c r="D73" s="6" t="s">
        <v>56</v>
      </c>
      <c r="E73" s="6" t="s">
        <v>44</v>
      </c>
      <c r="F73" s="6" t="s">
        <v>45</v>
      </c>
      <c r="G73" s="6">
        <v>4213.1592224691967</v>
      </c>
      <c r="H73" s="6">
        <v>4131.6310107298232</v>
      </c>
      <c r="I73" s="6">
        <v>3909.5201329574893</v>
      </c>
      <c r="J73" s="6">
        <v>3791.9938080117527</v>
      </c>
      <c r="K73" s="6">
        <v>3788.621586727681</v>
      </c>
      <c r="L73" s="6">
        <v>0</v>
      </c>
      <c r="M73" s="6">
        <v>0</v>
      </c>
      <c r="N73" s="6">
        <v>0</v>
      </c>
      <c r="O73" s="6">
        <v>0</v>
      </c>
      <c r="P73" s="6">
        <v>0</v>
      </c>
      <c r="Q73" s="6">
        <v>0</v>
      </c>
      <c r="R73" s="6">
        <v>0</v>
      </c>
      <c r="S73" s="6">
        <v>0</v>
      </c>
      <c r="T73" s="6">
        <v>0</v>
      </c>
      <c r="U73" s="6">
        <v>0</v>
      </c>
      <c r="V73" s="6">
        <v>0</v>
      </c>
      <c r="W73" s="6">
        <v>0</v>
      </c>
      <c r="X73" s="6">
        <v>0</v>
      </c>
      <c r="Y73" s="6">
        <v>0</v>
      </c>
      <c r="Z73" s="6">
        <v>0</v>
      </c>
      <c r="AA73" s="6">
        <v>0</v>
      </c>
      <c r="AB73" s="6">
        <v>0</v>
      </c>
      <c r="AC73" s="6">
        <v>0</v>
      </c>
      <c r="AD73" s="6">
        <v>0</v>
      </c>
      <c r="AE73" s="6">
        <v>0</v>
      </c>
      <c r="AF73" s="6">
        <v>0</v>
      </c>
      <c r="AG73" s="6">
        <v>0</v>
      </c>
      <c r="AH73" s="6">
        <v>0</v>
      </c>
      <c r="AI73" s="6">
        <v>0</v>
      </c>
      <c r="AJ73" s="6">
        <v>0</v>
      </c>
      <c r="AK73" s="6">
        <v>0</v>
      </c>
      <c r="AL73" s="6">
        <v>0</v>
      </c>
      <c r="AM73" s="6">
        <v>0</v>
      </c>
      <c r="AN73" s="6">
        <v>0</v>
      </c>
      <c r="AO73" s="6">
        <v>0</v>
      </c>
    </row>
    <row r="74" spans="1:41" x14ac:dyDescent="0.2">
      <c r="A74" s="6" t="s">
        <v>101</v>
      </c>
      <c r="B74" s="6" t="s">
        <v>63</v>
      </c>
      <c r="C74" s="6" t="s">
        <v>70</v>
      </c>
      <c r="D74" s="6" t="s">
        <v>56</v>
      </c>
      <c r="E74" s="6" t="s">
        <v>44</v>
      </c>
      <c r="F74" s="6" t="s">
        <v>45</v>
      </c>
      <c r="G74" s="6">
        <v>125629.8939376715</v>
      </c>
      <c r="H74" s="6">
        <v>129485.98898473087</v>
      </c>
      <c r="I74" s="6">
        <v>124330.08026571741</v>
      </c>
      <c r="J74" s="6">
        <v>118867.09073712809</v>
      </c>
      <c r="K74" s="6">
        <v>80549.451762859011</v>
      </c>
      <c r="L74" s="6">
        <v>1237009.7821120608</v>
      </c>
      <c r="M74" s="6">
        <v>1379966.7202604031</v>
      </c>
      <c r="N74" s="6">
        <v>1335286.8144425992</v>
      </c>
      <c r="O74" s="6">
        <v>1290249.9364994925</v>
      </c>
      <c r="P74" s="6">
        <v>929862.81131458876</v>
      </c>
      <c r="Q74" s="6">
        <v>81014.007340985045</v>
      </c>
      <c r="R74" s="6">
        <v>92687.614986245739</v>
      </c>
      <c r="S74" s="6">
        <v>89599.442266526603</v>
      </c>
      <c r="T74" s="6">
        <v>86615.404589375365</v>
      </c>
      <c r="U74" s="6">
        <v>61851.121166711353</v>
      </c>
      <c r="V74" s="6">
        <v>101731465.5648845</v>
      </c>
      <c r="W74" s="6">
        <v>122493234.16286388</v>
      </c>
      <c r="X74" s="6">
        <v>116951863.22402236</v>
      </c>
      <c r="Y74" s="6">
        <v>113172112.63994214</v>
      </c>
      <c r="Z74" s="6">
        <v>79883599.835495725</v>
      </c>
      <c r="AA74" s="6">
        <v>896334.81224643043</v>
      </c>
      <c r="AB74" s="6">
        <v>1002488.1738895181</v>
      </c>
      <c r="AC74" s="6">
        <v>971142.10551179224</v>
      </c>
      <c r="AD74" s="6">
        <v>942251.95683815726</v>
      </c>
      <c r="AE74" s="6">
        <v>694338.3646576535</v>
      </c>
      <c r="AF74" s="6">
        <v>54491.956664394485</v>
      </c>
      <c r="AG74" s="6">
        <v>62854.532316948658</v>
      </c>
      <c r="AH74" s="6">
        <v>60851.674763912299</v>
      </c>
      <c r="AI74" s="6">
        <v>59044.292116883342</v>
      </c>
      <c r="AJ74" s="6">
        <v>43288.116677732811</v>
      </c>
      <c r="AK74" s="6">
        <v>40737376.973982058</v>
      </c>
      <c r="AL74" s="6">
        <v>50830167.892820403</v>
      </c>
      <c r="AM74" s="6">
        <v>48336739.200444259</v>
      </c>
      <c r="AN74" s="6">
        <v>46707657.908105128</v>
      </c>
      <c r="AO74" s="6">
        <v>33420507.344778527</v>
      </c>
    </row>
    <row r="75" spans="1:41" x14ac:dyDescent="0.2">
      <c r="A75" s="6" t="s">
        <v>101</v>
      </c>
      <c r="B75" s="6" t="s">
        <v>63</v>
      </c>
      <c r="C75" s="6" t="s">
        <v>71</v>
      </c>
      <c r="D75" s="6" t="s">
        <v>56</v>
      </c>
      <c r="E75" s="6" t="s">
        <v>44</v>
      </c>
      <c r="F75" s="6" t="s">
        <v>45</v>
      </c>
      <c r="G75" s="6">
        <v>93493.053304241883</v>
      </c>
      <c r="H75" s="6">
        <v>96585.264168033755</v>
      </c>
      <c r="I75" s="6">
        <v>92586.15121007766</v>
      </c>
      <c r="J75" s="6">
        <v>88423.848683997669</v>
      </c>
      <c r="K75" s="6">
        <v>58412.7036346881</v>
      </c>
      <c r="L75" s="6">
        <v>1135353.2472274425</v>
      </c>
      <c r="M75" s="6">
        <v>1258484.6475963257</v>
      </c>
      <c r="N75" s="6">
        <v>1216961.1638566987</v>
      </c>
      <c r="O75" s="6">
        <v>1175066.6073122504</v>
      </c>
      <c r="P75" s="6">
        <v>832450.23348370986</v>
      </c>
      <c r="Q75" s="6">
        <v>73760.93335903663</v>
      </c>
      <c r="R75" s="6">
        <v>83371.77019004029</v>
      </c>
      <c r="S75" s="6">
        <v>80552.096840913291</v>
      </c>
      <c r="T75" s="6">
        <v>77946.490158452347</v>
      </c>
      <c r="U75" s="6">
        <v>55017.389248904336</v>
      </c>
      <c r="V75" s="6">
        <v>82278583.785560042</v>
      </c>
      <c r="W75" s="6">
        <v>96598235.322193891</v>
      </c>
      <c r="X75" s="6">
        <v>92629990.464011386</v>
      </c>
      <c r="Y75" s="6">
        <v>90131736.586001471</v>
      </c>
      <c r="Z75" s="6">
        <v>64438068.322360441</v>
      </c>
      <c r="AA75" s="6">
        <v>801337.96065305162</v>
      </c>
      <c r="AB75" s="6">
        <v>890865.50487336109</v>
      </c>
      <c r="AC75" s="6">
        <v>861976.67548260535</v>
      </c>
      <c r="AD75" s="6">
        <v>835257.56701838237</v>
      </c>
      <c r="AE75" s="6">
        <v>605991.28437098081</v>
      </c>
      <c r="AF75" s="6">
        <v>47758.571480959909</v>
      </c>
      <c r="AG75" s="6">
        <v>54507.053597941995</v>
      </c>
      <c r="AH75" s="6">
        <v>52756.776641606819</v>
      </c>
      <c r="AI75" s="6">
        <v>51203.391117478306</v>
      </c>
      <c r="AJ75" s="6">
        <v>37145.394336492791</v>
      </c>
      <c r="AK75" s="6">
        <v>30745396.611821257</v>
      </c>
      <c r="AL75" s="6">
        <v>37483071.632584885</v>
      </c>
      <c r="AM75" s="6">
        <v>35874717.403169796</v>
      </c>
      <c r="AN75" s="6">
        <v>34813049.851902932</v>
      </c>
      <c r="AO75" s="6">
        <v>25366734.16307839</v>
      </c>
    </row>
    <row r="76" spans="1:41" x14ac:dyDescent="0.2">
      <c r="A76" s="6" t="s">
        <v>101</v>
      </c>
      <c r="B76" s="6" t="s">
        <v>63</v>
      </c>
      <c r="C76" s="6" t="s">
        <v>72</v>
      </c>
      <c r="D76" s="6" t="s">
        <v>56</v>
      </c>
      <c r="E76" s="6" t="s">
        <v>44</v>
      </c>
      <c r="F76" s="6" t="s">
        <v>45</v>
      </c>
      <c r="G76" s="6">
        <v>27414.906576883157</v>
      </c>
      <c r="H76" s="6">
        <v>28390.873283432891</v>
      </c>
      <c r="I76" s="6">
        <v>27416.219537549765</v>
      </c>
      <c r="J76" s="6">
        <v>26560.89146746058</v>
      </c>
      <c r="K76" s="6">
        <v>19397.863942993914</v>
      </c>
      <c r="L76" s="6">
        <v>323186.06084774248</v>
      </c>
      <c r="M76" s="6">
        <v>358029.65503014473</v>
      </c>
      <c r="N76" s="6">
        <v>349554.77859575301</v>
      </c>
      <c r="O76" s="6">
        <v>343100.18861607095</v>
      </c>
      <c r="P76" s="6">
        <v>267062.52750572766</v>
      </c>
      <c r="Q76" s="6">
        <v>19101.714738051334</v>
      </c>
      <c r="R76" s="6">
        <v>21486.442794718358</v>
      </c>
      <c r="S76" s="6">
        <v>21005.022843386156</v>
      </c>
      <c r="T76" s="6">
        <v>20678.969717661545</v>
      </c>
      <c r="U76" s="6">
        <v>16294.39750549999</v>
      </c>
      <c r="V76" s="6">
        <v>18922353.932997409</v>
      </c>
      <c r="W76" s="6">
        <v>22037782.950892754</v>
      </c>
      <c r="X76" s="6">
        <v>21370931.961713932</v>
      </c>
      <c r="Y76" s="6">
        <v>21096190.83594938</v>
      </c>
      <c r="Z76" s="6">
        <v>16609067.182986505</v>
      </c>
      <c r="AA76" s="6">
        <v>255514.81036486293</v>
      </c>
      <c r="AB76" s="6">
        <v>283777.02444494877</v>
      </c>
      <c r="AC76" s="6">
        <v>277449.62203608494</v>
      </c>
      <c r="AD76" s="6">
        <v>272697.74811837618</v>
      </c>
      <c r="AE76" s="6">
        <v>214818.91575104397</v>
      </c>
      <c r="AF76" s="6">
        <v>13600.258042697942</v>
      </c>
      <c r="AG76" s="6">
        <v>15434.635980160292</v>
      </c>
      <c r="AH76" s="6">
        <v>15129.488496175492</v>
      </c>
      <c r="AI76" s="6">
        <v>14924.198360238366</v>
      </c>
      <c r="AJ76" s="6">
        <v>12001.787870604261</v>
      </c>
      <c r="AK76" s="6">
        <v>7368397.0351416767</v>
      </c>
      <c r="AL76" s="6">
        <v>8853628.5705856998</v>
      </c>
      <c r="AM76" s="6">
        <v>8562160.5248872582</v>
      </c>
      <c r="AN76" s="6">
        <v>8434908.9890207071</v>
      </c>
      <c r="AO76" s="6">
        <v>6728273.4689918421</v>
      </c>
    </row>
    <row r="77" spans="1:41" x14ac:dyDescent="0.2">
      <c r="A77" s="6" t="s">
        <v>101</v>
      </c>
      <c r="B77" s="6" t="s">
        <v>63</v>
      </c>
      <c r="C77" s="6" t="s">
        <v>73</v>
      </c>
      <c r="D77" s="6" t="s">
        <v>56</v>
      </c>
      <c r="E77" s="6" t="s">
        <v>44</v>
      </c>
      <c r="F77" s="6" t="s">
        <v>45</v>
      </c>
      <c r="G77" s="6">
        <v>111273.1996036177</v>
      </c>
      <c r="H77" s="6">
        <v>107441.08643784233</v>
      </c>
      <c r="I77" s="6">
        <v>103183.57358384816</v>
      </c>
      <c r="J77" s="6">
        <v>99257.94674855248</v>
      </c>
      <c r="K77" s="6">
        <v>68275.446938760273</v>
      </c>
      <c r="L77" s="6">
        <v>578882.67831800366</v>
      </c>
      <c r="M77" s="6">
        <v>604805.81948021229</v>
      </c>
      <c r="N77" s="6">
        <v>580538.9998962197</v>
      </c>
      <c r="O77" s="6">
        <v>562535.72101138905</v>
      </c>
      <c r="P77" s="6">
        <v>395440.56671305862</v>
      </c>
      <c r="Q77" s="6">
        <v>106515.56576842311</v>
      </c>
      <c r="R77" s="6">
        <v>109776.60707397063</v>
      </c>
      <c r="S77" s="6">
        <v>105361.558046829</v>
      </c>
      <c r="T77" s="6">
        <v>102017.66175553569</v>
      </c>
      <c r="U77" s="6">
        <v>61518.260637501677</v>
      </c>
      <c r="V77" s="6">
        <v>24245025.080194578</v>
      </c>
      <c r="W77" s="6">
        <v>25274702.024406135</v>
      </c>
      <c r="X77" s="6">
        <v>24190630.468953829</v>
      </c>
      <c r="Y77" s="6">
        <v>23680650.294378668</v>
      </c>
      <c r="Z77" s="6">
        <v>17673483.462748084</v>
      </c>
      <c r="AA77" s="6">
        <v>425971.62125324347</v>
      </c>
      <c r="AB77" s="6">
        <v>446154.09476148128</v>
      </c>
      <c r="AC77" s="6">
        <v>428610.24521741463</v>
      </c>
      <c r="AD77" s="6">
        <v>416790.55534956581</v>
      </c>
      <c r="AE77" s="6">
        <v>298568.68762124493</v>
      </c>
      <c r="AF77" s="6">
        <v>70713.501374466956</v>
      </c>
      <c r="AG77" s="6">
        <v>73485.476265814403</v>
      </c>
      <c r="AH77" s="6">
        <v>70617.610610881253</v>
      </c>
      <c r="AI77" s="6">
        <v>68620.258237948437</v>
      </c>
      <c r="AJ77" s="6">
        <v>42391.14479494722</v>
      </c>
      <c r="AK77" s="6">
        <v>9139092.7938821185</v>
      </c>
      <c r="AL77" s="6">
        <v>9842248.978102576</v>
      </c>
      <c r="AM77" s="6">
        <v>9381302.6158362087</v>
      </c>
      <c r="AN77" s="6">
        <v>9170484.666250512</v>
      </c>
      <c r="AO77" s="6">
        <v>6987066.3427419867</v>
      </c>
    </row>
    <row r="78" spans="1:41" x14ac:dyDescent="0.2">
      <c r="A78" s="6" t="s">
        <v>101</v>
      </c>
      <c r="B78" s="6" t="s">
        <v>63</v>
      </c>
      <c r="C78" s="6" t="s">
        <v>74</v>
      </c>
      <c r="D78" s="6" t="s">
        <v>56</v>
      </c>
      <c r="E78" s="6" t="s">
        <v>44</v>
      </c>
      <c r="F78" s="6" t="s">
        <v>45</v>
      </c>
      <c r="G78" s="6">
        <v>192338.86103459229</v>
      </c>
      <c r="H78" s="6">
        <v>175641.27423661607</v>
      </c>
      <c r="I78" s="6">
        <v>166983.80525488479</v>
      </c>
      <c r="J78" s="6">
        <v>158102.44666175349</v>
      </c>
      <c r="K78" s="6">
        <v>99927.997081910231</v>
      </c>
      <c r="L78" s="6">
        <v>1291560.42904812</v>
      </c>
      <c r="M78" s="6">
        <v>1284083.9494776714</v>
      </c>
      <c r="N78" s="6">
        <v>1219292.2060307825</v>
      </c>
      <c r="O78" s="6">
        <v>1162007.8551687696</v>
      </c>
      <c r="P78" s="6">
        <v>752057.60007088922</v>
      </c>
      <c r="Q78" s="6">
        <v>243765.69413080753</v>
      </c>
      <c r="R78" s="6">
        <v>240547.30235773011</v>
      </c>
      <c r="S78" s="6">
        <v>228196.30180926545</v>
      </c>
      <c r="T78" s="6">
        <v>217101.00929006268</v>
      </c>
      <c r="U78" s="6">
        <v>118167.09064769087</v>
      </c>
      <c r="V78" s="6">
        <v>60937490.909063704</v>
      </c>
      <c r="W78" s="6">
        <v>60538686.393122673</v>
      </c>
      <c r="X78" s="6">
        <v>57235073.153884739</v>
      </c>
      <c r="Y78" s="6">
        <v>55153210.306527816</v>
      </c>
      <c r="Z78" s="6">
        <v>36557220.389991455</v>
      </c>
      <c r="AA78" s="6">
        <v>891489.63278322655</v>
      </c>
      <c r="AB78" s="6">
        <v>885694.32155829435</v>
      </c>
      <c r="AC78" s="6">
        <v>841513.91708446667</v>
      </c>
      <c r="AD78" s="6">
        <v>805852.63840091694</v>
      </c>
      <c r="AE78" s="6">
        <v>534028.29215682775</v>
      </c>
      <c r="AF78" s="6">
        <v>156490.57573220064</v>
      </c>
      <c r="AG78" s="6">
        <v>155133.11070071728</v>
      </c>
      <c r="AH78" s="6">
        <v>147211.31224955598</v>
      </c>
      <c r="AI78" s="6">
        <v>140623.96279790197</v>
      </c>
      <c r="AJ78" s="6">
        <v>78748.152650319113</v>
      </c>
      <c r="AK78" s="6">
        <v>23288572.070668776</v>
      </c>
      <c r="AL78" s="6">
        <v>23814655.082472973</v>
      </c>
      <c r="AM78" s="6">
        <v>22404722.36571176</v>
      </c>
      <c r="AN78" s="6">
        <v>21539250.748471156</v>
      </c>
      <c r="AO78" s="6">
        <v>14609615.908557568</v>
      </c>
    </row>
    <row r="79" spans="1:41" x14ac:dyDescent="0.2">
      <c r="A79" s="6" t="s">
        <v>101</v>
      </c>
      <c r="B79" s="6" t="s">
        <v>63</v>
      </c>
      <c r="C79" s="6" t="s">
        <v>75</v>
      </c>
      <c r="D79" s="6" t="s">
        <v>43</v>
      </c>
      <c r="E79" s="6" t="s">
        <v>44</v>
      </c>
      <c r="F79" s="6" t="s">
        <v>45</v>
      </c>
      <c r="G79" s="6">
        <v>216413.20558258658</v>
      </c>
      <c r="H79" s="6">
        <v>221442.37651005195</v>
      </c>
      <c r="I79" s="6">
        <v>205306.71163036881</v>
      </c>
      <c r="J79" s="6">
        <v>191136.23672522456</v>
      </c>
      <c r="K79" s="6">
        <v>117992.56082334902</v>
      </c>
      <c r="L79" s="6">
        <v>2023183.9312923164</v>
      </c>
      <c r="M79" s="6">
        <v>2346727.3087984035</v>
      </c>
      <c r="N79" s="6">
        <v>2184635.6464098073</v>
      </c>
      <c r="O79" s="6">
        <v>2049880.7765454219</v>
      </c>
      <c r="P79" s="6">
        <v>1315784.9100260753</v>
      </c>
      <c r="Q79" s="6">
        <v>138201.00943744613</v>
      </c>
      <c r="R79" s="6">
        <v>166475.65234059014</v>
      </c>
      <c r="S79" s="6">
        <v>154308.81559941673</v>
      </c>
      <c r="T79" s="6">
        <v>145056.65522656418</v>
      </c>
      <c r="U79" s="6">
        <v>92439.983182694952</v>
      </c>
      <c r="V79" s="6">
        <v>261005467.83176264</v>
      </c>
      <c r="W79" s="6">
        <v>344467143.95941049</v>
      </c>
      <c r="X79" s="6">
        <v>319095083.26707864</v>
      </c>
      <c r="Y79" s="6">
        <v>302448144.08591068</v>
      </c>
      <c r="Z79" s="6">
        <v>200270200.70892721</v>
      </c>
      <c r="AA79" s="6">
        <v>1241701.1658557318</v>
      </c>
      <c r="AB79" s="6">
        <v>1444048.9547095583</v>
      </c>
      <c r="AC79" s="6">
        <v>1345067.7367874703</v>
      </c>
      <c r="AD79" s="6">
        <v>1264618.197664577</v>
      </c>
      <c r="AE79" s="6">
        <v>829581.73002028337</v>
      </c>
      <c r="AF79" s="6">
        <v>78159.817621376482</v>
      </c>
      <c r="AG79" s="6">
        <v>94618.846190884593</v>
      </c>
      <c r="AH79" s="6">
        <v>87910.322452427688</v>
      </c>
      <c r="AI79" s="6">
        <v>82928.969275085226</v>
      </c>
      <c r="AJ79" s="6">
        <v>54036.069072526632</v>
      </c>
      <c r="AK79" s="6">
        <v>97635066.590752065</v>
      </c>
      <c r="AL79" s="6">
        <v>131647869.34009205</v>
      </c>
      <c r="AM79" s="6">
        <v>122602909.64299993</v>
      </c>
      <c r="AN79" s="6">
        <v>116271578.17196891</v>
      </c>
      <c r="AO79" s="6">
        <v>78698089.327822134</v>
      </c>
    </row>
    <row r="80" spans="1:41" x14ac:dyDescent="0.2">
      <c r="A80" s="6" t="s">
        <v>101</v>
      </c>
      <c r="B80" s="6" t="s">
        <v>63</v>
      </c>
      <c r="C80" s="6" t="s">
        <v>76</v>
      </c>
      <c r="D80" s="6" t="s">
        <v>43</v>
      </c>
      <c r="E80" s="6" t="s">
        <v>44</v>
      </c>
      <c r="F80" s="6" t="s">
        <v>45</v>
      </c>
      <c r="G80" s="6">
        <v>138786.64148410849</v>
      </c>
      <c r="H80" s="6">
        <v>143362.46533811517</v>
      </c>
      <c r="I80" s="6">
        <v>132895.33333445527</v>
      </c>
      <c r="J80" s="6">
        <v>123731.58021586381</v>
      </c>
      <c r="K80" s="6">
        <v>78606.095113407922</v>
      </c>
      <c r="L80" s="6">
        <v>1673720.3080968682</v>
      </c>
      <c r="M80" s="6">
        <v>1976062.9214934029</v>
      </c>
      <c r="N80" s="6">
        <v>1837134.5541577837</v>
      </c>
      <c r="O80" s="6">
        <v>1721910.7893393401</v>
      </c>
      <c r="P80" s="6">
        <v>1126215.8241027102</v>
      </c>
      <c r="Q80" s="6">
        <v>108657.65715851262</v>
      </c>
      <c r="R80" s="6">
        <v>134239.66563888171</v>
      </c>
      <c r="S80" s="6">
        <v>124259.71235751182</v>
      </c>
      <c r="T80" s="6">
        <v>116491.37327742201</v>
      </c>
      <c r="U80" s="6">
        <v>75249.324710547298</v>
      </c>
      <c r="V80" s="6">
        <v>198438407.08906546</v>
      </c>
      <c r="W80" s="6">
        <v>268701650.32424819</v>
      </c>
      <c r="X80" s="6">
        <v>249175550.70116657</v>
      </c>
      <c r="Y80" s="6">
        <v>235974373.96772087</v>
      </c>
      <c r="Z80" s="6">
        <v>158987535.98084301</v>
      </c>
      <c r="AA80" s="6">
        <v>998504.93505987723</v>
      </c>
      <c r="AB80" s="6">
        <v>1181468.8161055346</v>
      </c>
      <c r="AC80" s="6">
        <v>1098424.3101462645</v>
      </c>
      <c r="AD80" s="6">
        <v>1031125.907096218</v>
      </c>
      <c r="AE80" s="6">
        <v>683507.85823315533</v>
      </c>
      <c r="AF80" s="6">
        <v>59103.66546411172</v>
      </c>
      <c r="AG80" s="6">
        <v>73263.954540651874</v>
      </c>
      <c r="AH80" s="6">
        <v>67903.8753191586</v>
      </c>
      <c r="AI80" s="6">
        <v>63905.542961400955</v>
      </c>
      <c r="AJ80" s="6">
        <v>41899.17162713725</v>
      </c>
      <c r="AK80" s="6">
        <v>74516048.009563878</v>
      </c>
      <c r="AL80" s="6">
        <v>101693542.88487992</v>
      </c>
      <c r="AM80" s="6">
        <v>94722447.997620672</v>
      </c>
      <c r="AN80" s="6">
        <v>89886122.65121749</v>
      </c>
      <c r="AO80" s="6">
        <v>61286517.125577241</v>
      </c>
    </row>
    <row r="81" spans="1:41" x14ac:dyDescent="0.2">
      <c r="A81" s="6" t="s">
        <v>101</v>
      </c>
      <c r="B81" s="6" t="s">
        <v>63</v>
      </c>
      <c r="C81" s="6" t="s">
        <v>77</v>
      </c>
      <c r="D81" s="6" t="s">
        <v>43</v>
      </c>
      <c r="E81" s="6" t="s">
        <v>44</v>
      </c>
      <c r="F81" s="6" t="s">
        <v>45</v>
      </c>
      <c r="G81" s="6">
        <v>41889.489994045449</v>
      </c>
      <c r="H81" s="6">
        <v>43359.216108898552</v>
      </c>
      <c r="I81" s="6">
        <v>40446.854890499402</v>
      </c>
      <c r="J81" s="6">
        <v>38020.678440228119</v>
      </c>
      <c r="K81" s="6">
        <v>25741.063791374017</v>
      </c>
      <c r="L81" s="6">
        <v>492587.03389691905</v>
      </c>
      <c r="M81" s="6">
        <v>570841.31478949275</v>
      </c>
      <c r="N81" s="6">
        <v>532786.63090510468</v>
      </c>
      <c r="O81" s="6">
        <v>504806.08540812857</v>
      </c>
      <c r="P81" s="6">
        <v>353470.43246606254</v>
      </c>
      <c r="Q81" s="6">
        <v>28351.891496715707</v>
      </c>
      <c r="R81" s="6">
        <v>33953.162418108011</v>
      </c>
      <c r="S81" s="6">
        <v>31524.752189912699</v>
      </c>
      <c r="T81" s="6">
        <v>30010.460167073303</v>
      </c>
      <c r="U81" s="6">
        <v>21196.173598332563</v>
      </c>
      <c r="V81" s="6">
        <v>48324212.344763607</v>
      </c>
      <c r="W81" s="6">
        <v>61341828.634784907</v>
      </c>
      <c r="X81" s="6">
        <v>57817877.217020512</v>
      </c>
      <c r="Y81" s="6">
        <v>55842881.000866637</v>
      </c>
      <c r="Z81" s="6">
        <v>41390904.356750891</v>
      </c>
      <c r="AA81" s="6">
        <v>308775.52938671777</v>
      </c>
      <c r="AB81" s="6">
        <v>358279.01748941466</v>
      </c>
      <c r="AC81" s="6">
        <v>333946.87033354293</v>
      </c>
      <c r="AD81" s="6">
        <v>316422.84458343452</v>
      </c>
      <c r="AE81" s="6">
        <v>222126.27138769964</v>
      </c>
      <c r="AF81" s="6">
        <v>15513.41620558706</v>
      </c>
      <c r="AG81" s="6">
        <v>18618.309209617295</v>
      </c>
      <c r="AH81" s="6">
        <v>17335.520328848721</v>
      </c>
      <c r="AI81" s="6">
        <v>16543.614708235564</v>
      </c>
      <c r="AJ81" s="6">
        <v>11791.980164590455</v>
      </c>
      <c r="AK81" s="6">
        <v>16933176.283445433</v>
      </c>
      <c r="AL81" s="6">
        <v>21785321.490300715</v>
      </c>
      <c r="AM81" s="6">
        <v>20653320.541004501</v>
      </c>
      <c r="AN81" s="6">
        <v>19966573.822809666</v>
      </c>
      <c r="AO81" s="6">
        <v>14824308.646291055</v>
      </c>
    </row>
    <row r="82" spans="1:41" x14ac:dyDescent="0.2">
      <c r="A82" s="6" t="s">
        <v>101</v>
      </c>
      <c r="B82" s="6" t="s">
        <v>63</v>
      </c>
      <c r="C82" s="6" t="s">
        <v>78</v>
      </c>
      <c r="D82" s="6" t="s">
        <v>43</v>
      </c>
      <c r="E82" s="6" t="s">
        <v>44</v>
      </c>
      <c r="F82" s="6" t="s">
        <v>45</v>
      </c>
      <c r="G82" s="6">
        <v>228515.04354048669</v>
      </c>
      <c r="H82" s="6">
        <v>215781.28983441179</v>
      </c>
      <c r="I82" s="6">
        <v>200075.09148049858</v>
      </c>
      <c r="J82" s="6">
        <v>186700.5456978908</v>
      </c>
      <c r="K82" s="6">
        <v>118009.70285760466</v>
      </c>
      <c r="L82" s="6">
        <v>1195820.0194812813</v>
      </c>
      <c r="M82" s="6">
        <v>1294946.6822842991</v>
      </c>
      <c r="N82" s="6">
        <v>1195334.9477647753</v>
      </c>
      <c r="O82" s="6">
        <v>1117566.0494014232</v>
      </c>
      <c r="P82" s="6">
        <v>706460.74231880181</v>
      </c>
      <c r="Q82" s="6">
        <v>230397.62403077842</v>
      </c>
      <c r="R82" s="6">
        <v>247942.97980471351</v>
      </c>
      <c r="S82" s="6">
        <v>228199.54237795016</v>
      </c>
      <c r="T82" s="6">
        <v>213552.01568834839</v>
      </c>
      <c r="U82" s="6">
        <v>116240.22021998253</v>
      </c>
      <c r="V82" s="6">
        <v>75580176.423860356</v>
      </c>
      <c r="W82" s="6">
        <v>85392624.597293362</v>
      </c>
      <c r="X82" s="6">
        <v>79566542.801922709</v>
      </c>
      <c r="Y82" s="6">
        <v>75865682.400025725</v>
      </c>
      <c r="Z82" s="6">
        <v>51855886.107521772</v>
      </c>
      <c r="AA82" s="6">
        <v>743933.52929561166</v>
      </c>
      <c r="AB82" s="6">
        <v>809181.31140494125</v>
      </c>
      <c r="AC82" s="6">
        <v>748340.31196269603</v>
      </c>
      <c r="AD82" s="6">
        <v>701801.65653538716</v>
      </c>
      <c r="AE82" s="6">
        <v>452475.38788403384</v>
      </c>
      <c r="AF82" s="6">
        <v>124390.22874808418</v>
      </c>
      <c r="AG82" s="6">
        <v>134504.22262233825</v>
      </c>
      <c r="AH82" s="6">
        <v>124157.34388610063</v>
      </c>
      <c r="AI82" s="6">
        <v>116743.25439983491</v>
      </c>
      <c r="AJ82" s="6">
        <v>64877.274441599737</v>
      </c>
      <c r="AK82" s="6">
        <v>25903721.110983994</v>
      </c>
      <c r="AL82" s="6">
        <v>29852649.820092101</v>
      </c>
      <c r="AM82" s="6">
        <v>28005079.297486424</v>
      </c>
      <c r="AN82" s="6">
        <v>26779256.610053156</v>
      </c>
      <c r="AO82" s="6">
        <v>18613678.338917818</v>
      </c>
    </row>
    <row r="83" spans="1:41" x14ac:dyDescent="0.2">
      <c r="A83" s="6" t="s">
        <v>101</v>
      </c>
      <c r="B83" s="6" t="s">
        <v>63</v>
      </c>
      <c r="C83" s="6" t="s">
        <v>79</v>
      </c>
      <c r="D83" s="6" t="s">
        <v>43</v>
      </c>
      <c r="E83" s="6" t="s">
        <v>44</v>
      </c>
      <c r="F83" s="6" t="s">
        <v>45</v>
      </c>
      <c r="G83" s="6">
        <v>724484.36615846481</v>
      </c>
      <c r="H83" s="6">
        <v>672341.16395683005</v>
      </c>
      <c r="I83" s="6">
        <v>623441.17157341377</v>
      </c>
      <c r="J83" s="6">
        <v>581560.91517902981</v>
      </c>
      <c r="K83" s="6">
        <v>368364.37671815977</v>
      </c>
      <c r="L83" s="6">
        <v>4897450.1278348723</v>
      </c>
      <c r="M83" s="6">
        <v>5274788.4779962692</v>
      </c>
      <c r="N83" s="6">
        <v>4865172.4147412833</v>
      </c>
      <c r="O83" s="6">
        <v>4541158.3269079616</v>
      </c>
      <c r="P83" s="6">
        <v>2856810.6909743799</v>
      </c>
      <c r="Q83" s="6">
        <v>987520.30510326126</v>
      </c>
      <c r="R83" s="6">
        <v>1068952.1656889792</v>
      </c>
      <c r="S83" s="6">
        <v>983944.93708244374</v>
      </c>
      <c r="T83" s="6">
        <v>918395.01049350342</v>
      </c>
      <c r="U83" s="6">
        <v>497131.99016445875</v>
      </c>
      <c r="V83" s="6">
        <v>338746910.14171225</v>
      </c>
      <c r="W83" s="6">
        <v>387735295.60924208</v>
      </c>
      <c r="X83" s="6">
        <v>360982527.01616406</v>
      </c>
      <c r="Y83" s="6">
        <v>343904337.32465398</v>
      </c>
      <c r="Z83" s="6">
        <v>233964069.71597084</v>
      </c>
      <c r="AA83" s="6">
        <v>2942970.2643028507</v>
      </c>
      <c r="AB83" s="6">
        <v>3173095.6215541358</v>
      </c>
      <c r="AC83" s="6">
        <v>2920162.1173144141</v>
      </c>
      <c r="AD83" s="6">
        <v>2728282.8316303575</v>
      </c>
      <c r="AE83" s="6">
        <v>1741396.1414229241</v>
      </c>
      <c r="AF83" s="6">
        <v>539596.85800736269</v>
      </c>
      <c r="AG83" s="6">
        <v>585188.86475461349</v>
      </c>
      <c r="AH83" s="6">
        <v>539041.42735812755</v>
      </c>
      <c r="AI83" s="6">
        <v>504874.82832302182</v>
      </c>
      <c r="AJ83" s="6">
        <v>277236.4624814986</v>
      </c>
      <c r="AK83" s="6">
        <v>122029566.05777089</v>
      </c>
      <c r="AL83" s="6">
        <v>141717515.60301274</v>
      </c>
      <c r="AM83" s="6">
        <v>132734478.97048262</v>
      </c>
      <c r="AN83" s="6">
        <v>126641883.2638412</v>
      </c>
      <c r="AO83" s="6">
        <v>87882833.599182174</v>
      </c>
    </row>
    <row r="84" spans="1:41" x14ac:dyDescent="0.2">
      <c r="A84" s="6" t="s">
        <v>101</v>
      </c>
      <c r="B84" s="6" t="s">
        <v>63</v>
      </c>
      <c r="C84" s="6" t="s">
        <v>80</v>
      </c>
      <c r="D84" s="6" t="s">
        <v>56</v>
      </c>
      <c r="E84" s="6" t="s">
        <v>44</v>
      </c>
      <c r="F84" s="6" t="s">
        <v>45</v>
      </c>
      <c r="G84" s="6">
        <v>29628.637795904564</v>
      </c>
      <c r="H84" s="6">
        <v>31225.613060602715</v>
      </c>
      <c r="I84" s="6">
        <v>27943.834413665314</v>
      </c>
      <c r="J84" s="6">
        <v>34374.629860615889</v>
      </c>
      <c r="K84" s="6">
        <v>36921.363488672025</v>
      </c>
      <c r="L84" s="6">
        <v>522219.04080917523</v>
      </c>
      <c r="M84" s="6">
        <v>543920.63105867174</v>
      </c>
      <c r="N84" s="6">
        <v>488771.14609492605</v>
      </c>
      <c r="O84" s="6">
        <v>612659.50772412505</v>
      </c>
      <c r="P84" s="6">
        <v>655086.41767596954</v>
      </c>
      <c r="Q84" s="6">
        <v>108829.92492064209</v>
      </c>
      <c r="R84" s="6">
        <v>111293.6135501609</v>
      </c>
      <c r="S84" s="6">
        <v>101455.19407837404</v>
      </c>
      <c r="T84" s="6">
        <v>127174.88587897198</v>
      </c>
      <c r="U84" s="6">
        <v>135491.29343676983</v>
      </c>
      <c r="V84" s="6">
        <v>58957782.766327046</v>
      </c>
      <c r="W84" s="6">
        <v>57388790.326991402</v>
      </c>
      <c r="X84" s="6">
        <v>57874119.138689555</v>
      </c>
      <c r="Y84" s="6">
        <v>158136952.59890068</v>
      </c>
      <c r="Z84" s="6">
        <v>260000965.34349871</v>
      </c>
      <c r="AA84" s="6">
        <v>331521.02323087747</v>
      </c>
      <c r="AB84" s="6">
        <v>330077.41275210149</v>
      </c>
      <c r="AC84" s="6">
        <v>316505.68686545768</v>
      </c>
      <c r="AD84" s="6">
        <v>373559.43763778009</v>
      </c>
      <c r="AE84" s="6">
        <v>415785.33326520846</v>
      </c>
      <c r="AF84" s="6">
        <v>61211.904873781896</v>
      </c>
      <c r="AG84" s="6">
        <v>61008.10048514064</v>
      </c>
      <c r="AH84" s="6">
        <v>58351.225671917549</v>
      </c>
      <c r="AI84" s="6">
        <v>67917.112028691568</v>
      </c>
      <c r="AJ84" s="6">
        <v>77401.529300818118</v>
      </c>
      <c r="AK84" s="6">
        <v>19872854.803405747</v>
      </c>
      <c r="AL84" s="6">
        <v>17896998.489433438</v>
      </c>
      <c r="AM84" s="6">
        <v>19050516.431046892</v>
      </c>
      <c r="AN84" s="6">
        <v>48487464.666567445</v>
      </c>
      <c r="AO84" s="6">
        <v>90969886.098234668</v>
      </c>
    </row>
    <row r="85" spans="1:41" x14ac:dyDescent="0.2">
      <c r="A85" s="6" t="s">
        <v>101</v>
      </c>
      <c r="B85" s="6" t="s">
        <v>81</v>
      </c>
      <c r="C85" s="6" t="s">
        <v>82</v>
      </c>
      <c r="D85" s="6" t="s">
        <v>43</v>
      </c>
      <c r="E85" s="6" t="s">
        <v>44</v>
      </c>
      <c r="F85" s="6" t="s">
        <v>45</v>
      </c>
      <c r="G85" s="6">
        <v>1445.5942581159179</v>
      </c>
      <c r="H85" s="6">
        <v>1528.7526219350398</v>
      </c>
      <c r="I85" s="6">
        <v>1978.648037822863</v>
      </c>
      <c r="J85" s="6">
        <v>2297.5609382371749</v>
      </c>
      <c r="K85" s="6">
        <v>2542.1259688324681</v>
      </c>
      <c r="L85" s="6">
        <v>0</v>
      </c>
      <c r="M85" s="6">
        <v>0</v>
      </c>
      <c r="N85" s="6">
        <v>0</v>
      </c>
      <c r="O85" s="6">
        <v>0</v>
      </c>
      <c r="P85" s="6">
        <v>0</v>
      </c>
      <c r="Q85" s="6">
        <v>0</v>
      </c>
      <c r="R85" s="6">
        <v>0</v>
      </c>
      <c r="S85" s="6">
        <v>0</v>
      </c>
      <c r="T85" s="6">
        <v>0</v>
      </c>
      <c r="U85" s="6">
        <v>0</v>
      </c>
      <c r="V85" s="6">
        <v>0</v>
      </c>
      <c r="W85" s="6">
        <v>0</v>
      </c>
      <c r="X85" s="6">
        <v>0</v>
      </c>
      <c r="Y85" s="6">
        <v>0</v>
      </c>
      <c r="Z85" s="6">
        <v>0</v>
      </c>
      <c r="AA85" s="6">
        <v>0</v>
      </c>
      <c r="AB85" s="6">
        <v>0</v>
      </c>
      <c r="AC85" s="6">
        <v>0</v>
      </c>
      <c r="AD85" s="6">
        <v>0</v>
      </c>
      <c r="AE85" s="6">
        <v>0</v>
      </c>
      <c r="AF85" s="6">
        <v>0</v>
      </c>
      <c r="AG85" s="6">
        <v>0</v>
      </c>
      <c r="AH85" s="6">
        <v>0</v>
      </c>
      <c r="AI85" s="6">
        <v>0</v>
      </c>
      <c r="AJ85" s="6">
        <v>0</v>
      </c>
      <c r="AK85" s="6">
        <v>0</v>
      </c>
      <c r="AL85" s="6">
        <v>0</v>
      </c>
      <c r="AM85" s="6">
        <v>0</v>
      </c>
      <c r="AN85" s="6">
        <v>0</v>
      </c>
      <c r="AO85" s="6">
        <v>0</v>
      </c>
    </row>
    <row r="86" spans="1:41" x14ac:dyDescent="0.2">
      <c r="A86" s="6" t="s">
        <v>101</v>
      </c>
      <c r="B86" s="6" t="s">
        <v>81</v>
      </c>
      <c r="C86" s="6" t="s">
        <v>83</v>
      </c>
      <c r="D86" s="6" t="s">
        <v>43</v>
      </c>
      <c r="E86" s="6" t="s">
        <v>44</v>
      </c>
      <c r="F86" s="6" t="s">
        <v>45</v>
      </c>
      <c r="G86" s="6">
        <v>786.1776707097888</v>
      </c>
      <c r="H86" s="6">
        <v>788.91296123713187</v>
      </c>
      <c r="I86" s="6">
        <v>1097.8309649531732</v>
      </c>
      <c r="J86" s="6">
        <v>1352.5348472562575</v>
      </c>
      <c r="K86" s="6">
        <v>1543.2431837362258</v>
      </c>
      <c r="L86" s="6">
        <v>0</v>
      </c>
      <c r="M86" s="6">
        <v>0</v>
      </c>
      <c r="N86" s="6">
        <v>0</v>
      </c>
      <c r="O86" s="6">
        <v>0</v>
      </c>
      <c r="P86" s="6">
        <v>0</v>
      </c>
      <c r="Q86" s="6">
        <v>0</v>
      </c>
      <c r="R86" s="6">
        <v>0</v>
      </c>
      <c r="S86" s="6">
        <v>0</v>
      </c>
      <c r="T86" s="6">
        <v>0</v>
      </c>
      <c r="U86" s="6">
        <v>0</v>
      </c>
      <c r="V86" s="6">
        <v>0</v>
      </c>
      <c r="W86" s="6">
        <v>0</v>
      </c>
      <c r="X86" s="6">
        <v>0</v>
      </c>
      <c r="Y86" s="6">
        <v>0</v>
      </c>
      <c r="Z86" s="6">
        <v>0</v>
      </c>
      <c r="AA86" s="6">
        <v>0</v>
      </c>
      <c r="AB86" s="6">
        <v>0</v>
      </c>
      <c r="AC86" s="6">
        <v>0</v>
      </c>
      <c r="AD86" s="6">
        <v>0</v>
      </c>
      <c r="AE86" s="6">
        <v>0</v>
      </c>
      <c r="AF86" s="6">
        <v>0</v>
      </c>
      <c r="AG86" s="6">
        <v>0</v>
      </c>
      <c r="AH86" s="6">
        <v>0</v>
      </c>
      <c r="AI86" s="6">
        <v>0</v>
      </c>
      <c r="AJ86" s="6">
        <v>0</v>
      </c>
      <c r="AK86" s="6">
        <v>0</v>
      </c>
      <c r="AL86" s="6">
        <v>0</v>
      </c>
      <c r="AM86" s="6">
        <v>0</v>
      </c>
      <c r="AN86" s="6">
        <v>0</v>
      </c>
      <c r="AO86" s="6">
        <v>0</v>
      </c>
    </row>
    <row r="87" spans="1:41" x14ac:dyDescent="0.2">
      <c r="A87" s="6" t="s">
        <v>101</v>
      </c>
      <c r="B87" s="6" t="s">
        <v>81</v>
      </c>
      <c r="C87" s="6" t="s">
        <v>84</v>
      </c>
      <c r="D87" s="6" t="s">
        <v>43</v>
      </c>
      <c r="E87" s="6" t="s">
        <v>44</v>
      </c>
      <c r="F87" s="6" t="s">
        <v>45</v>
      </c>
      <c r="G87" s="6">
        <v>104953.86988549723</v>
      </c>
      <c r="H87" s="6">
        <v>69417.916353746521</v>
      </c>
      <c r="I87" s="6">
        <v>103907.85907281848</v>
      </c>
      <c r="J87" s="6">
        <v>117764.19977814077</v>
      </c>
      <c r="K87" s="6">
        <v>109668.8859764669</v>
      </c>
      <c r="L87" s="6">
        <v>457055.86860459647</v>
      </c>
      <c r="M87" s="6">
        <v>308998.89087693114</v>
      </c>
      <c r="N87" s="6">
        <v>509579.31268275232</v>
      </c>
      <c r="O87" s="6">
        <v>586310.14495594648</v>
      </c>
      <c r="P87" s="6">
        <v>896390.38579004514</v>
      </c>
      <c r="Q87" s="6">
        <v>10732.464802042432</v>
      </c>
      <c r="R87" s="6">
        <v>6773.8578680818664</v>
      </c>
      <c r="S87" s="6">
        <v>11081.267503765972</v>
      </c>
      <c r="T87" s="6">
        <v>12472.248036164707</v>
      </c>
      <c r="U87" s="6">
        <v>25482.02795240562</v>
      </c>
      <c r="V87" s="6">
        <v>17260048.293552175</v>
      </c>
      <c r="W87" s="6">
        <v>8403912.8911578078</v>
      </c>
      <c r="X87" s="6">
        <v>17925176.090224691</v>
      </c>
      <c r="Y87" s="6">
        <v>18530878.149168156</v>
      </c>
      <c r="Z87" s="6">
        <v>40274230.513560787</v>
      </c>
      <c r="AA87" s="6">
        <v>251359.12466444654</v>
      </c>
      <c r="AB87" s="6">
        <v>174333.54458750685</v>
      </c>
      <c r="AC87" s="6">
        <v>280570.05425836868</v>
      </c>
      <c r="AD87" s="6">
        <v>324331.04289094929</v>
      </c>
      <c r="AE87" s="6">
        <v>494867.83065621008</v>
      </c>
      <c r="AF87" s="6">
        <v>5336.4696754360575</v>
      </c>
      <c r="AG87" s="6">
        <v>3031.1641234886074</v>
      </c>
      <c r="AH87" s="6">
        <v>5110.4244174345968</v>
      </c>
      <c r="AI87" s="6">
        <v>5452.3609860756842</v>
      </c>
      <c r="AJ87" s="6">
        <v>12678.97378224867</v>
      </c>
      <c r="AK87" s="6">
        <v>5991202.1078896681</v>
      </c>
      <c r="AL87" s="6">
        <v>2429937.0019758348</v>
      </c>
      <c r="AM87" s="6">
        <v>5750547.1293374952</v>
      </c>
      <c r="AN87" s="6">
        <v>5472574.5126568377</v>
      </c>
      <c r="AO87" s="6">
        <v>13911707.556725889</v>
      </c>
    </row>
    <row r="88" spans="1:41" x14ac:dyDescent="0.2">
      <c r="A88" s="6" t="s">
        <v>101</v>
      </c>
      <c r="B88" s="6" t="s">
        <v>81</v>
      </c>
      <c r="C88" s="6" t="s">
        <v>85</v>
      </c>
      <c r="D88" s="6" t="s">
        <v>43</v>
      </c>
      <c r="E88" s="6" t="s">
        <v>44</v>
      </c>
      <c r="F88" s="6" t="s">
        <v>45</v>
      </c>
      <c r="G88" s="6">
        <v>112592.80960456109</v>
      </c>
      <c r="H88" s="6">
        <v>97019.715573147914</v>
      </c>
      <c r="I88" s="6">
        <v>98894.354402410492</v>
      </c>
      <c r="J88" s="6">
        <v>100411.05387876171</v>
      </c>
      <c r="K88" s="6">
        <v>109777.74441437394</v>
      </c>
      <c r="L88" s="6">
        <v>135541.48353449759</v>
      </c>
      <c r="M88" s="6">
        <v>117302.2413581554</v>
      </c>
      <c r="N88" s="6">
        <v>119213.33691762453</v>
      </c>
      <c r="O88" s="6">
        <v>120792.52655748061</v>
      </c>
      <c r="P88" s="6">
        <v>130891.37731324781</v>
      </c>
      <c r="Q88" s="6">
        <v>6564.0384626928626</v>
      </c>
      <c r="R88" s="6">
        <v>5373.524644085197</v>
      </c>
      <c r="S88" s="6">
        <v>5494.6381165698313</v>
      </c>
      <c r="T88" s="6">
        <v>5600.911552847414</v>
      </c>
      <c r="U88" s="6">
        <v>6190.9234350169445</v>
      </c>
      <c r="V88" s="6">
        <v>1730709.9664719345</v>
      </c>
      <c r="W88" s="6">
        <v>1000531.9297854902</v>
      </c>
      <c r="X88" s="6">
        <v>1019650.6457301276</v>
      </c>
      <c r="Y88" s="6">
        <v>1035518.4464205841</v>
      </c>
      <c r="Z88" s="6">
        <v>1123557.62422566</v>
      </c>
      <c r="AA88" s="6">
        <v>88786.614640766769</v>
      </c>
      <c r="AB88" s="6">
        <v>78648.141590035462</v>
      </c>
      <c r="AC88" s="6">
        <v>79876.565757406861</v>
      </c>
      <c r="AD88" s="6">
        <v>80891.319939770474</v>
      </c>
      <c r="AE88" s="6">
        <v>87582.260204283884</v>
      </c>
      <c r="AF88" s="6">
        <v>3697.188193891745</v>
      </c>
      <c r="AG88" s="6">
        <v>3015.6560639632303</v>
      </c>
      <c r="AH88" s="6">
        <v>3084.9440441157672</v>
      </c>
      <c r="AI88" s="6">
        <v>3144.2369831886717</v>
      </c>
      <c r="AJ88" s="6">
        <v>3492.4094247652861</v>
      </c>
      <c r="AK88" s="6">
        <v>554686.0730403302</v>
      </c>
      <c r="AL88" s="6">
        <v>243503.97174645326</v>
      </c>
      <c r="AM88" s="6">
        <v>248307.3544045981</v>
      </c>
      <c r="AN88" s="6">
        <v>251987.83117298342</v>
      </c>
      <c r="AO88" s="6">
        <v>274021.33762121206</v>
      </c>
    </row>
    <row r="89" spans="1:41" x14ac:dyDescent="0.2">
      <c r="A89" s="6" t="s">
        <v>101</v>
      </c>
      <c r="B89" s="6" t="s">
        <v>81</v>
      </c>
      <c r="C89" s="6" t="s">
        <v>86</v>
      </c>
      <c r="D89" s="6" t="s">
        <v>43</v>
      </c>
      <c r="E89" s="6" t="s">
        <v>44</v>
      </c>
      <c r="F89" s="6" t="s">
        <v>45</v>
      </c>
      <c r="G89" s="6">
        <v>287665.25997563568</v>
      </c>
      <c r="H89" s="6">
        <v>286234.99326115154</v>
      </c>
      <c r="I89" s="6">
        <v>306139.25180930976</v>
      </c>
      <c r="J89" s="6">
        <v>319007.3321247889</v>
      </c>
      <c r="K89" s="6">
        <v>393978.15674399456</v>
      </c>
      <c r="L89" s="6">
        <v>467130.19528982817</v>
      </c>
      <c r="M89" s="6">
        <v>464401.83994041674</v>
      </c>
      <c r="N89" s="6">
        <v>494851.24855908169</v>
      </c>
      <c r="O89" s="6">
        <v>514405.76533620816</v>
      </c>
      <c r="P89" s="6">
        <v>630032.90496493876</v>
      </c>
      <c r="Q89" s="6">
        <v>101625.08662802959</v>
      </c>
      <c r="R89" s="6">
        <v>100987.54135021067</v>
      </c>
      <c r="S89" s="6">
        <v>108396.61525684086</v>
      </c>
      <c r="T89" s="6">
        <v>112556.12884364289</v>
      </c>
      <c r="U89" s="6">
        <v>134682.49939311997</v>
      </c>
      <c r="V89" s="6">
        <v>246881808.40989527</v>
      </c>
      <c r="W89" s="6">
        <v>244973919.08760446</v>
      </c>
      <c r="X89" s="6">
        <v>263784342.25983065</v>
      </c>
      <c r="Y89" s="6">
        <v>272740134.62800968</v>
      </c>
      <c r="Z89" s="6">
        <v>323444538.09500843</v>
      </c>
      <c r="AA89" s="6">
        <v>291795.33240311046</v>
      </c>
      <c r="AB89" s="6">
        <v>290066.72615949955</v>
      </c>
      <c r="AC89" s="6">
        <v>308381.34644213924</v>
      </c>
      <c r="AD89" s="6">
        <v>321121.40252123348</v>
      </c>
      <c r="AE89" s="6">
        <v>397718.78340171085</v>
      </c>
      <c r="AF89" s="6">
        <v>56921.240372537963</v>
      </c>
      <c r="AG89" s="6">
        <v>56584.197599906525</v>
      </c>
      <c r="AH89" s="6">
        <v>60878.301209707388</v>
      </c>
      <c r="AI89" s="6">
        <v>63364.97113415612</v>
      </c>
      <c r="AJ89" s="6">
        <v>76477.551860538952</v>
      </c>
      <c r="AK89" s="6">
        <v>86716121.488315985</v>
      </c>
      <c r="AL89" s="6">
        <v>86001581.844103545</v>
      </c>
      <c r="AM89" s="6">
        <v>93138808.378000453</v>
      </c>
      <c r="AN89" s="6">
        <v>96493265.72224386</v>
      </c>
      <c r="AO89" s="6">
        <v>114695647.41293845</v>
      </c>
    </row>
    <row r="90" spans="1:41" x14ac:dyDescent="0.2">
      <c r="A90" s="6" t="s">
        <v>101</v>
      </c>
      <c r="B90" s="6" t="s">
        <v>81</v>
      </c>
      <c r="C90" s="6" t="s">
        <v>87</v>
      </c>
      <c r="D90" s="6" t="s">
        <v>43</v>
      </c>
      <c r="E90" s="6" t="s">
        <v>44</v>
      </c>
      <c r="F90" s="6" t="s">
        <v>45</v>
      </c>
      <c r="G90" s="6">
        <v>270048.02249648678</v>
      </c>
      <c r="H90" s="6">
        <v>272975.47355614149</v>
      </c>
      <c r="I90" s="6">
        <v>277023.41059477249</v>
      </c>
      <c r="J90" s="6">
        <v>280197.21440479526</v>
      </c>
      <c r="K90" s="6">
        <v>301365.39022503595</v>
      </c>
      <c r="L90" s="6">
        <v>294468.7063853757</v>
      </c>
      <c r="M90" s="6">
        <v>297606.17474299087</v>
      </c>
      <c r="N90" s="6">
        <v>301807.16570440022</v>
      </c>
      <c r="O90" s="6">
        <v>305094.41152378276</v>
      </c>
      <c r="P90" s="6">
        <v>327336.06791991706</v>
      </c>
      <c r="Q90" s="6">
        <v>16335.214121068435</v>
      </c>
      <c r="R90" s="6">
        <v>16496.696222922612</v>
      </c>
      <c r="S90" s="6">
        <v>16732.973682924152</v>
      </c>
      <c r="T90" s="6">
        <v>16926.120639857301</v>
      </c>
      <c r="U90" s="6">
        <v>18152.256746212472</v>
      </c>
      <c r="V90" s="6">
        <v>3799991.962130209</v>
      </c>
      <c r="W90" s="6">
        <v>3832088.7050796417</v>
      </c>
      <c r="X90" s="6">
        <v>3884306.5021700789</v>
      </c>
      <c r="Y90" s="6">
        <v>3925199.5689155846</v>
      </c>
      <c r="Z90" s="6">
        <v>4172360.664923883</v>
      </c>
      <c r="AA90" s="6">
        <v>157944.6935631184</v>
      </c>
      <c r="AB90" s="6">
        <v>159565.36033934829</v>
      </c>
      <c r="AC90" s="6">
        <v>161770.57082144509</v>
      </c>
      <c r="AD90" s="6">
        <v>163539.77682833548</v>
      </c>
      <c r="AE90" s="6">
        <v>175899.69166087912</v>
      </c>
      <c r="AF90" s="6">
        <v>7315.2475377451592</v>
      </c>
      <c r="AG90" s="6">
        <v>7399.0667822744645</v>
      </c>
      <c r="AH90" s="6">
        <v>7518.9786726167913</v>
      </c>
      <c r="AI90" s="6">
        <v>7616.2682789204573</v>
      </c>
      <c r="AJ90" s="6">
        <v>8240.2436159101999</v>
      </c>
      <c r="AK90" s="6">
        <v>787825.60435828299</v>
      </c>
      <c r="AL90" s="6">
        <v>796023.23290358612</v>
      </c>
      <c r="AM90" s="6">
        <v>810056.850413432</v>
      </c>
      <c r="AN90" s="6">
        <v>820842.33319938509</v>
      </c>
      <c r="AO90" s="6">
        <v>884862.58782623452</v>
      </c>
    </row>
    <row r="91" spans="1:41" x14ac:dyDescent="0.2">
      <c r="A91" s="6" t="s">
        <v>101</v>
      </c>
      <c r="B91" s="6" t="s">
        <v>81</v>
      </c>
      <c r="C91" s="6" t="s">
        <v>88</v>
      </c>
      <c r="D91" s="6" t="s">
        <v>43</v>
      </c>
      <c r="E91" s="6" t="s">
        <v>44</v>
      </c>
      <c r="F91" s="6" t="s">
        <v>89</v>
      </c>
      <c r="G91" s="6">
        <v>5432.6742523284611</v>
      </c>
      <c r="H91" s="6">
        <v>5432.6742523284611</v>
      </c>
      <c r="I91" s="6">
        <v>5432.6742523284611</v>
      </c>
      <c r="J91" s="6">
        <v>5432.6742523284611</v>
      </c>
      <c r="K91" s="6">
        <v>5432.6742523284611</v>
      </c>
      <c r="L91" s="6">
        <v>0</v>
      </c>
      <c r="M91" s="6">
        <v>0</v>
      </c>
      <c r="N91" s="6">
        <v>0</v>
      </c>
      <c r="O91" s="6">
        <v>0</v>
      </c>
      <c r="P91" s="6">
        <v>0</v>
      </c>
      <c r="Q91" s="6">
        <v>0</v>
      </c>
      <c r="R91" s="6">
        <v>0</v>
      </c>
      <c r="S91" s="6">
        <v>0</v>
      </c>
      <c r="T91" s="6">
        <v>0</v>
      </c>
      <c r="U91" s="6">
        <v>0</v>
      </c>
      <c r="V91" s="6">
        <v>0</v>
      </c>
      <c r="W91" s="6">
        <v>0</v>
      </c>
      <c r="X91" s="6">
        <v>0</v>
      </c>
      <c r="Y91" s="6">
        <v>0</v>
      </c>
      <c r="Z91" s="6">
        <v>0</v>
      </c>
      <c r="AA91" s="6">
        <v>956581.51240384579</v>
      </c>
      <c r="AB91" s="6">
        <v>956530.93644559383</v>
      </c>
      <c r="AC91" s="6">
        <v>956581.51240384579</v>
      </c>
      <c r="AD91" s="6">
        <v>956581.51240384579</v>
      </c>
      <c r="AE91" s="6">
        <v>956581.51240384579</v>
      </c>
      <c r="AF91" s="6">
        <v>676204.17356026103</v>
      </c>
      <c r="AG91" s="6">
        <v>676168.41831123782</v>
      </c>
      <c r="AH91" s="6">
        <v>676204.17356026103</v>
      </c>
      <c r="AI91" s="6">
        <v>676204.17356026103</v>
      </c>
      <c r="AJ91" s="6">
        <v>676204.17356026103</v>
      </c>
      <c r="AK91" s="6">
        <v>3298556923.5493169</v>
      </c>
      <c r="AL91" s="6">
        <v>3298382523.5493169</v>
      </c>
      <c r="AM91" s="6">
        <v>3298556923.5493169</v>
      </c>
      <c r="AN91" s="6">
        <v>3298556923.5493169</v>
      </c>
      <c r="AO91" s="6">
        <v>3298556923.5493169</v>
      </c>
    </row>
    <row r="92" spans="1:41" x14ac:dyDescent="0.2">
      <c r="A92" s="6" t="s">
        <v>101</v>
      </c>
      <c r="B92" s="6" t="s">
        <v>81</v>
      </c>
      <c r="C92" s="6" t="s">
        <v>90</v>
      </c>
      <c r="D92" s="6" t="s">
        <v>43</v>
      </c>
      <c r="E92" s="6" t="s">
        <v>44</v>
      </c>
      <c r="F92" s="6" t="s">
        <v>89</v>
      </c>
      <c r="G92" s="6">
        <v>24327.374555490911</v>
      </c>
      <c r="H92" s="6">
        <v>24327.374555490911</v>
      </c>
      <c r="I92" s="6">
        <v>24327.374555490911</v>
      </c>
      <c r="J92" s="6">
        <v>24327.374555490911</v>
      </c>
      <c r="K92" s="6">
        <v>24327.374555490911</v>
      </c>
      <c r="L92" s="6">
        <v>7174539.1081123343</v>
      </c>
      <c r="M92" s="6">
        <v>8560503.1092035808</v>
      </c>
      <c r="N92" s="6">
        <v>8760790.4292528611</v>
      </c>
      <c r="O92" s="6">
        <v>8943383.0642778911</v>
      </c>
      <c r="P92" s="6">
        <v>8967406.7407431602</v>
      </c>
      <c r="Q92" s="6">
        <v>2142249.3533878922</v>
      </c>
      <c r="R92" s="6">
        <v>2424205.5124390721</v>
      </c>
      <c r="S92" s="6">
        <v>2490355.7036038926</v>
      </c>
      <c r="T92" s="6">
        <v>2634822.3518719077</v>
      </c>
      <c r="U92" s="6">
        <v>2940724.5766338394</v>
      </c>
      <c r="V92" s="6">
        <v>5440547437.5891142</v>
      </c>
      <c r="W92" s="6">
        <v>7068427586.6538105</v>
      </c>
      <c r="X92" s="6">
        <v>7206866815.7258301</v>
      </c>
      <c r="Y92" s="6">
        <v>7642475515.8171387</v>
      </c>
      <c r="Z92" s="6">
        <v>7713118276.4855976</v>
      </c>
      <c r="AA92" s="6">
        <v>3880341.4771559238</v>
      </c>
      <c r="AB92" s="6">
        <v>4637320.0214596987</v>
      </c>
      <c r="AC92" s="6">
        <v>4789496.8578382712</v>
      </c>
      <c r="AD92" s="6">
        <v>4900176.8533803206</v>
      </c>
      <c r="AE92" s="6">
        <v>4942185.7341872454</v>
      </c>
      <c r="AF92" s="6">
        <v>996092.83544468903</v>
      </c>
      <c r="AG92" s="6">
        <v>1122142.2977161703</v>
      </c>
      <c r="AH92" s="6">
        <v>1187187.9357716448</v>
      </c>
      <c r="AI92" s="6">
        <v>1261299.6235966384</v>
      </c>
      <c r="AJ92" s="6">
        <v>1471003.4541786015</v>
      </c>
      <c r="AK92" s="6">
        <v>1490572299.8026421</v>
      </c>
      <c r="AL92" s="6">
        <v>1911724878.3858502</v>
      </c>
      <c r="AM92" s="6">
        <v>1958723461.225646</v>
      </c>
      <c r="AN92" s="6">
        <v>2059659341.0974135</v>
      </c>
      <c r="AO92" s="6">
        <v>2052019549.561204</v>
      </c>
    </row>
    <row r="93" spans="1:41" x14ac:dyDescent="0.2">
      <c r="A93" s="6" t="s">
        <v>101</v>
      </c>
      <c r="B93" s="6" t="s">
        <v>81</v>
      </c>
      <c r="C93" s="6" t="s">
        <v>91</v>
      </c>
      <c r="D93" s="6" t="s">
        <v>43</v>
      </c>
      <c r="E93" s="6" t="s">
        <v>44</v>
      </c>
      <c r="F93" s="6" t="s">
        <v>45</v>
      </c>
      <c r="G93" s="6">
        <v>8673759.9577905443</v>
      </c>
      <c r="H93" s="6">
        <v>8562791.0079089254</v>
      </c>
      <c r="I93" s="6">
        <v>8570776.6983085703</v>
      </c>
      <c r="J93" s="6">
        <v>8583233.0860179979</v>
      </c>
      <c r="K93" s="6">
        <v>8807979.4809793364</v>
      </c>
      <c r="L93" s="6">
        <v>10381851.411398984</v>
      </c>
      <c r="M93" s="6">
        <v>10249110.313185589</v>
      </c>
      <c r="N93" s="6">
        <v>10252601.6317362</v>
      </c>
      <c r="O93" s="6">
        <v>10262798.86891555</v>
      </c>
      <c r="P93" s="6">
        <v>10491325.823360775</v>
      </c>
      <c r="Q93" s="6">
        <v>616616.74657439732</v>
      </c>
      <c r="R93" s="6">
        <v>608830.58611402987</v>
      </c>
      <c r="S93" s="6">
        <v>609315.06902808475</v>
      </c>
      <c r="T93" s="6">
        <v>610174.48849950545</v>
      </c>
      <c r="U93" s="6">
        <v>622047.662214029</v>
      </c>
      <c r="V93" s="6">
        <v>403180643.84928417</v>
      </c>
      <c r="W93" s="6">
        <v>398957100.75119537</v>
      </c>
      <c r="X93" s="6">
        <v>398055606.82908869</v>
      </c>
      <c r="Y93" s="6">
        <v>398255403.74016374</v>
      </c>
      <c r="Z93" s="6">
        <v>400853455.84579247</v>
      </c>
      <c r="AA93" s="6">
        <v>5474364.5009487886</v>
      </c>
      <c r="AB93" s="6">
        <v>5393898.1154142935</v>
      </c>
      <c r="AC93" s="6">
        <v>5398111.7248461396</v>
      </c>
      <c r="AD93" s="6">
        <v>5404847.7164044119</v>
      </c>
      <c r="AE93" s="6">
        <v>5544546.1765042767</v>
      </c>
      <c r="AF93" s="6">
        <v>304426.27231073321</v>
      </c>
      <c r="AG93" s="6">
        <v>299923.10140948463</v>
      </c>
      <c r="AH93" s="6">
        <v>300213.14233204932</v>
      </c>
      <c r="AI93" s="6">
        <v>300790.8280564525</v>
      </c>
      <c r="AJ93" s="6">
        <v>306492.06070440233</v>
      </c>
      <c r="AK93" s="6">
        <v>148426714.47461736</v>
      </c>
      <c r="AL93" s="6">
        <v>146542312.70919934</v>
      </c>
      <c r="AM93" s="6">
        <v>146135715.55916402</v>
      </c>
      <c r="AN93" s="6">
        <v>146215719.94334036</v>
      </c>
      <c r="AO93" s="6">
        <v>146722956.62306106</v>
      </c>
    </row>
    <row r="94" spans="1:41" x14ac:dyDescent="0.2">
      <c r="A94" s="6" t="s">
        <v>101</v>
      </c>
      <c r="B94" s="6" t="s">
        <v>81</v>
      </c>
      <c r="C94" s="6" t="s">
        <v>92</v>
      </c>
      <c r="D94" s="6" t="s">
        <v>43</v>
      </c>
      <c r="E94" s="6" t="s">
        <v>44</v>
      </c>
      <c r="F94" s="6" t="s">
        <v>45</v>
      </c>
      <c r="G94" s="6">
        <v>213495.00659181026</v>
      </c>
      <c r="H94" s="6">
        <v>213495.00659181026</v>
      </c>
      <c r="I94" s="6">
        <v>213844.08535224397</v>
      </c>
      <c r="J94" s="6">
        <v>214372.23785210575</v>
      </c>
      <c r="K94" s="6">
        <v>217590.74827102351</v>
      </c>
      <c r="L94" s="6">
        <v>1439391.0929375992</v>
      </c>
      <c r="M94" s="6">
        <v>1439391.0929375992</v>
      </c>
      <c r="N94" s="6">
        <v>1441875.3125888444</v>
      </c>
      <c r="O94" s="6">
        <v>1445631.3707646502</v>
      </c>
      <c r="P94" s="6">
        <v>1466384.5812677487</v>
      </c>
      <c r="Q94" s="6">
        <v>129308.37992508542</v>
      </c>
      <c r="R94" s="6">
        <v>129308.37992508542</v>
      </c>
      <c r="S94" s="6">
        <v>129518.91677281742</v>
      </c>
      <c r="T94" s="6">
        <v>129837.85526235549</v>
      </c>
      <c r="U94" s="6">
        <v>131733.56680143802</v>
      </c>
      <c r="V94" s="6">
        <v>0</v>
      </c>
      <c r="W94" s="6">
        <v>0</v>
      </c>
      <c r="X94" s="6">
        <v>0</v>
      </c>
      <c r="Y94" s="6">
        <v>0</v>
      </c>
      <c r="Z94" s="6">
        <v>0</v>
      </c>
      <c r="AA94" s="6">
        <v>1072989.0160503567</v>
      </c>
      <c r="AB94" s="6">
        <v>1072989.0160503567</v>
      </c>
      <c r="AC94" s="6">
        <v>1074669.8812884868</v>
      </c>
      <c r="AD94" s="6">
        <v>1077613.0173032284</v>
      </c>
      <c r="AE94" s="6">
        <v>1093473.2512897975</v>
      </c>
      <c r="AF94" s="6">
        <v>108221.05985768541</v>
      </c>
      <c r="AG94" s="6">
        <v>108221.05985768541</v>
      </c>
      <c r="AH94" s="6">
        <v>108366.77001851349</v>
      </c>
      <c r="AI94" s="6">
        <v>108628.55659516675</v>
      </c>
      <c r="AJ94" s="6">
        <v>110333.11402547928</v>
      </c>
      <c r="AK94" s="6">
        <v>0</v>
      </c>
      <c r="AL94" s="6">
        <v>0</v>
      </c>
      <c r="AM94" s="6">
        <v>0</v>
      </c>
      <c r="AN94" s="6">
        <v>0</v>
      </c>
      <c r="AO94" s="6">
        <v>0</v>
      </c>
    </row>
    <row r="95" spans="1:41" x14ac:dyDescent="0.2">
      <c r="A95" s="6" t="s">
        <v>101</v>
      </c>
      <c r="B95" s="6" t="s">
        <v>93</v>
      </c>
      <c r="C95" s="6" t="s">
        <v>94</v>
      </c>
      <c r="D95" s="6" t="s">
        <v>43</v>
      </c>
      <c r="E95" s="6" t="s">
        <v>44</v>
      </c>
      <c r="F95" s="6" t="s">
        <v>45</v>
      </c>
      <c r="G95" s="6">
        <v>0</v>
      </c>
      <c r="H95" s="6">
        <v>0</v>
      </c>
      <c r="I95" s="6">
        <v>0</v>
      </c>
      <c r="J95" s="6">
        <v>0</v>
      </c>
      <c r="K95" s="6">
        <v>0</v>
      </c>
      <c r="L95" s="6">
        <v>14701.902468681335</v>
      </c>
      <c r="M95" s="6">
        <v>14701.902468681335</v>
      </c>
      <c r="N95" s="6">
        <v>14701.902468681335</v>
      </c>
      <c r="O95" s="6">
        <v>14701.902468681335</v>
      </c>
      <c r="P95" s="6">
        <v>14701.902468681335</v>
      </c>
      <c r="Q95" s="6">
        <v>2195.2586328052003</v>
      </c>
      <c r="R95" s="6">
        <v>2195.2586328052003</v>
      </c>
      <c r="S95" s="6">
        <v>2195.2586328052003</v>
      </c>
      <c r="T95" s="6">
        <v>2195.2586328052003</v>
      </c>
      <c r="U95" s="6">
        <v>2195.2586328052003</v>
      </c>
      <c r="V95" s="6">
        <v>0</v>
      </c>
      <c r="W95" s="6">
        <v>0</v>
      </c>
      <c r="X95" s="6">
        <v>0</v>
      </c>
      <c r="Y95" s="6">
        <v>0</v>
      </c>
      <c r="Z95" s="6">
        <v>0</v>
      </c>
      <c r="AA95" s="6">
        <v>7813.8962746262614</v>
      </c>
      <c r="AB95" s="6">
        <v>7813.8962746262614</v>
      </c>
      <c r="AC95" s="6">
        <v>7813.8962746262614</v>
      </c>
      <c r="AD95" s="6">
        <v>7813.8962746262614</v>
      </c>
      <c r="AE95" s="6">
        <v>7813.8962746262614</v>
      </c>
      <c r="AF95" s="6">
        <v>1243.2339229751385</v>
      </c>
      <c r="AG95" s="6">
        <v>1243.2339229751385</v>
      </c>
      <c r="AH95" s="6">
        <v>1243.2339229751385</v>
      </c>
      <c r="AI95" s="6">
        <v>1243.2339229751385</v>
      </c>
      <c r="AJ95" s="6">
        <v>1243.2339229751385</v>
      </c>
      <c r="AK95" s="6">
        <v>0</v>
      </c>
      <c r="AL95" s="6">
        <v>0</v>
      </c>
      <c r="AM95" s="6">
        <v>0</v>
      </c>
      <c r="AN95" s="6">
        <v>0</v>
      </c>
      <c r="AO95" s="6">
        <v>0</v>
      </c>
    </row>
    <row r="96" spans="1:41" x14ac:dyDescent="0.2">
      <c r="A96" s="6" t="s">
        <v>101</v>
      </c>
      <c r="B96" s="6" t="s">
        <v>93</v>
      </c>
      <c r="C96" s="6" t="s">
        <v>93</v>
      </c>
      <c r="D96" s="6" t="s">
        <v>43</v>
      </c>
      <c r="E96" s="6" t="s">
        <v>44</v>
      </c>
      <c r="F96" s="6" t="s">
        <v>95</v>
      </c>
      <c r="G96" s="6">
        <v>419858.1301010251</v>
      </c>
      <c r="H96" s="6">
        <v>416786.89629918349</v>
      </c>
      <c r="I96" s="6">
        <v>385849.9913950453</v>
      </c>
      <c r="J96" s="6">
        <v>360188.18287573033</v>
      </c>
      <c r="K96" s="6">
        <v>240164.38177337431</v>
      </c>
      <c r="L96" s="6">
        <v>3475247.5330510139</v>
      </c>
      <c r="M96" s="6">
        <v>3692332.4849729538</v>
      </c>
      <c r="N96" s="6">
        <v>3425726.0815373394</v>
      </c>
      <c r="O96" s="6">
        <v>3222957.9330416154</v>
      </c>
      <c r="P96" s="6">
        <v>2280880.6321730055</v>
      </c>
      <c r="Q96" s="6">
        <v>0</v>
      </c>
      <c r="R96" s="6">
        <v>0</v>
      </c>
      <c r="S96" s="6">
        <v>0</v>
      </c>
      <c r="T96" s="6">
        <v>0</v>
      </c>
      <c r="U96" s="6">
        <v>0</v>
      </c>
      <c r="V96" s="6">
        <v>0</v>
      </c>
      <c r="W96" s="6">
        <v>0</v>
      </c>
      <c r="X96" s="6">
        <v>0</v>
      </c>
      <c r="Y96" s="6">
        <v>0</v>
      </c>
      <c r="Z96" s="6">
        <v>0</v>
      </c>
      <c r="AA96" s="6">
        <v>1986573.8020828066</v>
      </c>
      <c r="AB96" s="6">
        <v>2109485.7892990112</v>
      </c>
      <c r="AC96" s="6">
        <v>1962777.3306532241</v>
      </c>
      <c r="AD96" s="6">
        <v>1851542.8788361817</v>
      </c>
      <c r="AE96" s="6">
        <v>1325605.3444017733</v>
      </c>
      <c r="AF96" s="6">
        <v>0</v>
      </c>
      <c r="AG96" s="6">
        <v>0</v>
      </c>
      <c r="AH96" s="6">
        <v>0</v>
      </c>
      <c r="AI96" s="6">
        <v>0</v>
      </c>
      <c r="AJ96" s="6">
        <v>0</v>
      </c>
      <c r="AK96" s="6">
        <v>0</v>
      </c>
      <c r="AL96" s="6">
        <v>0</v>
      </c>
      <c r="AM96" s="6">
        <v>0</v>
      </c>
      <c r="AN96" s="6">
        <v>0</v>
      </c>
      <c r="AO96" s="6">
        <v>0</v>
      </c>
    </row>
    <row r="97" spans="1:41" x14ac:dyDescent="0.2">
      <c r="A97" s="6" t="s">
        <v>101</v>
      </c>
      <c r="B97" s="6" t="s">
        <v>96</v>
      </c>
      <c r="C97" s="6" t="s">
        <v>97</v>
      </c>
      <c r="D97" s="6" t="s">
        <v>56</v>
      </c>
      <c r="E97" s="6" t="s">
        <v>44</v>
      </c>
      <c r="F97" s="6" t="s">
        <v>45</v>
      </c>
      <c r="G97" s="6">
        <v>0</v>
      </c>
      <c r="H97" s="6">
        <v>0</v>
      </c>
      <c r="I97" s="6">
        <v>0</v>
      </c>
      <c r="J97" s="6">
        <v>0</v>
      </c>
      <c r="K97" s="6">
        <v>0</v>
      </c>
      <c r="L97" s="6">
        <v>190704.99686336503</v>
      </c>
      <c r="M97" s="6">
        <v>301286.4827337265</v>
      </c>
      <c r="N97" s="6">
        <v>301286.4827337265</v>
      </c>
      <c r="O97" s="6">
        <v>301286.4827337265</v>
      </c>
      <c r="P97" s="6">
        <v>309604.92951107025</v>
      </c>
      <c r="Q97" s="6">
        <v>23877.928173869805</v>
      </c>
      <c r="R97" s="6">
        <v>37704.69786912197</v>
      </c>
      <c r="S97" s="6">
        <v>37704.69786912197</v>
      </c>
      <c r="T97" s="6">
        <v>37704.69786912197</v>
      </c>
      <c r="U97" s="6">
        <v>38744.503655254783</v>
      </c>
      <c r="V97" s="6">
        <v>3076798.952602386</v>
      </c>
      <c r="W97" s="6">
        <v>4871474.0189132653</v>
      </c>
      <c r="X97" s="6">
        <v>4871474.0189132653</v>
      </c>
      <c r="Y97" s="6">
        <v>4871474.0189132653</v>
      </c>
      <c r="Z97" s="6">
        <v>5006648.7806320153</v>
      </c>
      <c r="AA97" s="6">
        <v>179509.18886852221</v>
      </c>
      <c r="AB97" s="6">
        <v>280245.87374973251</v>
      </c>
      <c r="AC97" s="6">
        <v>280245.87374973251</v>
      </c>
      <c r="AD97" s="6">
        <v>280245.87374973251</v>
      </c>
      <c r="AE97" s="6">
        <v>285499.89022922469</v>
      </c>
      <c r="AF97" s="6">
        <v>22454.185083240245</v>
      </c>
      <c r="AG97" s="6">
        <v>35228.033389866396</v>
      </c>
      <c r="AH97" s="6">
        <v>35228.033389866396</v>
      </c>
      <c r="AI97" s="6">
        <v>35228.033389866396</v>
      </c>
      <c r="AJ97" s="6">
        <v>36156.665958225771</v>
      </c>
      <c r="AK97" s="6">
        <v>3238676.4223213219</v>
      </c>
      <c r="AL97" s="6">
        <v>5222341.1856460646</v>
      </c>
      <c r="AM97" s="6">
        <v>5222341.1856460646</v>
      </c>
      <c r="AN97" s="6">
        <v>5222341.1856460646</v>
      </c>
      <c r="AO97" s="6">
        <v>5385895.8907241896</v>
      </c>
    </row>
    <row r="98" spans="1:41" x14ac:dyDescent="0.2">
      <c r="A98" s="6" t="s">
        <v>101</v>
      </c>
      <c r="B98" s="6" t="s">
        <v>96</v>
      </c>
      <c r="C98" s="6" t="s">
        <v>98</v>
      </c>
      <c r="D98" s="6" t="s">
        <v>56</v>
      </c>
      <c r="E98" s="6" t="s">
        <v>44</v>
      </c>
      <c r="F98" s="6" t="s">
        <v>45</v>
      </c>
      <c r="G98" s="6">
        <v>0</v>
      </c>
      <c r="H98" s="6">
        <v>0</v>
      </c>
      <c r="I98" s="6">
        <v>0</v>
      </c>
      <c r="J98" s="6">
        <v>0</v>
      </c>
      <c r="K98" s="6">
        <v>0</v>
      </c>
      <c r="L98" s="6">
        <v>4972650.320038612</v>
      </c>
      <c r="M98" s="6">
        <v>3174322.8873989461</v>
      </c>
      <c r="N98" s="6">
        <v>4283606.8722746857</v>
      </c>
      <c r="O98" s="6">
        <v>4631877.148683005</v>
      </c>
      <c r="P98" s="6">
        <v>10591629.804704601</v>
      </c>
      <c r="Q98" s="6">
        <v>712416.63364449935</v>
      </c>
      <c r="R98" s="6">
        <v>416863.24834053573</v>
      </c>
      <c r="S98" s="6">
        <v>816052.00766637642</v>
      </c>
      <c r="T98" s="6">
        <v>832860.02398040635</v>
      </c>
      <c r="U98" s="6">
        <v>4234599.0234779371</v>
      </c>
      <c r="V98" s="6">
        <v>61414007.045745149</v>
      </c>
      <c r="W98" s="6">
        <v>8927214.7174151037</v>
      </c>
      <c r="X98" s="6">
        <v>18572942.595449917</v>
      </c>
      <c r="Y98" s="6">
        <v>25231317.923819054</v>
      </c>
      <c r="Z98" s="6">
        <v>26867846.85263313</v>
      </c>
      <c r="AA98" s="6">
        <v>4019144.0404956015</v>
      </c>
      <c r="AB98" s="6">
        <v>2532422.5777439871</v>
      </c>
      <c r="AC98" s="6">
        <v>3398935.632890577</v>
      </c>
      <c r="AD98" s="6">
        <v>3768695.9548387467</v>
      </c>
      <c r="AE98" s="6">
        <v>9152802.0981294457</v>
      </c>
      <c r="AF98" s="6">
        <v>551859.96823657618</v>
      </c>
      <c r="AG98" s="6">
        <v>319535.9587591138</v>
      </c>
      <c r="AH98" s="6">
        <v>659424.57165285782</v>
      </c>
      <c r="AI98" s="6">
        <v>645016.05108672951</v>
      </c>
      <c r="AJ98" s="6">
        <v>3504728.9806516464</v>
      </c>
      <c r="AK98" s="6">
        <v>24054552.520558879</v>
      </c>
      <c r="AL98" s="6">
        <v>3432795.8223545374</v>
      </c>
      <c r="AM98" s="6">
        <v>9213254.5412789639</v>
      </c>
      <c r="AN98" s="6">
        <v>11288948.144834379</v>
      </c>
      <c r="AO98" s="6">
        <v>12193471.907234371</v>
      </c>
    </row>
    <row r="99" spans="1:41" x14ac:dyDescent="0.2">
      <c r="A99" s="6" t="s">
        <v>101</v>
      </c>
      <c r="B99" s="6" t="s">
        <v>96</v>
      </c>
      <c r="C99" s="6" t="s">
        <v>99</v>
      </c>
      <c r="D99" s="6" t="s">
        <v>56</v>
      </c>
      <c r="E99" s="6" t="s">
        <v>44</v>
      </c>
      <c r="F99" s="6" t="s">
        <v>45</v>
      </c>
      <c r="G99" s="6">
        <v>0</v>
      </c>
      <c r="H99" s="6">
        <v>0</v>
      </c>
      <c r="I99" s="6">
        <v>0</v>
      </c>
      <c r="J99" s="6">
        <v>0</v>
      </c>
      <c r="K99" s="6">
        <v>0</v>
      </c>
      <c r="L99" s="6">
        <v>13124695.275521519</v>
      </c>
      <c r="M99" s="6">
        <v>11034690.429139601</v>
      </c>
      <c r="N99" s="6">
        <v>20218834.491851691</v>
      </c>
      <c r="O99" s="6">
        <v>21590496.773129482</v>
      </c>
      <c r="P99" s="6">
        <v>28136620.740086433</v>
      </c>
      <c r="Q99" s="6">
        <v>694195.01865625416</v>
      </c>
      <c r="R99" s="6">
        <v>656544.47631305514</v>
      </c>
      <c r="S99" s="6">
        <v>1264577.5047163896</v>
      </c>
      <c r="T99" s="6">
        <v>1698722.1244896471</v>
      </c>
      <c r="U99" s="6">
        <v>4467138.1551379086</v>
      </c>
      <c r="V99" s="6">
        <v>92877174.608369365</v>
      </c>
      <c r="W99" s="6">
        <v>6452885.8526951009</v>
      </c>
      <c r="X99" s="6">
        <v>26923150.393538415</v>
      </c>
      <c r="Y99" s="6">
        <v>21779649.157126773</v>
      </c>
      <c r="Z99" s="6">
        <v>58207224.40474277</v>
      </c>
      <c r="AA99" s="6">
        <v>10846120.950136384</v>
      </c>
      <c r="AB99" s="6">
        <v>9500369.8912490644</v>
      </c>
      <c r="AC99" s="6">
        <v>18094464.899464544</v>
      </c>
      <c r="AD99" s="6">
        <v>18983206.884202868</v>
      </c>
      <c r="AE99" s="6">
        <v>26153460.102577746</v>
      </c>
      <c r="AF99" s="6">
        <v>562599.45753338374</v>
      </c>
      <c r="AG99" s="6">
        <v>580755.96585569915</v>
      </c>
      <c r="AH99" s="6">
        <v>1079059.6356469754</v>
      </c>
      <c r="AI99" s="6">
        <v>1489559.8737097029</v>
      </c>
      <c r="AJ99" s="6">
        <v>4151387.7620798172</v>
      </c>
      <c r="AK99" s="6">
        <v>54458670.966684692</v>
      </c>
      <c r="AL99" s="6">
        <v>4668228.2804932371</v>
      </c>
      <c r="AM99" s="6">
        <v>15928354.486764234</v>
      </c>
      <c r="AN99" s="6">
        <v>12644629.29593554</v>
      </c>
      <c r="AO99" s="6">
        <v>40796041.587312415</v>
      </c>
    </row>
    <row r="100" spans="1:41" s="6" customFormat="1" x14ac:dyDescent="0.2">
      <c r="A100"/>
      <c r="B100"/>
      <c r="C100"/>
      <c r="D100"/>
      <c r="E100"/>
      <c r="F100"/>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row>
    <row r="101" spans="1:41" s="6" customFormat="1" x14ac:dyDescent="0.2">
      <c r="A101"/>
      <c r="B101"/>
      <c r="C101"/>
      <c r="D101"/>
      <c r="E101"/>
      <c r="F101"/>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row>
    <row r="102" spans="1:41" s="6" customFormat="1" x14ac:dyDescent="0.2">
      <c r="A102"/>
      <c r="B102"/>
      <c r="C102"/>
      <c r="D102"/>
      <c r="E102"/>
      <c r="F10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row>
    <row r="103" spans="1:41" s="6" customFormat="1" x14ac:dyDescent="0.2">
      <c r="A103"/>
      <c r="B103"/>
      <c r="C103"/>
      <c r="D103"/>
      <c r="E103"/>
      <c r="F103"/>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row>
    <row r="104" spans="1:41" s="6" customFormat="1" x14ac:dyDescent="0.2">
      <c r="A104"/>
      <c r="B104"/>
      <c r="C104"/>
      <c r="D104"/>
      <c r="E104"/>
      <c r="F104"/>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row>
    <row r="105" spans="1:41" s="6" customFormat="1" x14ac:dyDescent="0.2">
      <c r="A105"/>
      <c r="B105"/>
      <c r="C105"/>
      <c r="D105"/>
      <c r="E105"/>
      <c r="F105"/>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row>
    <row r="106" spans="1:41" s="6" customFormat="1" x14ac:dyDescent="0.2">
      <c r="A106"/>
      <c r="B106"/>
      <c r="C106"/>
      <c r="D106"/>
      <c r="E106"/>
      <c r="F106"/>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row>
    <row r="107" spans="1:41" s="6" customFormat="1" x14ac:dyDescent="0.2">
      <c r="A107"/>
      <c r="B107"/>
      <c r="C107"/>
      <c r="D107"/>
      <c r="E107"/>
      <c r="F107"/>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row>
    <row r="108" spans="1:41" s="6" customFormat="1" x14ac:dyDescent="0.2">
      <c r="A108"/>
      <c r="B108"/>
      <c r="C108"/>
      <c r="D108"/>
      <c r="E108"/>
      <c r="F108"/>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row>
    <row r="109" spans="1:41" s="6" customFormat="1" x14ac:dyDescent="0.2">
      <c r="A109"/>
      <c r="B109"/>
      <c r="C109"/>
      <c r="D109"/>
      <c r="E109"/>
      <c r="F109"/>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row>
    <row r="110" spans="1:41" s="6" customFormat="1" x14ac:dyDescent="0.2">
      <c r="A110"/>
      <c r="B110"/>
      <c r="C110"/>
      <c r="D110"/>
      <c r="E110"/>
      <c r="F110"/>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row>
    <row r="111" spans="1:41" s="6" customFormat="1" x14ac:dyDescent="0.2">
      <c r="A111"/>
      <c r="B111"/>
      <c r="C111"/>
      <c r="D111"/>
      <c r="E111"/>
      <c r="F111"/>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row>
    <row r="112" spans="1:41" s="6" customFormat="1" x14ac:dyDescent="0.2">
      <c r="A112"/>
      <c r="B112"/>
      <c r="C112"/>
      <c r="D112"/>
      <c r="E112"/>
      <c r="F11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row>
    <row r="113" spans="1:41" s="6" customFormat="1" x14ac:dyDescent="0.2">
      <c r="A113"/>
      <c r="B113"/>
      <c r="C113"/>
      <c r="D113"/>
      <c r="E113"/>
      <c r="F113"/>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row>
    <row r="114" spans="1:41" s="6" customFormat="1" x14ac:dyDescent="0.2">
      <c r="A114"/>
      <c r="B114"/>
      <c r="C114"/>
      <c r="D114"/>
      <c r="E114"/>
      <c r="F114"/>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row>
    <row r="115" spans="1:41" s="6" customFormat="1" x14ac:dyDescent="0.2">
      <c r="A115"/>
      <c r="B115"/>
      <c r="C115"/>
      <c r="D115"/>
      <c r="E115"/>
      <c r="F115"/>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row>
    <row r="116" spans="1:41" s="6" customFormat="1" x14ac:dyDescent="0.2">
      <c r="A116"/>
      <c r="B116"/>
      <c r="C116"/>
      <c r="D116"/>
      <c r="E116"/>
      <c r="F116"/>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row>
    <row r="117" spans="1:41" s="6" customFormat="1" x14ac:dyDescent="0.2">
      <c r="A117"/>
      <c r="B117"/>
      <c r="C117"/>
      <c r="D117"/>
      <c r="E117"/>
      <c r="F117"/>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row>
    <row r="118" spans="1:41" s="6" customFormat="1" x14ac:dyDescent="0.2">
      <c r="A118"/>
      <c r="B118"/>
      <c r="C118"/>
      <c r="D118"/>
      <c r="E118"/>
      <c r="F118"/>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row>
    <row r="119" spans="1:41" s="6" customFormat="1" x14ac:dyDescent="0.2">
      <c r="A119"/>
      <c r="B119"/>
      <c r="C119"/>
      <c r="D119"/>
      <c r="E119"/>
      <c r="F119"/>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row>
    <row r="120" spans="1:41" s="6" customFormat="1" x14ac:dyDescent="0.2">
      <c r="A120"/>
      <c r="B120"/>
      <c r="C120"/>
      <c r="D120"/>
      <c r="E120"/>
      <c r="F120"/>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row>
    <row r="121" spans="1:41" s="6" customFormat="1" x14ac:dyDescent="0.2">
      <c r="A121"/>
      <c r="B121"/>
      <c r="C121"/>
      <c r="D121"/>
      <c r="E121"/>
      <c r="F121"/>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row>
    <row r="122" spans="1:41" s="6" customFormat="1" x14ac:dyDescent="0.2">
      <c r="A122"/>
      <c r="B122"/>
      <c r="C122"/>
      <c r="D122"/>
      <c r="E122"/>
      <c r="F12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row>
    <row r="123" spans="1:41" s="6" customFormat="1" x14ac:dyDescent="0.2">
      <c r="A123"/>
      <c r="B123"/>
      <c r="C123"/>
      <c r="D123"/>
      <c r="E123"/>
      <c r="F123"/>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row>
    <row r="124" spans="1:41" s="6" customFormat="1" x14ac:dyDescent="0.2">
      <c r="A124"/>
      <c r="B124"/>
      <c r="C124"/>
      <c r="D124"/>
      <c r="E124"/>
      <c r="F124"/>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row>
    <row r="125" spans="1:41" s="6" customFormat="1" x14ac:dyDescent="0.2">
      <c r="A125"/>
      <c r="B125"/>
      <c r="C125"/>
      <c r="D125"/>
      <c r="E125"/>
      <c r="F125"/>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row>
    <row r="126" spans="1:41" s="6" customFormat="1" x14ac:dyDescent="0.2">
      <c r="A126"/>
      <c r="B126"/>
      <c r="C126"/>
      <c r="D126"/>
      <c r="E126"/>
      <c r="F126"/>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row>
    <row r="127" spans="1:41" s="6" customFormat="1" x14ac:dyDescent="0.2">
      <c r="A127"/>
      <c r="B127"/>
      <c r="C127"/>
      <c r="D127"/>
      <c r="E127"/>
      <c r="F127"/>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row>
    <row r="128" spans="1:41" s="6" customFormat="1" x14ac:dyDescent="0.2">
      <c r="A128"/>
      <c r="B128"/>
      <c r="C128"/>
      <c r="D128"/>
      <c r="E128"/>
      <c r="F128"/>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row>
    <row r="129" spans="1:41" s="6" customFormat="1" x14ac:dyDescent="0.2">
      <c r="A129"/>
      <c r="B129"/>
      <c r="C129"/>
      <c r="D129"/>
      <c r="E129"/>
      <c r="F129"/>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row>
    <row r="130" spans="1:41" s="6" customFormat="1" x14ac:dyDescent="0.2">
      <c r="A130"/>
      <c r="B130"/>
      <c r="C130"/>
      <c r="D130"/>
      <c r="E130"/>
      <c r="F130"/>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row>
    <row r="131" spans="1:41" s="6" customFormat="1" x14ac:dyDescent="0.2">
      <c r="A131"/>
      <c r="B131"/>
      <c r="C131"/>
      <c r="D131"/>
      <c r="E131"/>
      <c r="F131"/>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row>
    <row r="132" spans="1:41" s="6" customFormat="1" x14ac:dyDescent="0.2">
      <c r="A132"/>
      <c r="B132"/>
      <c r="C132"/>
      <c r="D132"/>
      <c r="E132"/>
      <c r="F13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row>
    <row r="133" spans="1:41" s="6" customFormat="1" x14ac:dyDescent="0.2">
      <c r="A133"/>
      <c r="B133"/>
      <c r="C133"/>
      <c r="D133"/>
      <c r="E133"/>
      <c r="F133"/>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row>
    <row r="134" spans="1:41" s="6" customFormat="1" x14ac:dyDescent="0.2">
      <c r="A134"/>
      <c r="B134"/>
      <c r="C134"/>
      <c r="D134"/>
      <c r="E134"/>
      <c r="F134"/>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row>
    <row r="135" spans="1:41" s="6" customFormat="1" x14ac:dyDescent="0.2">
      <c r="A135"/>
      <c r="B135"/>
      <c r="C135"/>
      <c r="D135"/>
      <c r="E135"/>
      <c r="F135"/>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row>
    <row r="136" spans="1:41" s="6" customFormat="1" x14ac:dyDescent="0.2">
      <c r="A136"/>
      <c r="B136"/>
      <c r="C136"/>
      <c r="D136"/>
      <c r="E136"/>
      <c r="F136"/>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row>
    <row r="137" spans="1:41" s="6" customFormat="1" x14ac:dyDescent="0.2">
      <c r="A137"/>
      <c r="B137"/>
      <c r="C137"/>
      <c r="D137"/>
      <c r="E137"/>
      <c r="F137"/>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row>
    <row r="138" spans="1:41" s="6" customFormat="1" x14ac:dyDescent="0.2">
      <c r="A138"/>
      <c r="B138"/>
      <c r="C138"/>
      <c r="D138"/>
      <c r="E138"/>
      <c r="F138"/>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row>
    <row r="139" spans="1:41" s="6" customFormat="1" x14ac:dyDescent="0.2">
      <c r="A139"/>
      <c r="B139"/>
      <c r="C139"/>
      <c r="D139"/>
      <c r="E139"/>
      <c r="F139"/>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row>
    <row r="140" spans="1:41" s="6" customFormat="1" x14ac:dyDescent="0.2">
      <c r="A140"/>
      <c r="B140"/>
      <c r="C140"/>
      <c r="D140"/>
      <c r="E140"/>
      <c r="F140"/>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row>
    <row r="141" spans="1:41" s="6" customFormat="1" x14ac:dyDescent="0.2">
      <c r="A141"/>
      <c r="B141"/>
      <c r="C141"/>
      <c r="D141"/>
      <c r="E141"/>
      <c r="F141"/>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row>
    <row r="142" spans="1:41" s="6" customFormat="1" x14ac:dyDescent="0.2">
      <c r="A142"/>
      <c r="B142"/>
      <c r="C142"/>
      <c r="D142"/>
      <c r="E142"/>
      <c r="F14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row>
    <row r="143" spans="1:41" s="6" customFormat="1" x14ac:dyDescent="0.2">
      <c r="A143"/>
      <c r="B143"/>
      <c r="C143"/>
      <c r="D143"/>
      <c r="E143"/>
      <c r="F143"/>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row>
    <row r="144" spans="1:41" s="6" customFormat="1" x14ac:dyDescent="0.2">
      <c r="A144"/>
      <c r="B144"/>
      <c r="C144"/>
      <c r="D144"/>
      <c r="E144"/>
      <c r="F144"/>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row>
    <row r="145" spans="1:41" s="6" customFormat="1" x14ac:dyDescent="0.2">
      <c r="A145"/>
      <c r="B145"/>
      <c r="C145"/>
      <c r="D145"/>
      <c r="E145"/>
      <c r="F145"/>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row>
    <row r="146" spans="1:41" s="6" customFormat="1" x14ac:dyDescent="0.2">
      <c r="A146"/>
      <c r="B146"/>
      <c r="C146"/>
      <c r="D146"/>
      <c r="E146"/>
      <c r="F146"/>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row>
    <row r="147" spans="1:41" s="6" customFormat="1" x14ac:dyDescent="0.2">
      <c r="A147"/>
      <c r="B147"/>
      <c r="C147"/>
      <c r="D147"/>
      <c r="E147"/>
      <c r="F147"/>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row>
    <row r="148" spans="1:41" s="6" customFormat="1" x14ac:dyDescent="0.2">
      <c r="A148"/>
      <c r="B148"/>
      <c r="C148"/>
      <c r="D148"/>
      <c r="E148"/>
      <c r="F148"/>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row>
  </sheetData>
  <sortState ref="A2:AO149">
    <sortCondition ref="A74"/>
  </sortState>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Read Me</vt:lpstr>
      <vt:lpstr>% WIP2 Progress</vt:lpstr>
      <vt:lpstr>Combined TP</vt:lpstr>
      <vt:lpstr>Combined TN</vt:lpstr>
      <vt:lpstr>Pivot NOVA</vt:lpstr>
      <vt:lpstr>Source - All Agencies Nova</vt:lpstr>
      <vt:lpstr>Pivot MD COG</vt:lpstr>
      <vt:lpstr>Source - All Agencies MD COG</vt:lpstr>
      <vt:lpstr>Pivot DC</vt:lpstr>
      <vt:lpstr>Source - All Agencies DC</vt:lpstr>
      <vt:lpstr>Pivot CB</vt:lpstr>
      <vt:lpstr>Source - All Agencies CB</vt:lpstr>
      <vt:lpstr>Pivot MD&amp;VA</vt:lpstr>
      <vt:lpstr>Source - All Agencies MD&amp;VA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Megan Thynge</dc:creator>
  <cp:lastModifiedBy>Karl Berger</cp:lastModifiedBy>
  <dcterms:created xsi:type="dcterms:W3CDTF">2015-08-12T17:24:42Z</dcterms:created>
  <dcterms:modified xsi:type="dcterms:W3CDTF">2018-09-12T20:12:00Z</dcterms:modified>
</cp:coreProperties>
</file>