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SPPS\PLANNING\Round 9\"/>
    </mc:Choice>
  </mc:AlternateContent>
  <bookViews>
    <workbookView xWindow="0" yWindow="0" windowWidth="19200" windowHeight="10845" activeTab="2"/>
  </bookViews>
  <sheets>
    <sheet name="Employment" sheetId="1" r:id="rId1"/>
    <sheet name="Population" sheetId="2" r:id="rId2"/>
    <sheet name="Household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3" l="1"/>
  <c r="G33" i="3"/>
  <c r="F33" i="3"/>
  <c r="E33" i="3"/>
  <c r="D33" i="3"/>
  <c r="C33" i="3"/>
  <c r="B33" i="3"/>
  <c r="H31" i="3"/>
  <c r="F31" i="3"/>
  <c r="E31" i="3"/>
  <c r="D31" i="3"/>
  <c r="C31" i="3"/>
  <c r="H29" i="3"/>
  <c r="F29" i="3"/>
  <c r="E29" i="3"/>
  <c r="D29" i="3"/>
  <c r="C29" i="3"/>
  <c r="G21" i="3"/>
  <c r="G31" i="3" s="1"/>
  <c r="B21" i="3"/>
  <c r="B29" i="3" s="1"/>
  <c r="H17" i="3"/>
  <c r="G17" i="3"/>
  <c r="F17" i="3"/>
  <c r="E17" i="3"/>
  <c r="D17" i="3"/>
  <c r="C17" i="3"/>
  <c r="B17" i="3"/>
  <c r="H8" i="3"/>
  <c r="G8" i="3"/>
  <c r="F8" i="3"/>
  <c r="E8" i="3"/>
  <c r="D8" i="3"/>
  <c r="C8" i="3"/>
  <c r="B8" i="3"/>
  <c r="H33" i="2"/>
  <c r="F33" i="2"/>
  <c r="E33" i="2"/>
  <c r="D33" i="2"/>
  <c r="C33" i="2"/>
  <c r="B33" i="2"/>
  <c r="H31" i="2"/>
  <c r="F31" i="2"/>
  <c r="E31" i="2"/>
  <c r="D31" i="2"/>
  <c r="C31" i="2"/>
  <c r="H29" i="2"/>
  <c r="F29" i="2"/>
  <c r="E29" i="2"/>
  <c r="D29" i="2"/>
  <c r="C29" i="2"/>
  <c r="G33" i="2"/>
  <c r="G21" i="2"/>
  <c r="G29" i="2" s="1"/>
  <c r="B21" i="2"/>
  <c r="B29" i="2" s="1"/>
  <c r="H17" i="2"/>
  <c r="G17" i="2"/>
  <c r="F17" i="2"/>
  <c r="E17" i="2"/>
  <c r="D17" i="2"/>
  <c r="C17" i="2"/>
  <c r="B17" i="2"/>
  <c r="H8" i="2"/>
  <c r="G8" i="2"/>
  <c r="F8" i="2"/>
  <c r="E8" i="2"/>
  <c r="D8" i="2"/>
  <c r="C8" i="2"/>
  <c r="B31" i="2"/>
  <c r="H33" i="1"/>
  <c r="G33" i="1"/>
  <c r="F33" i="1"/>
  <c r="E33" i="1"/>
  <c r="D33" i="1"/>
  <c r="B33" i="1"/>
  <c r="C33" i="1"/>
  <c r="H31" i="1"/>
  <c r="G31" i="1"/>
  <c r="F31" i="1"/>
  <c r="E29" i="1"/>
  <c r="D31" i="1"/>
  <c r="C31" i="1"/>
  <c r="B31" i="1"/>
  <c r="H17" i="1"/>
  <c r="G17" i="1"/>
  <c r="F17" i="1"/>
  <c r="E17" i="1"/>
  <c r="D17" i="1"/>
  <c r="C17" i="1"/>
  <c r="B17" i="1"/>
  <c r="H8" i="1"/>
  <c r="G8" i="1"/>
  <c r="F8" i="1"/>
  <c r="E8" i="1"/>
  <c r="D8" i="1"/>
  <c r="C8" i="1"/>
  <c r="B8" i="1"/>
  <c r="C35" i="3" l="1"/>
  <c r="D35" i="3"/>
  <c r="E35" i="3"/>
  <c r="H35" i="3"/>
  <c r="G29" i="3"/>
  <c r="G35" i="3" s="1"/>
  <c r="F35" i="3"/>
  <c r="E35" i="2"/>
  <c r="B8" i="2"/>
  <c r="B35" i="2" s="1"/>
  <c r="F35" i="2"/>
  <c r="G31" i="2"/>
  <c r="C35" i="2"/>
  <c r="G35" i="2"/>
  <c r="D35" i="2"/>
  <c r="H35" i="2"/>
  <c r="B35" i="3"/>
  <c r="B31" i="3"/>
  <c r="B29" i="1"/>
  <c r="B35" i="1" s="1"/>
  <c r="E31" i="1"/>
  <c r="E35" i="1"/>
  <c r="F29" i="1"/>
  <c r="F35" i="1" s="1"/>
  <c r="C29" i="1"/>
  <c r="C35" i="1" s="1"/>
  <c r="G29" i="1"/>
  <c r="G35" i="1" s="1"/>
  <c r="D29" i="1"/>
  <c r="D35" i="1" s="1"/>
  <c r="H29" i="1"/>
  <c r="H35" i="1" s="1"/>
</calcChain>
</file>

<file path=xl/sharedStrings.xml><?xml version="1.0" encoding="utf-8"?>
<sst xmlns="http://schemas.openxmlformats.org/spreadsheetml/2006/main" count="110" uniqueCount="57">
  <si>
    <t>JURISDICTION</t>
  </si>
  <si>
    <t>District of Columbia</t>
  </si>
  <si>
    <t>Arlington County</t>
  </si>
  <si>
    <t>City of Alexandria</t>
  </si>
  <si>
    <t>Central Jurisdictions</t>
  </si>
  <si>
    <t>Montgomery County (1)</t>
  </si>
  <si>
    <t xml:space="preserve"> Rockville (2)</t>
  </si>
  <si>
    <t xml:space="preserve">Fairfax County </t>
  </si>
  <si>
    <t>Fairfax County</t>
  </si>
  <si>
    <t>City of Fairfax</t>
  </si>
  <si>
    <t>City of Falls Church</t>
  </si>
  <si>
    <t>Inner Suburbs</t>
  </si>
  <si>
    <t>Loudoun County</t>
  </si>
  <si>
    <t xml:space="preserve">Prince William County </t>
  </si>
  <si>
    <t>Prince William County</t>
  </si>
  <si>
    <t xml:space="preserve"> Independent Cities</t>
  </si>
  <si>
    <t>Frederick County</t>
  </si>
  <si>
    <t>Stafford County (4)</t>
  </si>
  <si>
    <t>Anne Arundel County (5)</t>
  </si>
  <si>
    <t>Howard County (5)</t>
  </si>
  <si>
    <t xml:space="preserve"> </t>
  </si>
  <si>
    <t>Outer Suburbs (5)</t>
  </si>
  <si>
    <t>Northern Virginia</t>
  </si>
  <si>
    <t>Suburban Maryland (5)</t>
  </si>
  <si>
    <t>REGIONAL TOTAL  (5)</t>
  </si>
  <si>
    <t>(1) Forecasts for years 2000 to 2020 include all of Takoma Park.</t>
  </si>
  <si>
    <t>(2) Included in Montgomery County total.</t>
  </si>
  <si>
    <t>(4) Source: Rappahanock Area Development Commission, November 1997.</t>
  </si>
  <si>
    <t xml:space="preserve">      boundaries of the City of Fairfax.</t>
  </si>
  <si>
    <t xml:space="preserve">      totals.  Anne Arundel and Howard counties participate in the Cooperative Forecasting programs of the Baltimore </t>
  </si>
  <si>
    <t xml:space="preserve">      Metropolitan Council and the Metropolitan Washington Council of Governments.</t>
  </si>
  <si>
    <t>for Calvert County, Charles County and St. Mary's County.</t>
  </si>
  <si>
    <t>(6) Tri-County Council for Southern Maryland develops ten-year incremental population, housing unit and employment forecasts for</t>
  </si>
  <si>
    <t>(5)  5-a Forecasts for Anne Arundel and Howard counties are shown for reference purposes only and are not included  in any other</t>
  </si>
  <si>
    <t>(3) Totals for all years include Fairfax County Government employees working in the Massey Complex, located within the</t>
  </si>
  <si>
    <t>Prince George's County</t>
  </si>
  <si>
    <t>City of Fairfax  (3)</t>
  </si>
  <si>
    <t>Calvert County (6)</t>
  </si>
  <si>
    <t>Charles County (6)</t>
  </si>
  <si>
    <t>Stafford County  (4)</t>
  </si>
  <si>
    <t>(Thousands)</t>
  </si>
  <si>
    <t>(3) Includes Fairfax County group quarters population in the Massey Complex.</t>
  </si>
  <si>
    <t>(4) Source: Rappahanock Area Development Commission. The estimates for 2020 are control toals provided by the Virginia</t>
  </si>
  <si>
    <t>Employment Commission (VEC) and should only be used for transportation planning purposes. Incremental five-year estimates</t>
  </si>
  <si>
    <t>have been developed for the purpose of transportation modeling and air quality analysis.</t>
  </si>
  <si>
    <t>Fairfax County (3)</t>
  </si>
  <si>
    <t>(5) Tri-County Council for Southern Maryland develops ten-year incremental population, housing unit and employment forecasts for</t>
  </si>
  <si>
    <t>(4)  5-a Forecasts for Anne Arundel and Howard counties are shown for reference purposes only and are not included  in any other</t>
  </si>
  <si>
    <t>(3) Source: Rappahanock Area Development Commission. The estimates for 2020 are control toals provided by the Virginia</t>
  </si>
  <si>
    <t>REGIONAL TOTAL  (4)</t>
  </si>
  <si>
    <t>Suburban Maryland (4)</t>
  </si>
  <si>
    <t>Outer Suburbs (4)</t>
  </si>
  <si>
    <t>Howard County (4)</t>
  </si>
  <si>
    <t>Anne Arundel County (4)</t>
  </si>
  <si>
    <t>Stafford County (3)</t>
  </si>
  <si>
    <t>Calvert County (5)</t>
  </si>
  <si>
    <t>Charles County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</si>
</sst>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#,##0.0"/>
    <numFmt numFmtId="166" formatCode="0.0%"/>
    <numFmt numFmtId="167" formatCode="0.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64" fontId="2" fillId="0" borderId="0" xfId="0" applyNumberFormat="1" applyFont="1" applyFill="1" applyBorder="1"/>
    <xf numFmtId="165" fontId="2" fillId="0" borderId="0" xfId="0" applyNumberFormat="1" applyFont="1" applyFill="1" applyBorder="1"/>
    <xf numFmtId="165" fontId="1" fillId="0" borderId="0" xfId="0" applyNumberFormat="1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166" fontId="1" fillId="0" borderId="0" xfId="0" applyNumberFormat="1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/>
    <xf numFmtId="0" fontId="3" fillId="0" borderId="0" xfId="0" applyFont="1" applyFill="1" applyBorder="1"/>
    <xf numFmtId="165" fontId="3" fillId="0" borderId="0" xfId="0" applyNumberFormat="1" applyFont="1" applyFill="1" applyBorder="1"/>
    <xf numFmtId="164" fontId="3" fillId="0" borderId="0" xfId="0" applyNumberFormat="1" applyFont="1" applyFill="1" applyBorder="1"/>
    <xf numFmtId="2" fontId="2" fillId="0" borderId="0" xfId="0" applyNumberFormat="1" applyFont="1" applyFill="1" applyBorder="1"/>
    <xf numFmtId="164" fontId="4" fillId="0" borderId="0" xfId="0" applyNumberFormat="1" applyFont="1" applyFill="1" applyBorder="1"/>
    <xf numFmtId="167" fontId="1" fillId="0" borderId="0" xfId="0" applyNumberFormat="1" applyFont="1" applyFill="1" applyBorder="1"/>
    <xf numFmtId="0" fontId="2" fillId="0" borderId="0" xfId="0" applyFont="1" applyAlignment="1"/>
    <xf numFmtId="0" fontId="0" fillId="0" borderId="0" xfId="0" applyAlignment="1"/>
    <xf numFmtId="0" fontId="2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6"/>
  <sheetViews>
    <sheetView topLeftCell="A22" workbookViewId="0">
      <selection activeCell="A45" sqref="A45:A46"/>
    </sheetView>
  </sheetViews>
  <sheetFormatPr defaultRowHeight="15" x14ac:dyDescent="0.25"/>
  <cols>
    <col min="1" max="1" width="27.140625" customWidth="1"/>
  </cols>
  <sheetData>
    <row r="1" spans="1:8" x14ac:dyDescent="0.25">
      <c r="A1" s="1"/>
      <c r="D1" s="16" t="s">
        <v>40</v>
      </c>
      <c r="E1" s="17"/>
    </row>
    <row r="2" spans="1:8" x14ac:dyDescent="0.25">
      <c r="A2" s="2" t="s">
        <v>0</v>
      </c>
      <c r="B2" s="18">
        <v>1990</v>
      </c>
      <c r="C2" s="18">
        <v>1995</v>
      </c>
      <c r="D2" s="18">
        <v>2000</v>
      </c>
      <c r="E2" s="18">
        <v>2005</v>
      </c>
      <c r="F2" s="18">
        <v>2010</v>
      </c>
      <c r="G2" s="18">
        <v>2015</v>
      </c>
      <c r="H2" s="18">
        <v>2020</v>
      </c>
    </row>
    <row r="3" spans="1:8" x14ac:dyDescent="0.25">
      <c r="A3" s="2"/>
      <c r="B3" s="4"/>
      <c r="C3" s="4"/>
      <c r="D3" s="4"/>
      <c r="E3" s="4"/>
      <c r="F3" s="4"/>
      <c r="G3" s="4"/>
      <c r="H3" s="4"/>
    </row>
    <row r="4" spans="1:8" x14ac:dyDescent="0.25">
      <c r="A4" s="8" t="s">
        <v>1</v>
      </c>
      <c r="B4" s="4">
        <v>747.31600000000003</v>
      </c>
      <c r="C4" s="4">
        <v>701.9</v>
      </c>
      <c r="D4" s="4">
        <v>709.6</v>
      </c>
      <c r="E4" s="4">
        <v>729.3</v>
      </c>
      <c r="F4" s="4">
        <v>768.5</v>
      </c>
      <c r="G4" s="4">
        <v>799.7</v>
      </c>
      <c r="H4" s="4">
        <v>832.3</v>
      </c>
    </row>
    <row r="5" spans="1:8" x14ac:dyDescent="0.25">
      <c r="A5" s="8" t="s">
        <v>2</v>
      </c>
      <c r="B5" s="4">
        <v>183.12700000000001</v>
      </c>
      <c r="C5" s="4">
        <v>195.791</v>
      </c>
      <c r="D5" s="4">
        <v>200.13900000000001</v>
      </c>
      <c r="E5" s="4">
        <v>207.53299999999999</v>
      </c>
      <c r="F5" s="4">
        <v>228.88900000000001</v>
      </c>
      <c r="G5" s="4">
        <v>244.55699999999999</v>
      </c>
      <c r="H5" s="4">
        <v>260.226</v>
      </c>
    </row>
    <row r="6" spans="1:8" x14ac:dyDescent="0.25">
      <c r="A6" s="8" t="s">
        <v>3</v>
      </c>
      <c r="B6" s="4">
        <v>93.206000000000003</v>
      </c>
      <c r="C6" s="4">
        <v>91.941999999999993</v>
      </c>
      <c r="D6" s="4">
        <v>98.552000000000007</v>
      </c>
      <c r="E6" s="4">
        <v>105.783</v>
      </c>
      <c r="F6" s="4">
        <v>110.37</v>
      </c>
      <c r="G6" s="4">
        <v>113.232</v>
      </c>
      <c r="H6" s="4">
        <v>115.89</v>
      </c>
    </row>
    <row r="7" spans="1:8" x14ac:dyDescent="0.25">
      <c r="A7" s="5"/>
      <c r="B7" s="6"/>
      <c r="C7" s="6"/>
      <c r="D7" s="6"/>
      <c r="E7" s="6"/>
      <c r="F7" s="6"/>
      <c r="G7" s="6"/>
      <c r="H7" s="6"/>
    </row>
    <row r="8" spans="1:8" x14ac:dyDescent="0.25">
      <c r="A8" s="2" t="s">
        <v>4</v>
      </c>
      <c r="B8" s="3">
        <f>B4+B5+B6</f>
        <v>1023.649</v>
      </c>
      <c r="C8" s="3">
        <f>C4+C5+C6</f>
        <v>989.63300000000004</v>
      </c>
      <c r="D8" s="3">
        <f>D4+D5+D6</f>
        <v>1008.2910000000001</v>
      </c>
      <c r="E8" s="3">
        <f>E4+E5+E6</f>
        <v>1042.616</v>
      </c>
      <c r="F8" s="3">
        <f>F4+F5+F6</f>
        <v>1107.759</v>
      </c>
      <c r="G8" s="3">
        <f>G4+G5+G6</f>
        <v>1157.489</v>
      </c>
      <c r="H8" s="3">
        <f>H4+H5+H6</f>
        <v>1208.4159999999999</v>
      </c>
    </row>
    <row r="9" spans="1:8" x14ac:dyDescent="0.25">
      <c r="A9" s="5"/>
      <c r="B9" s="6"/>
      <c r="C9" s="6"/>
      <c r="D9" s="6"/>
      <c r="E9" s="6"/>
      <c r="F9" s="6"/>
      <c r="G9" s="6"/>
      <c r="H9" s="6"/>
    </row>
    <row r="10" spans="1:8" x14ac:dyDescent="0.25">
      <c r="A10" s="8" t="s">
        <v>5</v>
      </c>
      <c r="B10" s="4">
        <v>465.49599999999998</v>
      </c>
      <c r="C10" s="4">
        <v>463.339</v>
      </c>
      <c r="D10" s="4">
        <v>500</v>
      </c>
      <c r="E10" s="4">
        <v>540</v>
      </c>
      <c r="F10" s="4">
        <v>580</v>
      </c>
      <c r="G10" s="4">
        <v>610</v>
      </c>
      <c r="H10" s="4">
        <v>630</v>
      </c>
    </row>
    <row r="11" spans="1:8" x14ac:dyDescent="0.25">
      <c r="A11" s="8" t="s">
        <v>6</v>
      </c>
      <c r="B11" s="4">
        <v>56.875999999999998</v>
      </c>
      <c r="C11" s="4">
        <v>62.703000000000003</v>
      </c>
      <c r="D11" s="4">
        <v>72.98</v>
      </c>
      <c r="E11" s="4">
        <v>78.762</v>
      </c>
      <c r="F11" s="4">
        <v>82.956999999999994</v>
      </c>
      <c r="G11" s="4">
        <v>85.296999999999997</v>
      </c>
      <c r="H11" s="4">
        <v>86.6</v>
      </c>
    </row>
    <row r="12" spans="1:8" x14ac:dyDescent="0.25">
      <c r="A12" s="8" t="s">
        <v>35</v>
      </c>
      <c r="B12" s="4">
        <v>310.35500000000002</v>
      </c>
      <c r="C12" s="4">
        <v>301.315</v>
      </c>
      <c r="D12" s="4">
        <v>327.19799999999998</v>
      </c>
      <c r="E12" s="4">
        <v>359.26299999999998</v>
      </c>
      <c r="F12" s="4">
        <v>387.286</v>
      </c>
      <c r="G12" s="4">
        <v>412.46</v>
      </c>
      <c r="H12" s="4">
        <v>451.64400000000001</v>
      </c>
    </row>
    <row r="13" spans="1:8" x14ac:dyDescent="0.25">
      <c r="A13" s="8" t="s">
        <v>7</v>
      </c>
      <c r="B13" s="4">
        <v>403.70499999999998</v>
      </c>
      <c r="C13" s="4">
        <v>448.52800000000002</v>
      </c>
      <c r="D13" s="4">
        <v>526.27099999999996</v>
      </c>
      <c r="E13" s="4">
        <v>584.83799999999997</v>
      </c>
      <c r="F13" s="4">
        <v>624.72799999999995</v>
      </c>
      <c r="G13" s="4">
        <v>663.15300000000002</v>
      </c>
      <c r="H13" s="4">
        <v>689.57799999999997</v>
      </c>
    </row>
    <row r="14" spans="1:8" x14ac:dyDescent="0.25">
      <c r="A14" s="8" t="s">
        <v>36</v>
      </c>
      <c r="B14" s="4">
        <v>26.885000000000002</v>
      </c>
      <c r="C14" s="4">
        <v>29.7</v>
      </c>
      <c r="D14" s="4">
        <v>30.831</v>
      </c>
      <c r="E14" s="4">
        <v>31.847999999999999</v>
      </c>
      <c r="F14" s="4">
        <v>32.575000000000003</v>
      </c>
      <c r="G14" s="4">
        <v>32.692999999999998</v>
      </c>
      <c r="H14" s="4">
        <v>32.692999999999998</v>
      </c>
    </row>
    <row r="15" spans="1:8" x14ac:dyDescent="0.25">
      <c r="A15" s="8" t="s">
        <v>10</v>
      </c>
      <c r="B15" s="4">
        <v>9.19</v>
      </c>
      <c r="C15" s="4">
        <v>9.3000000000000007</v>
      </c>
      <c r="D15" s="4">
        <v>9.4</v>
      </c>
      <c r="E15" s="4">
        <v>9.5</v>
      </c>
      <c r="F15" s="4">
        <v>9.4749999999999996</v>
      </c>
      <c r="G15" s="4">
        <v>9.5</v>
      </c>
      <c r="H15" s="4">
        <v>9.6</v>
      </c>
    </row>
    <row r="16" spans="1:8" x14ac:dyDescent="0.25">
      <c r="A16" s="2"/>
      <c r="B16" s="4"/>
      <c r="C16" s="4"/>
      <c r="D16" s="4"/>
      <c r="E16" s="4"/>
      <c r="F16" s="4"/>
      <c r="G16" s="4"/>
      <c r="H16" s="4"/>
    </row>
    <row r="17" spans="1:8" x14ac:dyDescent="0.25">
      <c r="A17" s="2" t="s">
        <v>11</v>
      </c>
      <c r="B17" s="3">
        <f>SUM(B10:B15)-B11</f>
        <v>1215.6310000000001</v>
      </c>
      <c r="C17" s="3">
        <f>SUM(C10:C15)-C11</f>
        <v>1252.182</v>
      </c>
      <c r="D17" s="3">
        <f>SUM(D10:D15)-D11</f>
        <v>1393.7</v>
      </c>
      <c r="E17" s="3">
        <f>SUM(E10:E15)-E11</f>
        <v>1525.4489999999998</v>
      </c>
      <c r="F17" s="3">
        <f>SUM(F10:F15)-F11</f>
        <v>1634.0639999999999</v>
      </c>
      <c r="G17" s="3">
        <f>SUM(G10:G15)-G11</f>
        <v>1727.806</v>
      </c>
      <c r="H17" s="3">
        <f>SUM(H10:H15)-H11</f>
        <v>1813.5150000000001</v>
      </c>
    </row>
    <row r="18" spans="1:8" x14ac:dyDescent="0.25">
      <c r="A18" s="2"/>
      <c r="B18" s="4"/>
      <c r="C18" s="4"/>
      <c r="D18" s="4"/>
      <c r="E18" s="4"/>
      <c r="F18" s="4"/>
      <c r="G18" s="4"/>
      <c r="H18" s="4"/>
    </row>
    <row r="19" spans="1:8" x14ac:dyDescent="0.25">
      <c r="A19" s="8" t="s">
        <v>12</v>
      </c>
      <c r="B19" s="4">
        <v>39.253999999999998</v>
      </c>
      <c r="C19" s="4">
        <v>53.207999999999998</v>
      </c>
      <c r="D19" s="4">
        <v>72.731999999999999</v>
      </c>
      <c r="E19" s="4">
        <v>92.731999999999999</v>
      </c>
      <c r="F19" s="4">
        <v>112.732</v>
      </c>
      <c r="G19" s="4">
        <v>132.732</v>
      </c>
      <c r="H19" s="4">
        <v>152.732</v>
      </c>
    </row>
    <row r="20" spans="1:8" x14ac:dyDescent="0.25">
      <c r="A20" s="8" t="s">
        <v>13</v>
      </c>
      <c r="B20" s="4">
        <v>68.8</v>
      </c>
      <c r="C20" s="4">
        <v>78</v>
      </c>
      <c r="D20" s="4">
        <v>90.644999999999996</v>
      </c>
      <c r="E20" s="4">
        <v>106.108</v>
      </c>
      <c r="F20" s="4">
        <v>120.887</v>
      </c>
      <c r="G20" s="4">
        <v>133.62700000000001</v>
      </c>
      <c r="H20" s="4">
        <v>147.79</v>
      </c>
    </row>
    <row r="21" spans="1:8" x14ac:dyDescent="0.25">
      <c r="A21" s="8" t="s">
        <v>15</v>
      </c>
      <c r="B21" s="4">
        <v>18.7</v>
      </c>
      <c r="C21" s="4">
        <v>20.100000000000001</v>
      </c>
      <c r="D21" s="4">
        <v>21.6</v>
      </c>
      <c r="E21" s="4">
        <v>23.2</v>
      </c>
      <c r="F21" s="4">
        <v>24.7</v>
      </c>
      <c r="G21" s="4">
        <v>25.3</v>
      </c>
      <c r="H21" s="4">
        <v>25.4</v>
      </c>
    </row>
    <row r="22" spans="1:8" x14ac:dyDescent="0.25">
      <c r="A22" s="9" t="s">
        <v>37</v>
      </c>
      <c r="B22" s="4">
        <v>18.120999999999999</v>
      </c>
      <c r="C22" s="4">
        <v>21.5</v>
      </c>
      <c r="D22" s="4">
        <v>24.8</v>
      </c>
      <c r="E22" s="4">
        <v>26.9</v>
      </c>
      <c r="F22" s="4">
        <v>28.3</v>
      </c>
      <c r="G22" s="4">
        <v>29.2</v>
      </c>
      <c r="H22" s="4">
        <v>29.7</v>
      </c>
    </row>
    <row r="23" spans="1:8" x14ac:dyDescent="0.25">
      <c r="A23" s="6" t="s">
        <v>38</v>
      </c>
      <c r="B23" s="4">
        <v>38.700000000000003</v>
      </c>
      <c r="C23" s="4">
        <v>44.6</v>
      </c>
      <c r="D23" s="4">
        <v>50.6</v>
      </c>
      <c r="E23" s="4">
        <v>54.4</v>
      </c>
      <c r="F23" s="4">
        <v>58.2</v>
      </c>
      <c r="G23" s="4">
        <v>59.8</v>
      </c>
      <c r="H23" s="4">
        <v>61.4</v>
      </c>
    </row>
    <row r="24" spans="1:8" x14ac:dyDescent="0.25">
      <c r="A24" s="6" t="s">
        <v>16</v>
      </c>
      <c r="B24" s="4">
        <v>53.994999999999997</v>
      </c>
      <c r="C24" s="4">
        <v>68</v>
      </c>
      <c r="D24" s="4">
        <v>82</v>
      </c>
      <c r="E24" s="4">
        <v>96</v>
      </c>
      <c r="F24" s="4">
        <v>106.006</v>
      </c>
      <c r="G24" s="4">
        <v>110.999</v>
      </c>
      <c r="H24" s="4">
        <v>116.002</v>
      </c>
    </row>
    <row r="25" spans="1:8" x14ac:dyDescent="0.25">
      <c r="A25" s="9" t="s">
        <v>39</v>
      </c>
      <c r="B25" s="4">
        <v>11</v>
      </c>
      <c r="C25" s="4">
        <v>14.6</v>
      </c>
      <c r="D25" s="4">
        <v>18.2</v>
      </c>
      <c r="E25" s="4">
        <v>21.8</v>
      </c>
      <c r="F25" s="4">
        <v>25.4</v>
      </c>
      <c r="G25" s="4">
        <v>29</v>
      </c>
      <c r="H25" s="4">
        <v>32.5</v>
      </c>
    </row>
    <row r="26" spans="1:8" x14ac:dyDescent="0.25">
      <c r="A26" s="10" t="s">
        <v>18</v>
      </c>
      <c r="B26" s="11">
        <v>249.4</v>
      </c>
      <c r="C26" s="11">
        <v>258.3</v>
      </c>
      <c r="D26" s="11">
        <v>274.3</v>
      </c>
      <c r="E26" s="11">
        <v>289.8</v>
      </c>
      <c r="F26" s="11">
        <v>302.8</v>
      </c>
      <c r="G26" s="11">
        <v>310.60000000000002</v>
      </c>
      <c r="H26" s="11">
        <v>313.5</v>
      </c>
    </row>
    <row r="27" spans="1:8" x14ac:dyDescent="0.25">
      <c r="A27" s="10" t="s">
        <v>19</v>
      </c>
      <c r="B27" s="11">
        <v>106.268</v>
      </c>
      <c r="C27" s="11">
        <v>123.6</v>
      </c>
      <c r="D27" s="11">
        <v>138.80000000000001</v>
      </c>
      <c r="E27" s="11">
        <v>153.1</v>
      </c>
      <c r="F27" s="11">
        <v>164.4</v>
      </c>
      <c r="G27" s="11">
        <v>175.7</v>
      </c>
      <c r="H27" s="11">
        <v>187</v>
      </c>
    </row>
    <row r="28" spans="1:8" x14ac:dyDescent="0.25">
      <c r="A28" s="13"/>
      <c r="B28" s="4"/>
      <c r="C28" s="4"/>
      <c r="D28" s="4"/>
      <c r="E28" s="4"/>
      <c r="F28" s="4"/>
      <c r="G28" s="4"/>
      <c r="H28" s="4"/>
    </row>
    <row r="29" spans="1:8" x14ac:dyDescent="0.25">
      <c r="A29" s="2" t="s">
        <v>21</v>
      </c>
      <c r="B29" s="3">
        <f>SUM(B19:B25)</f>
        <v>248.57</v>
      </c>
      <c r="C29" s="3">
        <f>SUM(C19:C25)</f>
        <v>300.00800000000004</v>
      </c>
      <c r="D29" s="3">
        <f>SUM(D19:D25)</f>
        <v>360.577</v>
      </c>
      <c r="E29" s="3">
        <f>SUM(E19:E25)</f>
        <v>421.14</v>
      </c>
      <c r="F29" s="3">
        <f>SUM(F19:F25)</f>
        <v>476.22500000000002</v>
      </c>
      <c r="G29" s="3">
        <f>SUM(G19:G25)</f>
        <v>520.65800000000002</v>
      </c>
      <c r="H29" s="3">
        <f>SUM(H19:H25)</f>
        <v>565.52399999999989</v>
      </c>
    </row>
    <row r="30" spans="1:8" x14ac:dyDescent="0.25">
      <c r="A30" s="13"/>
      <c r="B30" s="3"/>
      <c r="C30" s="3"/>
      <c r="D30" s="3"/>
      <c r="E30" s="3"/>
      <c r="F30" s="3"/>
      <c r="G30" s="3"/>
      <c r="H30" s="3"/>
    </row>
    <row r="31" spans="1:8" x14ac:dyDescent="0.25">
      <c r="A31" s="13" t="s">
        <v>22</v>
      </c>
      <c r="B31" s="3">
        <f>B5+B6+B13+B14+B15+B19+B20+B21+B25</f>
        <v>853.86700000000008</v>
      </c>
      <c r="C31" s="3">
        <f>C5+C6+C13+C14+C15+C19+C20+C21+C25</f>
        <v>941.16899999999998</v>
      </c>
      <c r="D31" s="3">
        <f>D5+D6+D13+D14+D15+D19+D20+D21+D25</f>
        <v>1068.3699999999999</v>
      </c>
      <c r="E31" s="3">
        <f>E5+E6+E13+E14+E15+E19+E20+E21+E25</f>
        <v>1183.3419999999999</v>
      </c>
      <c r="F31" s="3">
        <f>F5+F6+F13+F14+F15+F19+F20+F21+F25</f>
        <v>1289.7560000000001</v>
      </c>
      <c r="G31" s="3">
        <f>G5+G6+G13+G14+G15+G19+G20+G21+G25</f>
        <v>1383.7939999999999</v>
      </c>
      <c r="H31" s="3">
        <f>H5+H6+H13+H14+H15+H19+H20+H21+H25</f>
        <v>1466.4089999999999</v>
      </c>
    </row>
    <row r="32" spans="1:8" x14ac:dyDescent="0.25">
      <c r="A32" s="13"/>
      <c r="B32" s="3"/>
      <c r="C32" s="3"/>
      <c r="D32" s="3"/>
      <c r="E32" s="3"/>
      <c r="F32" s="3"/>
      <c r="G32" s="3"/>
      <c r="H32" s="3"/>
    </row>
    <row r="33" spans="1:21" x14ac:dyDescent="0.25">
      <c r="A33" s="13" t="s">
        <v>23</v>
      </c>
      <c r="B33" s="3">
        <f>B10+B12+B23+B24+B22</f>
        <v>886.66700000000003</v>
      </c>
      <c r="C33" s="3">
        <f>C10+C12+C23+C24+C22</f>
        <v>898.75400000000002</v>
      </c>
      <c r="D33" s="3">
        <f>D10+D12+D23+D24+D22</f>
        <v>984.59799999999996</v>
      </c>
      <c r="E33" s="3">
        <f>E10+E12+E23+E24+E22</f>
        <v>1076.5630000000001</v>
      </c>
      <c r="F33" s="3">
        <f>F10+F12+F23+F24+F22</f>
        <v>1159.7920000000001</v>
      </c>
      <c r="G33" s="3">
        <f>G10+G12+G23+G24+G22</f>
        <v>1222.4590000000001</v>
      </c>
      <c r="H33" s="3">
        <f>H10+H12+H23+H24+H22</f>
        <v>1288.7460000000001</v>
      </c>
    </row>
    <row r="34" spans="1:21" x14ac:dyDescent="0.25">
      <c r="A34" s="2"/>
      <c r="B34" s="3"/>
      <c r="C34" s="3"/>
      <c r="D34" s="3"/>
      <c r="E34" s="3"/>
      <c r="F34" s="3"/>
      <c r="G34" s="3"/>
      <c r="H34" s="3"/>
    </row>
    <row r="35" spans="1:21" x14ac:dyDescent="0.25">
      <c r="A35" s="2" t="s">
        <v>24</v>
      </c>
      <c r="B35" s="3">
        <f>B17+B8+B29</f>
        <v>2487.8500000000004</v>
      </c>
      <c r="C35" s="3">
        <f>C17+C8+C29</f>
        <v>2541.8230000000003</v>
      </c>
      <c r="D35" s="3">
        <f>D17+D8+D29</f>
        <v>2762.5680000000002</v>
      </c>
      <c r="E35" s="3">
        <f>E17+E8+E29</f>
        <v>2989.2049999999995</v>
      </c>
      <c r="F35" s="3">
        <f>F17+F8+F29</f>
        <v>3218.0479999999998</v>
      </c>
      <c r="G35" s="3">
        <f>G17+G8+G29</f>
        <v>3405.953</v>
      </c>
      <c r="H35" s="3">
        <f>H17+H8+H29</f>
        <v>3587.4549999999999</v>
      </c>
    </row>
    <row r="36" spans="1:21" x14ac:dyDescent="0.25">
      <c r="A36" s="14"/>
      <c r="B36" s="14"/>
      <c r="C36" s="14"/>
      <c r="D36" s="4"/>
      <c r="E36" s="4"/>
      <c r="F36" s="4"/>
      <c r="G36" s="4"/>
      <c r="H36" s="4"/>
      <c r="I36" s="4"/>
      <c r="J36" s="4"/>
      <c r="T36" s="3"/>
      <c r="U36" s="3"/>
    </row>
    <row r="37" spans="1:21" x14ac:dyDescent="0.25">
      <c r="A37" s="8" t="s">
        <v>25</v>
      </c>
      <c r="B37" s="14"/>
      <c r="C37" s="14"/>
      <c r="D37" s="4"/>
      <c r="E37" s="4"/>
      <c r="F37" s="4"/>
      <c r="G37" s="4"/>
      <c r="H37" s="4"/>
      <c r="I37" s="4"/>
      <c r="J37" s="4"/>
      <c r="T37" s="3"/>
      <c r="U37" s="3"/>
    </row>
    <row r="38" spans="1:21" x14ac:dyDescent="0.25">
      <c r="A38" s="8" t="s">
        <v>26</v>
      </c>
      <c r="B38" s="14"/>
      <c r="C38" s="14"/>
      <c r="D38" s="4"/>
      <c r="E38" s="4"/>
      <c r="F38" s="4"/>
      <c r="G38" s="4"/>
      <c r="H38" s="4"/>
      <c r="I38" s="4"/>
      <c r="J38" s="4"/>
      <c r="T38" s="4"/>
      <c r="U38" s="4"/>
    </row>
    <row r="39" spans="1:21" x14ac:dyDescent="0.25">
      <c r="A39" s="8" t="s">
        <v>34</v>
      </c>
      <c r="B39" s="14"/>
      <c r="C39" s="14"/>
      <c r="D39" s="4"/>
      <c r="E39" s="4"/>
      <c r="F39" s="4"/>
      <c r="G39" s="4"/>
      <c r="H39" s="4"/>
      <c r="I39" s="4"/>
      <c r="J39" s="4"/>
      <c r="T39" s="4"/>
      <c r="U39" s="4"/>
    </row>
    <row r="40" spans="1:21" x14ac:dyDescent="0.25">
      <c r="A40" s="8" t="s">
        <v>28</v>
      </c>
      <c r="B40" s="14"/>
      <c r="C40" s="14"/>
      <c r="D40" s="4"/>
      <c r="E40" s="4"/>
      <c r="F40" s="4"/>
      <c r="G40" s="4"/>
      <c r="H40" s="4"/>
      <c r="I40" s="4"/>
      <c r="J40" s="4"/>
      <c r="T40" s="4"/>
      <c r="U40" s="4"/>
    </row>
    <row r="41" spans="1:21" x14ac:dyDescent="0.25">
      <c r="A41" s="8" t="s">
        <v>27</v>
      </c>
      <c r="B41" s="14"/>
      <c r="C41" s="14"/>
      <c r="D41" s="4"/>
      <c r="E41" s="4"/>
      <c r="F41" s="4"/>
      <c r="G41" s="4"/>
      <c r="H41" s="4"/>
      <c r="I41" s="4"/>
      <c r="J41" s="4"/>
      <c r="T41" s="4"/>
      <c r="U41" s="4"/>
    </row>
    <row r="42" spans="1:21" x14ac:dyDescent="0.25">
      <c r="A42" s="8" t="s">
        <v>33</v>
      </c>
      <c r="B42" s="14"/>
      <c r="C42" s="14"/>
      <c r="D42" s="4"/>
      <c r="E42" s="4"/>
      <c r="F42" s="4"/>
      <c r="G42" s="4"/>
      <c r="H42" s="4"/>
      <c r="I42" s="4"/>
      <c r="J42" s="4"/>
      <c r="T42" s="4"/>
      <c r="U42" s="4"/>
    </row>
    <row r="43" spans="1:21" x14ac:dyDescent="0.25">
      <c r="A43" s="8" t="s">
        <v>29</v>
      </c>
      <c r="B43" s="14"/>
      <c r="C43" s="14"/>
      <c r="D43" s="4"/>
      <c r="E43" s="4"/>
      <c r="F43" s="4"/>
      <c r="G43" s="4"/>
      <c r="H43" s="4"/>
      <c r="I43" s="4"/>
      <c r="J43" s="4"/>
      <c r="T43" s="4"/>
      <c r="U43" s="4"/>
    </row>
    <row r="44" spans="1:21" x14ac:dyDescent="0.25">
      <c r="A44" s="8" t="s">
        <v>30</v>
      </c>
      <c r="B44" s="14"/>
      <c r="C44" s="14"/>
      <c r="D44" s="4"/>
      <c r="E44" s="4"/>
      <c r="F44" s="4"/>
      <c r="G44" s="4"/>
      <c r="H44" s="4"/>
      <c r="I44" s="4"/>
      <c r="J44" s="4"/>
    </row>
    <row r="45" spans="1:21" x14ac:dyDescent="0.25">
      <c r="A45" s="8" t="s">
        <v>32</v>
      </c>
    </row>
    <row r="46" spans="1:21" x14ac:dyDescent="0.25">
      <c r="A46" s="8" t="s">
        <v>31</v>
      </c>
    </row>
  </sheetData>
  <mergeCells count="1">
    <mergeCell ref="D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25" workbookViewId="0">
      <selection activeCell="A40" sqref="A40:A42"/>
    </sheetView>
  </sheetViews>
  <sheetFormatPr defaultRowHeight="15" x14ac:dyDescent="0.25"/>
  <cols>
    <col min="1" max="1" width="27.140625" customWidth="1"/>
  </cols>
  <sheetData>
    <row r="1" spans="1:8" x14ac:dyDescent="0.25">
      <c r="D1" s="16" t="s">
        <v>40</v>
      </c>
      <c r="E1" s="17"/>
    </row>
    <row r="2" spans="1:8" x14ac:dyDescent="0.25">
      <c r="A2" s="2" t="s">
        <v>0</v>
      </c>
      <c r="B2" s="18">
        <v>1990</v>
      </c>
      <c r="C2" s="18">
        <v>1995</v>
      </c>
      <c r="D2" s="18">
        <v>2000</v>
      </c>
      <c r="E2" s="18">
        <v>2005</v>
      </c>
      <c r="F2" s="18">
        <v>2010</v>
      </c>
      <c r="G2" s="18">
        <v>2015</v>
      </c>
      <c r="H2" s="18">
        <v>2020</v>
      </c>
    </row>
    <row r="3" spans="1:8" x14ac:dyDescent="0.25">
      <c r="A3" s="5"/>
      <c r="B3" s="6"/>
      <c r="C3" s="6"/>
      <c r="D3" s="6"/>
      <c r="E3" s="6"/>
      <c r="F3" s="6"/>
      <c r="G3" s="6"/>
      <c r="H3" s="6"/>
    </row>
    <row r="4" spans="1:8" x14ac:dyDescent="0.25">
      <c r="A4" s="8" t="s">
        <v>1</v>
      </c>
      <c r="B4" s="4">
        <v>606.9</v>
      </c>
      <c r="C4" s="4">
        <v>554.25599999999997</v>
      </c>
      <c r="D4" s="4">
        <v>523.32799999999997</v>
      </c>
      <c r="E4" s="4">
        <v>528.78399999999999</v>
      </c>
      <c r="F4" s="4">
        <v>560.31299999999999</v>
      </c>
      <c r="G4" s="4">
        <v>593.93799999999999</v>
      </c>
      <c r="H4" s="4">
        <v>624.76400000000001</v>
      </c>
    </row>
    <row r="5" spans="1:8" x14ac:dyDescent="0.25">
      <c r="A5" s="8" t="s">
        <v>2</v>
      </c>
      <c r="B5" s="4">
        <v>170.93599999999998</v>
      </c>
      <c r="C5" s="4">
        <v>187.9</v>
      </c>
      <c r="D5" s="4">
        <v>192</v>
      </c>
      <c r="E5" s="4">
        <v>198.2</v>
      </c>
      <c r="F5" s="4">
        <v>201.4</v>
      </c>
      <c r="G5" s="4">
        <v>207.2</v>
      </c>
      <c r="H5" s="4">
        <v>212.9</v>
      </c>
    </row>
    <row r="6" spans="1:8" x14ac:dyDescent="0.25">
      <c r="A6" s="8" t="s">
        <v>3</v>
      </c>
      <c r="B6" s="4">
        <v>111.2</v>
      </c>
      <c r="C6" s="4">
        <v>117.283</v>
      </c>
      <c r="D6" s="4">
        <v>127.096</v>
      </c>
      <c r="E6" s="4">
        <v>131.26</v>
      </c>
      <c r="F6" s="4">
        <v>135.26499999999999</v>
      </c>
      <c r="G6" s="4">
        <v>138.66300000000001</v>
      </c>
      <c r="H6" s="4">
        <v>140.87</v>
      </c>
    </row>
    <row r="7" spans="1:8" x14ac:dyDescent="0.25">
      <c r="A7" s="5"/>
      <c r="B7" s="6"/>
      <c r="C7" s="6"/>
      <c r="D7" s="6"/>
      <c r="E7" s="6"/>
      <c r="F7" s="6"/>
      <c r="G7" s="6"/>
      <c r="H7" s="6"/>
    </row>
    <row r="8" spans="1:8" x14ac:dyDescent="0.25">
      <c r="A8" s="2" t="s">
        <v>4</v>
      </c>
      <c r="B8" s="3">
        <f>B4+B5+B6</f>
        <v>889.03600000000006</v>
      </c>
      <c r="C8" s="3">
        <f>C4+C5+C6</f>
        <v>859.43899999999996</v>
      </c>
      <c r="D8" s="3">
        <f>D4+D5+D6</f>
        <v>842.42399999999998</v>
      </c>
      <c r="E8" s="3">
        <f>E4+E5+E6</f>
        <v>858.24399999999991</v>
      </c>
      <c r="F8" s="3">
        <f>F4+F5+F6</f>
        <v>896.97799999999995</v>
      </c>
      <c r="G8" s="3">
        <f>G4+G5+G6</f>
        <v>939.80099999999993</v>
      </c>
      <c r="H8" s="3">
        <f>H4+H5+H6</f>
        <v>978.53399999999999</v>
      </c>
    </row>
    <row r="9" spans="1:8" x14ac:dyDescent="0.25">
      <c r="A9" s="2"/>
      <c r="B9" s="4"/>
      <c r="C9" s="4"/>
      <c r="D9" s="4"/>
      <c r="E9" s="4"/>
      <c r="F9" s="4"/>
      <c r="G9" s="4"/>
      <c r="H9" s="4"/>
    </row>
    <row r="10" spans="1:8" x14ac:dyDescent="0.25">
      <c r="A10" s="8" t="s">
        <v>5</v>
      </c>
      <c r="B10" s="4">
        <v>757.02700000000004</v>
      </c>
      <c r="C10" s="4">
        <v>810</v>
      </c>
      <c r="D10" s="4">
        <v>855</v>
      </c>
      <c r="E10" s="4">
        <v>910</v>
      </c>
      <c r="F10" s="4">
        <v>945</v>
      </c>
      <c r="G10" s="4">
        <v>975</v>
      </c>
      <c r="H10" s="4">
        <v>1000</v>
      </c>
    </row>
    <row r="11" spans="1:8" x14ac:dyDescent="0.25">
      <c r="A11" s="8" t="s">
        <v>6</v>
      </c>
      <c r="B11" s="4">
        <v>44.835000000000001</v>
      </c>
      <c r="C11" s="4">
        <v>47.009</v>
      </c>
      <c r="D11" s="4">
        <v>51.786000000000001</v>
      </c>
      <c r="E11" s="4">
        <v>55.793999999999997</v>
      </c>
      <c r="F11" s="4">
        <v>59.11</v>
      </c>
      <c r="G11" s="4">
        <v>59.823</v>
      </c>
      <c r="H11" s="4">
        <v>59.978000000000002</v>
      </c>
    </row>
    <row r="12" spans="1:8" x14ac:dyDescent="0.25">
      <c r="A12" s="8" t="s">
        <v>35</v>
      </c>
      <c r="B12" s="4">
        <v>729.26799999999992</v>
      </c>
      <c r="C12" s="4">
        <v>766.99400000000003</v>
      </c>
      <c r="D12" s="4">
        <v>812.20100000000002</v>
      </c>
      <c r="E12" s="4">
        <v>850.82299999999998</v>
      </c>
      <c r="F12" s="4">
        <v>878.03700000000003</v>
      </c>
      <c r="G12" s="4">
        <v>912.56700000000001</v>
      </c>
      <c r="H12" s="4">
        <v>943.92899999999997</v>
      </c>
    </row>
    <row r="13" spans="1:8" x14ac:dyDescent="0.25">
      <c r="A13" s="8" t="s">
        <v>45</v>
      </c>
      <c r="B13" s="4">
        <v>818.58399999999995</v>
      </c>
      <c r="C13" s="4">
        <v>879.39099999999996</v>
      </c>
      <c r="D13" s="4">
        <v>954.3</v>
      </c>
      <c r="E13" s="4">
        <v>1011.496</v>
      </c>
      <c r="F13" s="4">
        <v>1069.9090000000001</v>
      </c>
      <c r="G13" s="4">
        <v>1133.1569999999999</v>
      </c>
      <c r="H13" s="4">
        <v>1206.3330000000001</v>
      </c>
    </row>
    <row r="14" spans="1:8" x14ac:dyDescent="0.25">
      <c r="A14" s="8" t="s">
        <v>9</v>
      </c>
      <c r="B14" s="4">
        <v>19.600000000000001</v>
      </c>
      <c r="C14" s="4">
        <v>20.399999999999999</v>
      </c>
      <c r="D14" s="4">
        <v>21.7</v>
      </c>
      <c r="E14" s="4">
        <v>22.1</v>
      </c>
      <c r="F14" s="4">
        <v>22.7</v>
      </c>
      <c r="G14" s="4">
        <v>22.8</v>
      </c>
      <c r="H14" s="4">
        <v>22.821999999999999</v>
      </c>
    </row>
    <row r="15" spans="1:8" x14ac:dyDescent="0.25">
      <c r="A15" s="8" t="s">
        <v>10</v>
      </c>
      <c r="B15" s="4">
        <v>9.5779999999999994</v>
      </c>
      <c r="C15" s="4">
        <v>10</v>
      </c>
      <c r="D15" s="4">
        <v>10.4</v>
      </c>
      <c r="E15" s="4">
        <v>10.6</v>
      </c>
      <c r="F15" s="4">
        <v>10.7</v>
      </c>
      <c r="G15" s="4">
        <v>10.8</v>
      </c>
      <c r="H15" s="4">
        <v>10.9</v>
      </c>
    </row>
    <row r="16" spans="1:8" x14ac:dyDescent="0.25">
      <c r="A16" s="2"/>
      <c r="B16" s="4"/>
      <c r="C16" s="4"/>
      <c r="D16" s="4"/>
      <c r="E16" s="4"/>
      <c r="F16" s="4"/>
      <c r="G16" s="4"/>
      <c r="H16" s="4"/>
    </row>
    <row r="17" spans="1:8" x14ac:dyDescent="0.25">
      <c r="A17" s="2" t="s">
        <v>11</v>
      </c>
      <c r="B17" s="3">
        <f>SUM(B10:B15)-B11</f>
        <v>2334.0569999999998</v>
      </c>
      <c r="C17" s="3">
        <f>SUM(C10:C15)-C11</f>
        <v>2486.7850000000003</v>
      </c>
      <c r="D17" s="3">
        <f>SUM(D10:D15)-D11</f>
        <v>2653.6010000000001</v>
      </c>
      <c r="E17" s="3">
        <f>SUM(E10:E15)-E11</f>
        <v>2805.0189999999998</v>
      </c>
      <c r="F17" s="3">
        <f>SUM(F10:F15)-F11</f>
        <v>2926.3459999999995</v>
      </c>
      <c r="G17" s="3">
        <f>SUM(G10:G15)-G11</f>
        <v>3054.3240000000005</v>
      </c>
      <c r="H17" s="3">
        <f>SUM(H10:H15)-H11</f>
        <v>3183.9840000000004</v>
      </c>
    </row>
    <row r="18" spans="1:8" x14ac:dyDescent="0.25">
      <c r="A18" s="2"/>
      <c r="B18" s="4"/>
      <c r="C18" s="4"/>
      <c r="D18" s="4"/>
      <c r="E18" s="4"/>
      <c r="F18" s="4"/>
      <c r="G18" s="4"/>
      <c r="H18" s="4"/>
    </row>
    <row r="19" spans="1:8" x14ac:dyDescent="0.25">
      <c r="A19" s="8" t="s">
        <v>12</v>
      </c>
      <c r="B19" s="4">
        <v>86.128999999999991</v>
      </c>
      <c r="C19" s="4">
        <v>112.843</v>
      </c>
      <c r="D19" s="4">
        <v>149.661</v>
      </c>
      <c r="E19" s="4">
        <v>186.965</v>
      </c>
      <c r="F19" s="4">
        <v>223.86</v>
      </c>
      <c r="G19" s="4">
        <v>260.37900000000002</v>
      </c>
      <c r="H19" s="4">
        <v>296.33</v>
      </c>
    </row>
    <row r="20" spans="1:8" x14ac:dyDescent="0.25">
      <c r="A20" s="8" t="s">
        <v>13</v>
      </c>
      <c r="B20" s="4">
        <v>215.68599999999998</v>
      </c>
      <c r="C20" s="4">
        <v>245.9</v>
      </c>
      <c r="D20" s="4">
        <v>280.27100000000002</v>
      </c>
      <c r="E20" s="4">
        <v>314</v>
      </c>
      <c r="F20" s="4">
        <v>345.4</v>
      </c>
      <c r="G20" s="4">
        <v>375.4</v>
      </c>
      <c r="H20" s="4">
        <v>410.7</v>
      </c>
    </row>
    <row r="21" spans="1:8" x14ac:dyDescent="0.25">
      <c r="A21" s="8" t="s">
        <v>15</v>
      </c>
      <c r="B21" s="4">
        <f>27.957+6.734</f>
        <v>34.691000000000003</v>
      </c>
      <c r="C21" s="4">
        <v>42.5</v>
      </c>
      <c r="D21" s="4">
        <v>45.1</v>
      </c>
      <c r="E21" s="4">
        <v>46.5</v>
      </c>
      <c r="F21" s="4">
        <v>47.4</v>
      </c>
      <c r="G21" s="4">
        <f>(H21-F21)/2+F21</f>
        <v>48.7</v>
      </c>
      <c r="H21" s="4">
        <v>50</v>
      </c>
    </row>
    <row r="22" spans="1:8" x14ac:dyDescent="0.25">
      <c r="A22" s="4" t="s">
        <v>37</v>
      </c>
      <c r="B22" s="4">
        <v>51.372</v>
      </c>
      <c r="C22" s="4">
        <v>63.924999999999997</v>
      </c>
      <c r="D22" s="4">
        <v>75</v>
      </c>
      <c r="E22" s="4">
        <v>85</v>
      </c>
      <c r="F22" s="4">
        <v>95</v>
      </c>
      <c r="G22" s="4">
        <v>108.774</v>
      </c>
      <c r="H22" s="4">
        <v>122.5</v>
      </c>
    </row>
    <row r="23" spans="1:8" x14ac:dyDescent="0.25">
      <c r="A23" s="4" t="s">
        <v>38</v>
      </c>
      <c r="B23" s="4">
        <v>101.154</v>
      </c>
      <c r="C23" s="4">
        <v>111.05</v>
      </c>
      <c r="D23" s="4">
        <v>123.181</v>
      </c>
      <c r="E23" s="4">
        <v>136.65</v>
      </c>
      <c r="F23" s="4">
        <v>150.08500000000001</v>
      </c>
      <c r="G23" s="4">
        <v>166.5</v>
      </c>
      <c r="H23" s="4">
        <v>182.9</v>
      </c>
    </row>
    <row r="24" spans="1:8" x14ac:dyDescent="0.25">
      <c r="A24" s="4" t="s">
        <v>16</v>
      </c>
      <c r="B24" s="4">
        <v>150.208</v>
      </c>
      <c r="C24" s="4">
        <v>174.238</v>
      </c>
      <c r="D24" s="4">
        <v>194.87100000000001</v>
      </c>
      <c r="E24" s="4">
        <v>216.58099999999999</v>
      </c>
      <c r="F24" s="4">
        <v>238.29</v>
      </c>
      <c r="G24" s="4">
        <v>260</v>
      </c>
      <c r="H24" s="4">
        <v>281.70999999999998</v>
      </c>
    </row>
    <row r="25" spans="1:8" x14ac:dyDescent="0.25">
      <c r="A25" s="4" t="s">
        <v>17</v>
      </c>
      <c r="B25" s="4">
        <v>61.235999999999997</v>
      </c>
      <c r="C25" s="4">
        <v>70</v>
      </c>
      <c r="D25" s="4">
        <v>78.599999999999994</v>
      </c>
      <c r="E25" s="4">
        <v>87.3</v>
      </c>
      <c r="F25" s="8">
        <v>96</v>
      </c>
      <c r="G25" s="4">
        <v>104.7</v>
      </c>
      <c r="H25" s="4">
        <v>113.3</v>
      </c>
    </row>
    <row r="26" spans="1:8" x14ac:dyDescent="0.25">
      <c r="A26" s="11" t="s">
        <v>18</v>
      </c>
      <c r="B26" s="11">
        <v>427.23899999999998</v>
      </c>
      <c r="C26" s="11">
        <v>459.7</v>
      </c>
      <c r="D26" s="11">
        <v>480.2</v>
      </c>
      <c r="E26" s="11">
        <v>501</v>
      </c>
      <c r="F26" s="12">
        <v>511.2</v>
      </c>
      <c r="G26" s="11">
        <v>522.4</v>
      </c>
      <c r="H26" s="11">
        <v>531.5</v>
      </c>
    </row>
    <row r="27" spans="1:8" x14ac:dyDescent="0.25">
      <c r="A27" s="11" t="s">
        <v>19</v>
      </c>
      <c r="B27" s="11">
        <v>187.328</v>
      </c>
      <c r="C27" s="11">
        <v>220</v>
      </c>
      <c r="D27" s="11">
        <v>253.5</v>
      </c>
      <c r="E27" s="11">
        <v>283.8</v>
      </c>
      <c r="F27" s="12">
        <v>302.5</v>
      </c>
      <c r="G27" s="11">
        <v>309.39999999999998</v>
      </c>
      <c r="H27" s="11">
        <v>303.5</v>
      </c>
    </row>
    <row r="28" spans="1:8" x14ac:dyDescent="0.25">
      <c r="A28" s="3"/>
      <c r="B28" s="4"/>
      <c r="C28" s="4"/>
      <c r="D28" s="4"/>
      <c r="E28" s="4"/>
      <c r="F28" s="4"/>
      <c r="G28" s="4"/>
      <c r="H28" s="4"/>
    </row>
    <row r="29" spans="1:8" x14ac:dyDescent="0.25">
      <c r="A29" s="3" t="s">
        <v>21</v>
      </c>
      <c r="B29" s="3">
        <f>SUM(B19:B25)</f>
        <v>700.476</v>
      </c>
      <c r="C29" s="3">
        <f>SUM(C19:C25)</f>
        <v>820.4559999999999</v>
      </c>
      <c r="D29" s="3">
        <f>SUM(D19:D25)</f>
        <v>946.68400000000008</v>
      </c>
      <c r="E29" s="3">
        <f>SUM(E19:E25)</f>
        <v>1072.9960000000001</v>
      </c>
      <c r="F29" s="3">
        <f>SUM(F19:F25)</f>
        <v>1196.0350000000001</v>
      </c>
      <c r="G29" s="3">
        <f>SUM(G19:G25)</f>
        <v>1324.4530000000002</v>
      </c>
      <c r="H29" s="3">
        <f>SUM(H19:H25)</f>
        <v>1457.44</v>
      </c>
    </row>
    <row r="30" spans="1:8" x14ac:dyDescent="0.25">
      <c r="A30" s="3"/>
      <c r="B30" s="4"/>
      <c r="C30" s="4"/>
      <c r="D30" s="4"/>
      <c r="E30" s="4"/>
      <c r="F30" s="4"/>
      <c r="G30" s="4"/>
      <c r="H30" s="4"/>
    </row>
    <row r="31" spans="1:8" x14ac:dyDescent="0.25">
      <c r="A31" s="13" t="s">
        <v>22</v>
      </c>
      <c r="B31" s="3">
        <f>B5+B6+B13+B14+B15+B19+B20+B21+B25</f>
        <v>1527.6399999999996</v>
      </c>
      <c r="C31" s="3">
        <f>C5+C6+C13+C14+C15+C19+C20+C21+C25</f>
        <v>1686.2170000000003</v>
      </c>
      <c r="D31" s="3">
        <f>D5+D6+D13+D14+D15+D19+D20+D21+D25</f>
        <v>1859.1279999999999</v>
      </c>
      <c r="E31" s="3">
        <f>E5+E6+E13+E14+E15+E19+E20+E21+E25</f>
        <v>2008.4209999999996</v>
      </c>
      <c r="F31" s="3">
        <f>F5+F6+F13+F14+F15+F19+F20+F21+F25</f>
        <v>2152.6340000000005</v>
      </c>
      <c r="G31" s="3">
        <f>G5+G6+G13+G14+G15+G19+G20+G21+G25</f>
        <v>2301.7989999999995</v>
      </c>
      <c r="H31" s="3">
        <f>H5+H6+H13+H14+H15+H19+H20+H21+H25</f>
        <v>2464.1550000000002</v>
      </c>
    </row>
    <row r="32" spans="1:8" x14ac:dyDescent="0.25">
      <c r="A32" s="13"/>
      <c r="B32" s="3"/>
      <c r="C32" s="3"/>
      <c r="D32" s="3"/>
      <c r="E32" s="3"/>
      <c r="F32" s="3"/>
      <c r="G32" s="3"/>
      <c r="H32" s="3"/>
    </row>
    <row r="33" spans="1:8" x14ac:dyDescent="0.25">
      <c r="A33" s="13" t="s">
        <v>23</v>
      </c>
      <c r="B33" s="3">
        <f>B10+B12+B23+B24+B22</f>
        <v>1789.0290000000002</v>
      </c>
      <c r="C33" s="3">
        <f>C10+C12+C23+C24+C22</f>
        <v>1926.2070000000001</v>
      </c>
      <c r="D33" s="3">
        <f>D10+D12+D23+D24+D22</f>
        <v>2060.2530000000002</v>
      </c>
      <c r="E33" s="3">
        <f>E10+E12+E23+E24+E22</f>
        <v>2199.0540000000001</v>
      </c>
      <c r="F33" s="3">
        <f>F10+F12+F23+F24+F22</f>
        <v>2306.4120000000003</v>
      </c>
      <c r="G33" s="3">
        <f>G10+G12+G23+G24+G22</f>
        <v>2422.8409999999999</v>
      </c>
      <c r="H33" s="3">
        <f>H10+H12+H23+H24+H22</f>
        <v>2531.0390000000002</v>
      </c>
    </row>
    <row r="34" spans="1:8" x14ac:dyDescent="0.25">
      <c r="A34" s="3"/>
      <c r="B34" s="4"/>
      <c r="C34" s="4"/>
      <c r="D34" s="4"/>
      <c r="E34" s="4"/>
      <c r="F34" s="4"/>
      <c r="G34" s="4"/>
      <c r="H34" s="4"/>
    </row>
    <row r="35" spans="1:8" x14ac:dyDescent="0.25">
      <c r="A35" s="2" t="s">
        <v>24</v>
      </c>
      <c r="B35" s="3">
        <f>B17+B8+B29</f>
        <v>3923.569</v>
      </c>
      <c r="C35" s="3">
        <f>C17+C8+C29</f>
        <v>4166.68</v>
      </c>
      <c r="D35" s="3">
        <f>D17+D8+D29</f>
        <v>4442.7089999999998</v>
      </c>
      <c r="E35" s="3">
        <f>E17+E8+E29</f>
        <v>4736.259</v>
      </c>
      <c r="F35" s="3">
        <f>F17+F8+F29</f>
        <v>5019.3589999999995</v>
      </c>
      <c r="G35" s="3">
        <f>G17+G8+G29</f>
        <v>5318.5780000000004</v>
      </c>
      <c r="H35" s="3">
        <f>H17+H8+H29</f>
        <v>5619.9580000000005</v>
      </c>
    </row>
    <row r="36" spans="1:8" x14ac:dyDescent="0.25">
      <c r="A36" s="13"/>
      <c r="B36" s="6"/>
      <c r="C36" s="6"/>
      <c r="D36" s="3"/>
      <c r="E36" s="3"/>
      <c r="F36" s="3"/>
      <c r="G36" s="3"/>
      <c r="H36" s="3"/>
    </row>
    <row r="37" spans="1:8" x14ac:dyDescent="0.25">
      <c r="A37" s="8" t="s">
        <v>25</v>
      </c>
      <c r="B37" s="14"/>
      <c r="C37" s="14"/>
      <c r="D37" s="3"/>
      <c r="E37" s="3"/>
      <c r="F37" s="3"/>
      <c r="G37" s="3"/>
      <c r="H37" s="3"/>
    </row>
    <row r="38" spans="1:8" x14ac:dyDescent="0.25">
      <c r="A38" s="8" t="s">
        <v>26</v>
      </c>
      <c r="B38" s="14"/>
      <c r="C38" s="14"/>
      <c r="D38" s="4"/>
      <c r="E38" s="4"/>
      <c r="F38" s="4"/>
      <c r="G38" s="4"/>
      <c r="H38" s="4"/>
    </row>
    <row r="39" spans="1:8" x14ac:dyDescent="0.25">
      <c r="A39" s="8" t="s">
        <v>41</v>
      </c>
      <c r="B39" s="14"/>
      <c r="C39" s="14"/>
      <c r="D39" s="4"/>
      <c r="E39" s="4"/>
      <c r="F39" s="4"/>
      <c r="G39" s="4"/>
      <c r="H39" s="4"/>
    </row>
    <row r="40" spans="1:8" x14ac:dyDescent="0.25">
      <c r="A40" s="8" t="s">
        <v>42</v>
      </c>
      <c r="B40" s="14"/>
      <c r="C40" s="14"/>
      <c r="D40" s="4"/>
      <c r="E40" s="4"/>
      <c r="F40" s="4"/>
      <c r="G40" s="4"/>
      <c r="H40" s="4"/>
    </row>
    <row r="41" spans="1:8" x14ac:dyDescent="0.25">
      <c r="A41" s="8" t="s">
        <v>43</v>
      </c>
      <c r="B41" s="14"/>
      <c r="C41" s="14"/>
      <c r="D41" s="4"/>
      <c r="E41" s="4"/>
      <c r="F41" s="4"/>
      <c r="G41" s="4"/>
      <c r="H41" s="4"/>
    </row>
    <row r="42" spans="1:8" x14ac:dyDescent="0.25">
      <c r="A42" s="8" t="s">
        <v>44</v>
      </c>
      <c r="B42" s="14"/>
      <c r="C42" s="14"/>
      <c r="D42" s="4"/>
      <c r="E42" s="4"/>
      <c r="F42" s="4"/>
      <c r="G42" s="4"/>
      <c r="H42" s="4"/>
    </row>
    <row r="43" spans="1:8" x14ac:dyDescent="0.25">
      <c r="A43" s="8" t="s">
        <v>33</v>
      </c>
      <c r="B43" s="14"/>
      <c r="C43" s="14"/>
      <c r="D43" s="4"/>
      <c r="E43" s="4"/>
      <c r="F43" s="4"/>
      <c r="G43" s="4"/>
      <c r="H43" s="4"/>
    </row>
    <row r="44" spans="1:8" x14ac:dyDescent="0.25">
      <c r="A44" s="8" t="s">
        <v>29</v>
      </c>
      <c r="B44" s="14"/>
      <c r="C44" s="14"/>
      <c r="D44" s="4"/>
      <c r="E44" s="4"/>
      <c r="F44" s="4"/>
      <c r="G44" s="4"/>
      <c r="H44" s="4"/>
    </row>
    <row r="45" spans="1:8" x14ac:dyDescent="0.25">
      <c r="A45" s="8" t="s">
        <v>30</v>
      </c>
      <c r="B45" s="14"/>
      <c r="C45" s="14"/>
      <c r="D45" s="4"/>
      <c r="E45" s="4"/>
      <c r="F45" s="4"/>
      <c r="G45" s="4"/>
      <c r="H45" s="4"/>
    </row>
    <row r="46" spans="1:8" x14ac:dyDescent="0.25">
      <c r="A46" s="8" t="s">
        <v>32</v>
      </c>
    </row>
    <row r="47" spans="1:8" x14ac:dyDescent="0.25">
      <c r="A47" s="8" t="s">
        <v>31</v>
      </c>
    </row>
  </sheetData>
  <mergeCells count="1"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J18" sqref="J18"/>
    </sheetView>
  </sheetViews>
  <sheetFormatPr defaultRowHeight="15" x14ac:dyDescent="0.25"/>
  <cols>
    <col min="1" max="1" width="27.140625" customWidth="1"/>
  </cols>
  <sheetData>
    <row r="1" spans="1:8" x14ac:dyDescent="0.25">
      <c r="A1" s="1"/>
      <c r="D1" s="16" t="s">
        <v>40</v>
      </c>
      <c r="E1" s="17"/>
    </row>
    <row r="2" spans="1:8" x14ac:dyDescent="0.25">
      <c r="A2" s="2" t="s">
        <v>0</v>
      </c>
      <c r="B2" s="18">
        <v>1990</v>
      </c>
      <c r="C2" s="18">
        <v>1995</v>
      </c>
      <c r="D2" s="18">
        <v>2000</v>
      </c>
      <c r="E2" s="18">
        <v>2005</v>
      </c>
      <c r="F2" s="18">
        <v>2010</v>
      </c>
      <c r="G2" s="18">
        <v>2015</v>
      </c>
      <c r="H2" s="18">
        <v>2020</v>
      </c>
    </row>
    <row r="3" spans="1:8" x14ac:dyDescent="0.25">
      <c r="A3" s="2"/>
      <c r="B3" s="4"/>
      <c r="C3" s="7"/>
      <c r="D3" s="7"/>
      <c r="E3" s="7"/>
      <c r="F3" s="7"/>
      <c r="G3" s="7"/>
      <c r="H3" s="7"/>
    </row>
    <row r="4" spans="1:8" x14ac:dyDescent="0.25">
      <c r="A4" s="8" t="s">
        <v>1</v>
      </c>
      <c r="B4" s="4">
        <v>249.6</v>
      </c>
      <c r="C4" s="4">
        <v>232.1</v>
      </c>
      <c r="D4" s="4">
        <v>219.3</v>
      </c>
      <c r="E4" s="4">
        <v>221.8</v>
      </c>
      <c r="F4" s="4">
        <v>234</v>
      </c>
      <c r="G4" s="4">
        <v>246.9</v>
      </c>
      <c r="H4" s="4">
        <v>257.3</v>
      </c>
    </row>
    <row r="5" spans="1:8" x14ac:dyDescent="0.25">
      <c r="A5" s="8" t="s">
        <v>2</v>
      </c>
      <c r="B5" s="4">
        <v>78.52</v>
      </c>
      <c r="C5" s="4">
        <v>86.9</v>
      </c>
      <c r="D5" s="4">
        <v>90.1</v>
      </c>
      <c r="E5" s="4">
        <v>94</v>
      </c>
      <c r="F5" s="4">
        <v>97.4</v>
      </c>
      <c r="G5" s="4">
        <v>100.8</v>
      </c>
      <c r="H5" s="4">
        <v>104.1</v>
      </c>
    </row>
    <row r="6" spans="1:8" x14ac:dyDescent="0.25">
      <c r="A6" s="8" t="s">
        <v>3</v>
      </c>
      <c r="B6" s="4">
        <v>53.3</v>
      </c>
      <c r="C6" s="4">
        <v>56.420999999999999</v>
      </c>
      <c r="D6" s="4">
        <v>61.521999999999998</v>
      </c>
      <c r="E6" s="4">
        <v>63.554000000000002</v>
      </c>
      <c r="F6" s="4">
        <v>65.542000000000002</v>
      </c>
      <c r="G6" s="4">
        <v>67.197000000000003</v>
      </c>
      <c r="H6" s="4">
        <v>68.608999999999995</v>
      </c>
    </row>
    <row r="7" spans="1:8" x14ac:dyDescent="0.25">
      <c r="A7" s="2"/>
      <c r="B7" s="4"/>
      <c r="C7" s="4"/>
      <c r="D7" s="4"/>
      <c r="E7" s="4"/>
      <c r="F7" s="4"/>
      <c r="G7" s="4"/>
      <c r="H7" s="4"/>
    </row>
    <row r="8" spans="1:8" x14ac:dyDescent="0.25">
      <c r="A8" s="2" t="s">
        <v>4</v>
      </c>
      <c r="B8" s="3">
        <f>B4+B5+B6</f>
        <v>381.42</v>
      </c>
      <c r="C8" s="3">
        <f>C4+C5+C6</f>
        <v>375.42099999999999</v>
      </c>
      <c r="D8" s="3">
        <f>D4+D5+D6</f>
        <v>370.92199999999997</v>
      </c>
      <c r="E8" s="3">
        <f>E4+E5+E6</f>
        <v>379.35400000000004</v>
      </c>
      <c r="F8" s="3">
        <f>F4+F5+F6</f>
        <v>396.94200000000001</v>
      </c>
      <c r="G8" s="3">
        <f>G4+G5+G6</f>
        <v>414.89699999999999</v>
      </c>
      <c r="H8" s="3">
        <f>H4+H5+H6</f>
        <v>430.00899999999996</v>
      </c>
    </row>
    <row r="9" spans="1:8" x14ac:dyDescent="0.25">
      <c r="A9" s="2"/>
      <c r="B9" s="4"/>
      <c r="C9" s="4"/>
      <c r="D9" s="4"/>
      <c r="E9" s="4"/>
      <c r="F9" s="4"/>
      <c r="G9" s="4"/>
      <c r="H9" s="4"/>
    </row>
    <row r="10" spans="1:8" x14ac:dyDescent="0.25">
      <c r="A10" s="8" t="s">
        <v>5</v>
      </c>
      <c r="B10" s="4">
        <v>282</v>
      </c>
      <c r="C10" s="4">
        <v>299</v>
      </c>
      <c r="D10" s="4">
        <v>315</v>
      </c>
      <c r="E10" s="4">
        <v>335</v>
      </c>
      <c r="F10" s="4">
        <v>355</v>
      </c>
      <c r="G10" s="4">
        <v>375</v>
      </c>
      <c r="H10" s="4">
        <v>390</v>
      </c>
    </row>
    <row r="11" spans="1:8" x14ac:dyDescent="0.25">
      <c r="A11" s="8" t="s">
        <v>6</v>
      </c>
      <c r="B11" s="4">
        <v>15.7</v>
      </c>
      <c r="C11" s="4">
        <v>16.100000000000001</v>
      </c>
      <c r="D11" s="4">
        <v>18</v>
      </c>
      <c r="E11" s="4">
        <v>19.3</v>
      </c>
      <c r="F11" s="4">
        <v>20.5</v>
      </c>
      <c r="G11" s="4">
        <v>20.5</v>
      </c>
      <c r="H11" s="4">
        <v>20.6</v>
      </c>
    </row>
    <row r="12" spans="1:8" x14ac:dyDescent="0.25">
      <c r="A12" s="8" t="s">
        <v>35</v>
      </c>
      <c r="B12" s="4">
        <v>258.01099999999997</v>
      </c>
      <c r="C12" s="4">
        <v>278.11200000000002</v>
      </c>
      <c r="D12" s="4">
        <v>292.76400000000001</v>
      </c>
      <c r="E12" s="4">
        <v>309.49</v>
      </c>
      <c r="F12" s="4">
        <v>325.13400000000001</v>
      </c>
      <c r="G12" s="4">
        <v>340.61799999999999</v>
      </c>
      <c r="H12" s="4">
        <v>356.77100000000002</v>
      </c>
    </row>
    <row r="13" spans="1:8" x14ac:dyDescent="0.25">
      <c r="A13" s="8" t="s">
        <v>8</v>
      </c>
      <c r="B13" s="4">
        <v>292.34500000000003</v>
      </c>
      <c r="C13" s="4">
        <v>316.95699999999999</v>
      </c>
      <c r="D13" s="4">
        <v>344.38299999999998</v>
      </c>
      <c r="E13" s="4">
        <v>366.66699999999997</v>
      </c>
      <c r="F13" s="4">
        <v>390.56299999999999</v>
      </c>
      <c r="G13" s="4">
        <v>416.55599999999998</v>
      </c>
      <c r="H13" s="4">
        <v>446.81599999999997</v>
      </c>
    </row>
    <row r="14" spans="1:8" x14ac:dyDescent="0.25">
      <c r="A14" s="8" t="s">
        <v>9</v>
      </c>
      <c r="B14" s="4">
        <v>7.3620000000000001</v>
      </c>
      <c r="C14" s="4">
        <v>7.7</v>
      </c>
      <c r="D14" s="4">
        <v>8.1950000000000003</v>
      </c>
      <c r="E14" s="4">
        <v>8.3949999999999996</v>
      </c>
      <c r="F14" s="4">
        <v>8.6069999999999993</v>
      </c>
      <c r="G14" s="4">
        <v>8.6769999999999996</v>
      </c>
      <c r="H14" s="4">
        <v>8.6769999999999996</v>
      </c>
    </row>
    <row r="15" spans="1:8" x14ac:dyDescent="0.25">
      <c r="A15" s="8" t="s">
        <v>10</v>
      </c>
      <c r="B15" s="4">
        <v>4.1950000000000003</v>
      </c>
      <c r="C15" s="4">
        <v>4.4000000000000004</v>
      </c>
      <c r="D15" s="4">
        <v>4.7</v>
      </c>
      <c r="E15" s="4">
        <v>4.8</v>
      </c>
      <c r="F15" s="4">
        <v>4.9000000000000004</v>
      </c>
      <c r="G15" s="4">
        <v>4.9000000000000004</v>
      </c>
      <c r="H15" s="4">
        <v>4.9000000000000004</v>
      </c>
    </row>
    <row r="16" spans="1:8" x14ac:dyDescent="0.25">
      <c r="A16" s="2"/>
      <c r="B16" s="4"/>
      <c r="C16" s="4"/>
      <c r="D16" s="4"/>
      <c r="E16" s="4"/>
      <c r="F16" s="4"/>
      <c r="G16" s="4"/>
      <c r="H16" s="4"/>
    </row>
    <row r="17" spans="1:8" x14ac:dyDescent="0.25">
      <c r="A17" s="2" t="s">
        <v>11</v>
      </c>
      <c r="B17" s="3">
        <f>SUM(B10:B15)-B11</f>
        <v>843.91300000000001</v>
      </c>
      <c r="C17" s="3">
        <f>SUM(C10:C15)-C11</f>
        <v>906.16899999999998</v>
      </c>
      <c r="D17" s="3">
        <f>SUM(D10:D15)-D11</f>
        <v>965.04200000000003</v>
      </c>
      <c r="E17" s="3">
        <f>SUM(E10:E15)-E11</f>
        <v>1024.3519999999999</v>
      </c>
      <c r="F17" s="3">
        <f>SUM(F10:F15)-F11</f>
        <v>1084.2040000000002</v>
      </c>
      <c r="G17" s="3">
        <f>SUM(G10:G15)-G11</f>
        <v>1145.751</v>
      </c>
      <c r="H17" s="3">
        <f>SUM(H10:H15)-H11</f>
        <v>1207.1640000000002</v>
      </c>
    </row>
    <row r="18" spans="1:8" x14ac:dyDescent="0.25">
      <c r="A18" s="2"/>
      <c r="B18" s="4"/>
      <c r="C18" s="4"/>
      <c r="D18" s="4"/>
      <c r="E18" s="4"/>
      <c r="F18" s="4"/>
      <c r="G18" s="4"/>
      <c r="H18" s="4"/>
    </row>
    <row r="19" spans="1:8" x14ac:dyDescent="0.25">
      <c r="A19" s="8" t="s">
        <v>12</v>
      </c>
      <c r="B19" s="4">
        <v>30.664000000000001</v>
      </c>
      <c r="C19" s="4">
        <v>40.884999999999998</v>
      </c>
      <c r="D19" s="4">
        <v>54.225000000000001</v>
      </c>
      <c r="E19" s="4">
        <v>68.415000000000006</v>
      </c>
      <c r="F19" s="4">
        <v>82.605000000000004</v>
      </c>
      <c r="G19" s="4">
        <v>96.795000000000002</v>
      </c>
      <c r="H19" s="4">
        <v>110.985</v>
      </c>
    </row>
    <row r="20" spans="1:8" x14ac:dyDescent="0.25">
      <c r="A20" s="8" t="s">
        <v>14</v>
      </c>
      <c r="B20" s="4">
        <v>69.710999999999999</v>
      </c>
      <c r="C20" s="4">
        <v>81.2</v>
      </c>
      <c r="D20" s="4">
        <v>92.8</v>
      </c>
      <c r="E20" s="4">
        <v>105.6</v>
      </c>
      <c r="F20" s="4">
        <v>118.1</v>
      </c>
      <c r="G20" s="4">
        <v>130.1</v>
      </c>
      <c r="H20" s="4">
        <v>142</v>
      </c>
    </row>
    <row r="21" spans="1:8" x14ac:dyDescent="0.25">
      <c r="A21" s="8" t="s">
        <v>15</v>
      </c>
      <c r="B21" s="4">
        <f>9.481+2.182</f>
        <v>11.663</v>
      </c>
      <c r="C21" s="4">
        <v>13.8</v>
      </c>
      <c r="D21" s="4">
        <v>15.2</v>
      </c>
      <c r="E21" s="4">
        <v>16</v>
      </c>
      <c r="F21" s="4">
        <v>16.7</v>
      </c>
      <c r="G21" s="4">
        <f>(H21-F21)/2+F21</f>
        <v>17.350000000000001</v>
      </c>
      <c r="H21" s="4">
        <v>18</v>
      </c>
    </row>
    <row r="22" spans="1:8" x14ac:dyDescent="0.25">
      <c r="A22" s="9" t="s">
        <v>55</v>
      </c>
      <c r="B22" s="4">
        <v>17</v>
      </c>
      <c r="C22" s="4">
        <v>21.1</v>
      </c>
      <c r="D22" s="4">
        <v>25.2</v>
      </c>
      <c r="E22" s="4">
        <v>28.6</v>
      </c>
      <c r="F22" s="4">
        <v>32.200000000000003</v>
      </c>
      <c r="G22" s="4">
        <v>37.1</v>
      </c>
      <c r="H22" s="4">
        <v>42.1</v>
      </c>
    </row>
    <row r="23" spans="1:8" x14ac:dyDescent="0.25">
      <c r="A23" s="6" t="s">
        <v>56</v>
      </c>
      <c r="B23" s="4">
        <v>33</v>
      </c>
      <c r="C23" s="4">
        <v>36.299999999999997</v>
      </c>
      <c r="D23" s="4">
        <v>42</v>
      </c>
      <c r="E23" s="4">
        <v>47.6</v>
      </c>
      <c r="F23" s="4">
        <v>53.3</v>
      </c>
      <c r="G23" s="4">
        <v>63.3</v>
      </c>
      <c r="H23" s="4">
        <v>67.400000000000006</v>
      </c>
    </row>
    <row r="24" spans="1:8" x14ac:dyDescent="0.25">
      <c r="A24" s="6" t="s">
        <v>16</v>
      </c>
      <c r="B24" s="4">
        <v>52.57</v>
      </c>
      <c r="C24" s="4">
        <v>62.381</v>
      </c>
      <c r="D24" s="4">
        <v>70.566999999999993</v>
      </c>
      <c r="E24" s="4">
        <v>79.397000000000006</v>
      </c>
      <c r="F24" s="4">
        <v>88.227000000000004</v>
      </c>
      <c r="G24" s="4">
        <v>97.057000000000002</v>
      </c>
      <c r="H24" s="4">
        <v>105.887</v>
      </c>
    </row>
    <row r="25" spans="1:8" x14ac:dyDescent="0.25">
      <c r="A25" s="9" t="s">
        <v>54</v>
      </c>
      <c r="B25" s="4">
        <v>19.399999999999999</v>
      </c>
      <c r="C25" s="4">
        <v>22.6</v>
      </c>
      <c r="D25" s="4">
        <v>25.7</v>
      </c>
      <c r="E25" s="4">
        <v>28.9</v>
      </c>
      <c r="F25" s="4">
        <v>32</v>
      </c>
      <c r="G25" s="4">
        <v>35.1</v>
      </c>
      <c r="H25" s="4">
        <v>38.299999999999997</v>
      </c>
    </row>
    <row r="26" spans="1:8" x14ac:dyDescent="0.25">
      <c r="A26" s="10" t="s">
        <v>53</v>
      </c>
      <c r="B26" s="11">
        <v>149.114</v>
      </c>
      <c r="C26" s="11">
        <v>162.69999999999999</v>
      </c>
      <c r="D26" s="11">
        <v>176.1</v>
      </c>
      <c r="E26" s="11">
        <v>188.5</v>
      </c>
      <c r="F26" s="11">
        <v>197.1</v>
      </c>
      <c r="G26" s="11">
        <v>207.1</v>
      </c>
      <c r="H26" s="11">
        <v>217</v>
      </c>
    </row>
    <row r="27" spans="1:8" x14ac:dyDescent="0.25">
      <c r="A27" s="10" t="s">
        <v>52</v>
      </c>
      <c r="B27" s="11">
        <v>68.337000000000003</v>
      </c>
      <c r="C27" s="11">
        <v>81.2</v>
      </c>
      <c r="D27" s="11">
        <v>94.9</v>
      </c>
      <c r="E27" s="11">
        <v>108.6</v>
      </c>
      <c r="F27" s="11">
        <v>117.7</v>
      </c>
      <c r="G27" s="11">
        <v>122.4</v>
      </c>
      <c r="H27" s="11">
        <v>122.4</v>
      </c>
    </row>
    <row r="28" spans="1:8" x14ac:dyDescent="0.25">
      <c r="A28" s="3" t="s">
        <v>20</v>
      </c>
      <c r="B28" s="4"/>
      <c r="C28" s="4"/>
      <c r="D28" s="4"/>
      <c r="E28" s="4"/>
      <c r="F28" s="4"/>
      <c r="G28" s="4"/>
      <c r="H28" s="4"/>
    </row>
    <row r="29" spans="1:8" x14ac:dyDescent="0.25">
      <c r="A29" s="2" t="s">
        <v>51</v>
      </c>
      <c r="B29" s="3">
        <f>SUM(B19:B25)</f>
        <v>234.00800000000001</v>
      </c>
      <c r="C29" s="3">
        <f>SUM(C19:C25)</f>
        <v>278.26600000000002</v>
      </c>
      <c r="D29" s="3">
        <f>SUM(D19:D25)</f>
        <v>325.69199999999995</v>
      </c>
      <c r="E29" s="3">
        <f>SUM(E19:E25)</f>
        <v>374.51199999999994</v>
      </c>
      <c r="F29" s="3">
        <f>SUM(F19:F25)</f>
        <v>423.13199999999995</v>
      </c>
      <c r="G29" s="3">
        <f>SUM(G19:G25)</f>
        <v>476.80200000000002</v>
      </c>
      <c r="H29" s="3">
        <f>SUM(H19:H25)</f>
        <v>524.67200000000003</v>
      </c>
    </row>
    <row r="30" spans="1:8" x14ac:dyDescent="0.25">
      <c r="A30" s="13"/>
      <c r="B30" s="4"/>
      <c r="C30" s="4"/>
      <c r="D30" s="4"/>
      <c r="E30" s="4"/>
      <c r="F30" s="4"/>
      <c r="G30" s="4"/>
      <c r="H30" s="4"/>
    </row>
    <row r="31" spans="1:8" x14ac:dyDescent="0.25">
      <c r="A31" s="13" t="s">
        <v>22</v>
      </c>
      <c r="B31" s="3">
        <f>B5+B6+B13+B14+B15+B19+B20+B21+B25</f>
        <v>567.16</v>
      </c>
      <c r="C31" s="3">
        <f>C5+C6+C13+C14+C15+C19+C20+C21+C25</f>
        <v>630.86300000000006</v>
      </c>
      <c r="D31" s="3">
        <f>D5+D6+D13+D14+D15+D19+D20+D21+D25</f>
        <v>696.82500000000005</v>
      </c>
      <c r="E31" s="3">
        <f>E5+E6+E13+E14+E15+E19+E20+E21+E25</f>
        <v>756.3309999999999</v>
      </c>
      <c r="F31" s="3">
        <f>F5+F6+F13+F14+F15+F19+F20+F21+F25</f>
        <v>816.41700000000003</v>
      </c>
      <c r="G31" s="3">
        <f>G5+G6+G13+G14+G15+G19+G20+G21+G25</f>
        <v>877.47500000000002</v>
      </c>
      <c r="H31" s="3">
        <f>H5+H6+H13+H14+H15+H19+H20+H21+H25</f>
        <v>942.38699999999994</v>
      </c>
    </row>
    <row r="32" spans="1:8" x14ac:dyDescent="0.25">
      <c r="A32" s="13"/>
      <c r="B32" s="3"/>
      <c r="C32" s="3"/>
      <c r="D32" s="3"/>
      <c r="E32" s="3"/>
      <c r="F32" s="3"/>
      <c r="G32" s="3"/>
      <c r="H32" s="3"/>
    </row>
    <row r="33" spans="1:8" x14ac:dyDescent="0.25">
      <c r="A33" s="13" t="s">
        <v>50</v>
      </c>
      <c r="B33" s="3">
        <f>B10+B12+B23+B24+B22</f>
        <v>642.58100000000002</v>
      </c>
      <c r="C33" s="3">
        <f>C10+C12+C23+C24+C22</f>
        <v>696.89300000000003</v>
      </c>
      <c r="D33" s="3">
        <f>D10+D12+D23+D24+D22</f>
        <v>745.53100000000006</v>
      </c>
      <c r="E33" s="3">
        <f>E10+E12+E23+E24+E22</f>
        <v>800.0870000000001</v>
      </c>
      <c r="F33" s="3">
        <f>F10+F12+F23+F24+F22</f>
        <v>853.86099999999999</v>
      </c>
      <c r="G33" s="3">
        <f>G10+G12+G23+G24+G22</f>
        <v>913.07499999999993</v>
      </c>
      <c r="H33" s="3">
        <f>H10+H12+H23+H24+H22</f>
        <v>962.15800000000002</v>
      </c>
    </row>
    <row r="34" spans="1:8" x14ac:dyDescent="0.25">
      <c r="A34" s="2"/>
      <c r="B34" s="4"/>
      <c r="C34" s="4"/>
      <c r="D34" s="4"/>
      <c r="E34" s="4"/>
      <c r="F34" s="4"/>
      <c r="G34" s="4"/>
      <c r="H34" s="4"/>
    </row>
    <row r="35" spans="1:8" x14ac:dyDescent="0.25">
      <c r="A35" s="2" t="s">
        <v>49</v>
      </c>
      <c r="B35" s="3">
        <f>B17+B8+B29</f>
        <v>1459.3410000000001</v>
      </c>
      <c r="C35" s="3">
        <f>C17+C8+C29</f>
        <v>1559.856</v>
      </c>
      <c r="D35" s="3">
        <f>D17+D8+D29</f>
        <v>1661.6559999999999</v>
      </c>
      <c r="E35" s="3">
        <f>E17+E8+E29</f>
        <v>1778.2179999999998</v>
      </c>
      <c r="F35" s="3">
        <f>F17+F8+F29</f>
        <v>1904.2780000000002</v>
      </c>
      <c r="G35" s="3">
        <f>G17+G8+G29</f>
        <v>2037.4499999999998</v>
      </c>
      <c r="H35" s="3">
        <f>H17+H8+H29</f>
        <v>2161.8450000000003</v>
      </c>
    </row>
    <row r="36" spans="1:8" x14ac:dyDescent="0.25">
      <c r="A36" s="2"/>
      <c r="B36" s="2"/>
      <c r="C36" s="2"/>
      <c r="D36" s="15"/>
      <c r="E36" s="4"/>
      <c r="F36" s="4"/>
      <c r="G36" s="4"/>
      <c r="H36" s="4"/>
    </row>
    <row r="37" spans="1:8" x14ac:dyDescent="0.25">
      <c r="A37" s="8" t="s">
        <v>25</v>
      </c>
      <c r="B37" s="14"/>
      <c r="C37" s="14"/>
      <c r="D37" s="6"/>
      <c r="E37" s="6"/>
      <c r="F37" s="6"/>
      <c r="G37" s="6"/>
      <c r="H37" s="6"/>
    </row>
    <row r="38" spans="1:8" x14ac:dyDescent="0.25">
      <c r="A38" s="8" t="s">
        <v>26</v>
      </c>
      <c r="B38" s="14"/>
      <c r="C38" s="14"/>
      <c r="D38" s="4"/>
      <c r="E38" s="4"/>
      <c r="F38" s="4"/>
      <c r="G38" s="4"/>
      <c r="H38" s="4"/>
    </row>
    <row r="39" spans="1:8" x14ac:dyDescent="0.25">
      <c r="A39" s="8" t="s">
        <v>48</v>
      </c>
      <c r="B39" s="14"/>
      <c r="C39" s="14"/>
      <c r="D39" s="4"/>
      <c r="E39" s="4"/>
      <c r="F39" s="4"/>
      <c r="G39" s="4"/>
      <c r="H39" s="4"/>
    </row>
    <row r="40" spans="1:8" x14ac:dyDescent="0.25">
      <c r="A40" s="8" t="s">
        <v>43</v>
      </c>
      <c r="B40" s="14"/>
      <c r="C40" s="14"/>
      <c r="D40" s="4"/>
      <c r="E40" s="4"/>
      <c r="F40" s="4"/>
      <c r="G40" s="4"/>
      <c r="H40" s="4"/>
    </row>
    <row r="41" spans="1:8" x14ac:dyDescent="0.25">
      <c r="A41" s="8" t="s">
        <v>44</v>
      </c>
    </row>
    <row r="42" spans="1:8" x14ac:dyDescent="0.25">
      <c r="A42" s="8" t="s">
        <v>47</v>
      </c>
    </row>
    <row r="43" spans="1:8" x14ac:dyDescent="0.25">
      <c r="A43" s="8" t="s">
        <v>29</v>
      </c>
    </row>
    <row r="44" spans="1:8" x14ac:dyDescent="0.25">
      <c r="A44" s="8" t="s">
        <v>30</v>
      </c>
    </row>
    <row r="45" spans="1:8" x14ac:dyDescent="0.25">
      <c r="A45" s="8" t="s">
        <v>46</v>
      </c>
    </row>
    <row r="46" spans="1:8" x14ac:dyDescent="0.25">
      <c r="A46" s="8" t="s">
        <v>31</v>
      </c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2016-12-30T18:27:23Z</dcterms:created>
  <dcterms:modified xsi:type="dcterms:W3CDTF">2016-12-30T19:15:12Z</dcterms:modified>
</cp:coreProperties>
</file>